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AMUEL ZALDAÑA\2023\"/>
    </mc:Choice>
  </mc:AlternateContent>
  <xr:revisionPtr revIDLastSave="0" documentId="13_ncr:1_{A7A42B4F-41F5-4155-88B5-C35CD2183C2B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5" i="29" s="1"/>
  <c r="I4" i="29" l="1"/>
  <c r="E3" i="13"/>
  <c r="I6" i="29" l="1"/>
  <c r="F3" i="13" l="1"/>
  <c r="T17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79" i="7" l="1"/>
  <c r="J3" i="13" l="1"/>
  <c r="H3" i="13"/>
  <c r="M201" i="10" l="1"/>
  <c r="N201" i="10"/>
  <c r="O201" i="10"/>
  <c r="O202" i="10" s="1"/>
  <c r="O203" i="10" s="1"/>
  <c r="P201" i="10"/>
  <c r="Q201" i="10"/>
  <c r="R201" i="10"/>
  <c r="S201" i="10"/>
  <c r="T201" i="10"/>
  <c r="U201" i="10"/>
  <c r="L201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179" i="7" l="1"/>
  <c r="K179" i="7"/>
  <c r="L179" i="7"/>
  <c r="M179" i="7"/>
  <c r="N179" i="7"/>
  <c r="O179" i="7"/>
  <c r="P179" i="7"/>
  <c r="I179" i="7"/>
  <c r="H17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<sst xmlns="http://schemas.openxmlformats.org/spreadsheetml/2006/main" count="28743" uniqueCount="9576">
  <si>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</si>
  <si>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</si>
  <si>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</si>
  <si>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</si>
  <si>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</si>
  <si>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</si>
  <si>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</si>
  <si>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</si>
  <si>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</si>
  <si>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</si>
  <si>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</si>
  <si>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</si>
  <si>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</si>
  <si>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</si>
  <si>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</si>
  <si>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</si>
  <si>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</si>
  <si>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</si>
  <si>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</si>
  <si>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</si>
  <si>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</si>
  <si>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</si>
  <si>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</si>
  <si>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</si>
  <si>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</si>
  <si>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</si>
  <si>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</si>
  <si>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</si>
  <si>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</si>
  <si>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</si>
  <si>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</si>
  <si>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</si>
  <si>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</si>
  <si>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</si>
  <si>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</si>
  <si>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</si>
  <si>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</si>
  <si>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</si>
  <si>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</si>
  <si>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</si>
  <si>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</si>
  <si>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</si>
  <si>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</si>
  <si>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</si>
  <si>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</si>
  <si>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</si>
  <si>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</si>
  <si>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</si>
  <si>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</si>
  <si>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</si>
  <si>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</si>
  <si>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</si>
  <si>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</si>
  <si>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</si>
  <si>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</si>
  <si>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</si>
  <si>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</si>
  <si>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</si>
  <si>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</si>
  <si>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</si>
  <si>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</si>
  <si>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</si>
  <si>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</si>
  <si>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</si>
  <si>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</si>
  <si>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</si>
  <si>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</si>
  <si>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</si>
  <si>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</si>
  <si>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</si>
  <si>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</si>
  <si>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</si>
  <si>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</si>
  <si>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</si>
  <si>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</si>
  <si>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</si>
  <si>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</si>
  <si>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</si>
  <si>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</si>
  <si>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</si>
  <si>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</si>
  <si>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</si>
  <si>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</si>
  <si>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</si>
  <si>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</si>
  <si>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</si>
  <si>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</si>
  <si>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</si>
  <si>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</si>
  <si>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</si>
  <si>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</si>
  <si>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</si>
  <si>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</si>
  <si>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</si>
  <si>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</si>
  <si>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</si>
  <si>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</si>
  <si>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</si>
  <si>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</si>
  <si>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</si>
  <si>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</si>
  <si>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</si>
  <si>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</si>
  <si>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</si>
  <si>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</si>
  <si>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</si>
  <si>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</si>
  <si>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</si>
  <si>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</si>
  <si>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</si>
  <si>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</si>
  <si>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</si>
  <si>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</si>
  <si>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</si>
  <si>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</si>
  <si>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</si>
  <si>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</si>
  <si>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</si>
  <si>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</si>
  <si>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</si>
  <si>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</si>
  <si>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</si>
  <si>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</si>
  <si>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</si>
  <si>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</si>
  <si>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</si>
  <si>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</si>
  <si>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</si>
  <si>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</si>
  <si>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</si>
  <si>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</si>
  <si>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</si>
  <si>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</si>
  <si>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</si>
  <si>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</si>
  <si>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</si>
  <si>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</si>
  <si>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</si>
  <si>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</si>
  <si>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</si>
  <si>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</si>
  <si>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</si>
  <si>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</si>
  <si>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</si>
  <si>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</si>
  <si>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</si>
  <si>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</si>
  <si>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</si>
  <si>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</si>
  <si>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</si>
  <si>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</si>
  <si>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</si>
  <si>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</si>
  <si>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</si>
  <si>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</si>
  <si>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</si>
  <si>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</si>
  <si>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</si>
  <si>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</si>
  <si>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</si>
  <si>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</si>
  <si>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</si>
  <si>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</si>
  <si>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</si>
  <si>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</si>
  <si>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</si>
  <si>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</si>
  <si>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</si>
  <si>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</si>
  <si>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</si>
  <si>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</si>
  <si>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</si>
  <si>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</si>
  <si>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</si>
  <si>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</si>
  <si>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</si>
  <si>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</si>
  <si>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</si>
  <si>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</si>
  <si>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</si>
  <si>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</si>
  <si>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</si>
  <si>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</si>
  <si>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</si>
  <si>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</si>
  <si>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</si>
  <si>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</si>
  <si>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</si>
  <si>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</si>
  <si>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</si>
  <si>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</si>
  <si>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</si>
  <si>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</si>
  <si>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</si>
  <si>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</si>
  <si>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</si>
  <si>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</si>
  <si>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</si>
  <si>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</si>
  <si>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</si>
  <si>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</si>
  <si>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</si>
  <si>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</si>
  <si>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</si>
  <si>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</si>
  <si>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</si>
  <si>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</si>
  <si>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</si>
  <si>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</si>
  <si>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</si>
  <si>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</si>
  <si>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</si>
  <si>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</si>
  <si>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</si>
  <si>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</si>
  <si>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</si>
  <si>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</si>
  <si>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</si>
  <si>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</si>
  <si>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</si>
  <si>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</si>
  <si>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</si>
  <si>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</si>
  <si>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</si>
  <si>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</si>
  <si>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</si>
  <si>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</si>
  <si>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</si>
  <si>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</si>
  <si>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</si>
  <si>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</si>
  <si>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</si>
  <si>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</si>
  <si>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</si>
  <si>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</si>
  <si>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</si>
  <si>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</si>
  <si>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</si>
  <si>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</si>
  <si>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</si>
  <si>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</si>
  <si>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</si>
  <si>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</si>
  <si>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</si>
  <si>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</si>
  <si>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</si>
  <si>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</si>
  <si>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</si>
  <si>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</si>
  <si>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</si>
  <si>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</si>
  <si>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</si>
  <si>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</si>
  <si>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</si>
  <si>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</si>
  <si>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</si>
  <si>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</si>
  <si>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</si>
  <si>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</si>
  <si>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</si>
  <si>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</si>
  <si>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</si>
  <si>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</si>
  <si>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</si>
  <si>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</si>
  <si>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</si>
  <si>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</si>
  <si>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</si>
  <si>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</si>
  <si>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</si>
  <si>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</si>
  <si>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</si>
  <si>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</si>
  <si>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</si>
  <si>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</si>
  <si>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</si>
  <si>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</si>
  <si>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</si>
  <si>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</si>
  <si>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</si>
  <si>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</si>
  <si>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</si>
  <si>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</si>
  <si>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</si>
  <si>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</si>
  <si>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</si>
  <si>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</si>
  <si>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</si>
  <si>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</si>
  <si>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</si>
  <si>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</si>
  <si>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</si>
  <si>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</si>
  <si>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</si>
  <si>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</si>
  <si>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</si>
  <si>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</si>
  <si>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</si>
  <si>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</si>
  <si>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</si>
  <si>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</si>
  <si>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</si>
  <si>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</si>
  <si>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</si>
  <si>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</si>
  <si>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</si>
  <si>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</si>
  <si>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</si>
  <si>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</si>
  <si>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</si>
  <si>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</si>
  <si>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</si>
  <si>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</si>
  <si>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</si>
  <si>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</si>
  <si>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</si>
  <si>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</si>
  <si>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</si>
  <si>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</si>
  <si>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</si>
  <si>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</si>
  <si>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</si>
  <si>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</si>
  <si>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</si>
  <si>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</si>
  <si>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</si>
  <si>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</si>
  <si>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</si>
  <si>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</si>
  <si>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</si>
  <si>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</si>
  <si>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</si>
  <si>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</si>
  <si>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</si>
  <si>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</si>
  <si>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</si>
  <si>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</si>
  <si>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</si>
  <si>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</si>
  <si>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</si>
  <si>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</si>
  <si>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</si>
  <si>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</si>
  <si>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</si>
  <si>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</si>
  <si>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</si>
  <si>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</si>
  <si>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</si>
  <si>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</si>
  <si>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</si>
  <si>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</si>
  <si>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</si>
  <si>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</si>
  <si>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</si>
  <si>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</si>
  <si>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</si>
  <si>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</si>
  <si>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</si>
  <si>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</si>
  <si>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</si>
  <si>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</si>
  <si>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</si>
  <si>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</si>
  <si>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</si>
  <si>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</si>
  <si>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</si>
  <si>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</si>
  <si>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</si>
  <si>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</si>
  <si>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</si>
  <si>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</si>
  <si>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</si>
  <si>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</si>
  <si>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</si>
  <si>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</si>
  <si>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</si>
  <si>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</si>
  <si>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</si>
  <si>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</si>
  <si>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</si>
  <si>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</si>
  <si>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</si>
  <si>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</si>
  <si>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</si>
  <si>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</si>
  <si>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</si>
  <si>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</si>
  <si>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</si>
  <si>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</si>
  <si>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</si>
  <si>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</si>
  <si>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</si>
  <si>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</si>
  <si>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</si>
  <si>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</si>
  <si>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</si>
  <si>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</si>
  <si>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</si>
  <si>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</si>
  <si>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</si>
  <si>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</si>
  <si>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</si>
  <si>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</si>
  <si>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</si>
  <si>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</si>
  <si>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</si>
  <si>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</si>
  <si>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</si>
  <si>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</si>
  <si>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</si>
  <si>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</si>
  <si>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</si>
  <si>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</si>
  <si>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</si>
  <si>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</si>
  <si>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</si>
  <si>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</si>
  <si>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</si>
  <si>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</si>
  <si>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</si>
  <si>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</si>
  <si>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</si>
  <si>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</si>
  <si>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</si>
  <si>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</si>
  <si>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</si>
  <si>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</si>
  <si>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</si>
  <si>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</si>
  <si>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</si>
  <si>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</si>
  <si>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</si>
  <si>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</si>
  <si>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</si>
  <si>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</si>
  <si>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</si>
  <si>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</si>
  <si>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</si>
  <si>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</si>
  <si>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</si>
  <si>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</si>
  <si>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</si>
  <si>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</si>
  <si>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</si>
  <si>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</si>
  <si>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</si>
  <si>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</si>
  <si>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</si>
  <si>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</si>
  <si>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</si>
  <si>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</si>
  <si>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</si>
  <si>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</si>
  <si>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</si>
  <si>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</si>
  <si>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</si>
  <si>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</si>
  <si>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</si>
  <si>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</si>
  <si>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</si>
  <si>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</si>
  <si>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</si>
  <si>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</si>
  <si>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</si>
  <si>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</si>
  <si>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</si>
  <si>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</si>
  <si>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</si>
  <si>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</si>
  <si>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</si>
  <si>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</si>
  <si>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</si>
  <si>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</si>
  <si>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</si>
  <si>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</si>
  <si>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</si>
  <si>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</si>
  <si>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</si>
  <si>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</si>
  <si>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</si>
  <si>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</si>
  <si>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</si>
  <si>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</si>
  <si>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</si>
  <si>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</si>
  <si>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</si>
  <si>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</si>
  <si>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</si>
  <si>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</si>
  <si>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</si>
  <si>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</si>
  <si>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</si>
  <si>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</si>
  <si>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</si>
  <si>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</si>
  <si>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</si>
  <si>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</si>
  <si>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</si>
  <si>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</si>
  <si>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</si>
  <si>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</si>
  <si>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</si>
  <si>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</si>
  <si>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</si>
  <si>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</si>
  <si>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</si>
  <si>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</si>
  <si>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</si>
  <si>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</si>
  <si>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</si>
  <si>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</si>
  <si>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</si>
  <si>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</si>
  <si>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</si>
  <si>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</si>
  <si>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</si>
  <si>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</si>
  <si>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</si>
  <si>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</si>
  <si>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</si>
  <si>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</si>
  <si>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</si>
  <si>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</si>
  <si>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</si>
  <si>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</si>
  <si>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</si>
  <si>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</si>
  <si>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</si>
  <si>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</si>
  <si>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</si>
  <si>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</si>
  <si>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</si>
  <si>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</si>
  <si>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</si>
  <si>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</si>
  <si>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</si>
  <si>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</si>
  <si>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</si>
  <si>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</si>
  <si>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</si>
  <si>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</si>
  <si>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</si>
  <si>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</si>
  <si>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</si>
  <si>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</si>
  <si>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</si>
  <si>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</si>
  <si>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</si>
  <si>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</si>
  <si>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</si>
  <si>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</si>
  <si>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</si>
  <si>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</si>
  <si>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</si>
  <si>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</si>
  <si>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</si>
  <si>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</si>
  <si>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</si>
  <si>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</si>
  <si>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</si>
  <si>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</si>
  <si>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</si>
  <si>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</si>
  <si>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</si>
  <si>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</si>
  <si>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</si>
  <si>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</si>
  <si>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</si>
  <si>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</si>
  <si>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</si>
  <si>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</si>
  <si>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</si>
  <si>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</si>
  <si>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</si>
  <si>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</si>
  <si>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</si>
  <si>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</si>
  <si>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</si>
  <si>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</si>
  <si>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</si>
  <si>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</si>
  <si>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</si>
  <si>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</si>
  <si>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</si>
  <si>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</si>
  <si>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</si>
  <si>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</si>
  <si>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</si>
  <si>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</si>
  <si>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</si>
  <si>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</si>
  <si>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</si>
  <si>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</si>
  <si>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</si>
  <si>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</si>
  <si>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</si>
  <si>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</si>
  <si>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</si>
  <si>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</si>
  <si>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</si>
  <si>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</si>
  <si>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</si>
  <si>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</si>
  <si>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</si>
  <si>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</si>
  <si>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</si>
  <si>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</si>
  <si>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</si>
  <si>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</si>
  <si>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</si>
  <si>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</si>
  <si>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</si>
  <si>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</si>
  <si>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</si>
  <si>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</si>
  <si>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</si>
  <si>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</si>
  <si>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</si>
  <si>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</si>
  <si>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</si>
  <si>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</si>
  <si>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</si>
  <si>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</si>
  <si>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</si>
  <si>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</si>
  <si>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</si>
  <si>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</si>
  <si>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</si>
  <si>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</si>
  <si>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</si>
  <si>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</si>
  <si>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</si>
  <si>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</si>
  <si>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</si>
  <si>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</si>
  <si>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</si>
  <si>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</si>
  <si>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</si>
  <si>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</si>
  <si>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</si>
  <si>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</si>
  <si>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</si>
  <si>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</si>
  <si>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</si>
  <si>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</si>
  <si>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</si>
  <si>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</si>
  <si>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</si>
  <si>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</si>
  <si>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</si>
  <si>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</si>
  <si>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</si>
  <si>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</si>
  <si>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</si>
  <si>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</si>
  <si>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</si>
  <si>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</si>
  <si>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</si>
  <si>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</si>
  <si>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</si>
  <si>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</si>
  <si>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</si>
  <si>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</si>
  <si>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</si>
  <si>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</si>
  <si>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</si>
  <si>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</si>
  <si>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</si>
  <si>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</si>
  <si>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</si>
  <si>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</si>
  <si>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</si>
  <si>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</si>
  <si>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</si>
  <si>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</si>
  <si>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</si>
  <si>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</si>
  <si>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</si>
  <si>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</si>
  <si>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</si>
  <si>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</si>
  <si>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</si>
  <si>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</si>
  <si>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</si>
  <si>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</si>
  <si>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</si>
  <si>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</si>
  <si>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</si>
  <si>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</si>
  <si>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</si>
  <si>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</si>
  <si>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</si>
  <si>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</si>
  <si>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</si>
  <si>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</si>
  <si>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</si>
  <si>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</si>
  <si>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</si>
  <si>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</si>
  <si>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</si>
  <si>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</si>
  <si>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</si>
  <si>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</si>
  <si>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</si>
  <si>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</si>
  <si>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</si>
  <si>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</si>
  <si>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</si>
  <si>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</si>
  <si>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</si>
  <si>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</si>
  <si>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</si>
  <si>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</si>
  <si>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</si>
  <si>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</si>
  <si>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</si>
  <si>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</si>
  <si>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</si>
  <si>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</si>
  <si>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</si>
  <si>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</si>
  <si>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</si>
  <si>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</si>
  <si>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</si>
  <si>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</si>
  <si>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</si>
  <si>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</si>
  <si>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</si>
  <si>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</si>
  <si>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</si>
  <si>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</si>
  <si>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</si>
  <si>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</si>
  <si>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</si>
  <si>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</si>
  <si>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</si>
  <si>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</si>
  <si>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</si>
  <si>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</si>
  <si>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</si>
  <si>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</si>
  <si>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</si>
  <si>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</si>
  <si>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</si>
  <si>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</si>
  <si>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</si>
  <si>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</si>
  <si>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</si>
  <si>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</si>
  <si>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</si>
  <si>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</si>
  <si>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</si>
  <si>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</si>
  <si>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</si>
  <si>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</si>
  <si>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</si>
  <si>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</si>
  <si>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</si>
  <si>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</si>
  <si>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</si>
  <si>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</si>
  <si>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</si>
  <si>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</si>
  <si>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</si>
  <si>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</si>
  <si>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</si>
  <si>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</si>
  <si>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</si>
  <si>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</si>
  <si>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</si>
  <si>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</si>
  <si>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</si>
  <si>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</si>
  <si>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</si>
  <si>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</si>
  <si>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</si>
  <si>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</si>
  <si>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</si>
  <si>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</si>
  <si>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</si>
  <si>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</si>
  <si>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</si>
  <si>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</si>
  <si>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</si>
  <si>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</si>
  <si>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</si>
  <si>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</si>
  <si>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</si>
  <si>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</si>
  <si>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</si>
  <si>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</si>
  <si>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</si>
  <si>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</si>
  <si>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</si>
  <si>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</si>
  <si>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</si>
  <si>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</si>
  <si>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</si>
  <si>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</si>
  <si>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</si>
  <si>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</si>
  <si>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</si>
  <si>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</si>
  <si>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</si>
  <si>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</si>
  <si>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</si>
  <si>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</si>
  <si>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</si>
  <si>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</si>
  <si>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</si>
  <si>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</si>
  <si>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</si>
  <si>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</si>
  <si>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</si>
  <si>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</si>
  <si>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</si>
  <si>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</si>
  <si>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</si>
  <si>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</si>
  <si>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</si>
  <si>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</si>
  <si>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</si>
  <si>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</si>
  <si>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</si>
  <si>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</si>
  <si>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</si>
  <si>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</si>
  <si>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</si>
  <si>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</si>
  <si>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</si>
  <si>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</si>
  <si>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</si>
  <si>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</si>
  <si>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</si>
  <si>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</si>
  <si>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</si>
  <si>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</si>
  <si>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</si>
  <si>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</si>
  <si>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</si>
  <si>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</si>
  <si>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</si>
  <si>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</si>
  <si>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</si>
  <si>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</si>
  <si>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</si>
  <si>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</si>
  <si>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</si>
  <si>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</si>
  <si>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</si>
  <si>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</si>
  <si>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</si>
  <si>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</si>
  <si>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</si>
  <si>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</si>
  <si>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</si>
  <si>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</si>
  <si>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</si>
  <si>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</si>
  <si>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</si>
  <si>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</si>
  <si>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</si>
  <si>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</si>
  <si>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</si>
  <si>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</si>
  <si>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</si>
  <si>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</si>
  <si>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</si>
  <si>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</si>
  <si>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</si>
  <si>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</si>
  <si>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</si>
  <si>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</si>
  <si>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</si>
  <si>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</si>
  <si>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</si>
  <si>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</si>
  <si>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</si>
  <si>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</si>
  <si>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</si>
  <si>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</si>
  <si>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</si>
  <si>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</si>
  <si>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</si>
  <si>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</si>
  <si>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</si>
  <si>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</si>
  <si>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</si>
  <si>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</si>
  <si>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</si>
  <si>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</si>
  <si>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</si>
  <si>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</si>
  <si>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</si>
  <si>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</si>
  <si>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</si>
  <si>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</si>
  <si>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</si>
  <si>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</si>
  <si>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</si>
  <si>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</si>
  <si>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</si>
  <si>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</si>
  <si>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</si>
  <si>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</si>
  <si>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</si>
  <si>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</si>
  <si>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</si>
  <si>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</si>
  <si>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</si>
  <si>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</si>
  <si>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</si>
  <si>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</si>
  <si>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</si>
  <si>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</si>
  <si>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</si>
  <si>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</si>
  <si>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</si>
  <si>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</si>
  <si>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</si>
  <si>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</si>
  <si>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</si>
  <si>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</si>
  <si>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</si>
  <si>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</si>
  <si>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</si>
  <si>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</si>
  <si>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</si>
  <si>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</si>
  <si>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</si>
  <si>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</si>
  <si>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</si>
  <si>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</si>
  <si>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</si>
  <si>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</si>
  <si>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</si>
  <si>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</si>
  <si>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</si>
  <si>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</si>
  <si>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</si>
  <si>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</si>
  <si>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</si>
  <si>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</si>
  <si>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</si>
  <si>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</si>
  <si>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</si>
  <si>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</si>
  <si>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</si>
  <si>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</si>
  <si>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</si>
  <si>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</si>
  <si>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</si>
  <si>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</si>
  <si>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</si>
  <si>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</si>
  <si>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</si>
  <si>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</si>
  <si>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</si>
  <si>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</si>
  <si>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</si>
  <si>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</si>
  <si>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</si>
  <si>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</si>
  <si>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</si>
  <si>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</si>
  <si>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</si>
  <si>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</si>
  <si>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</si>
  <si>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</si>
  <si>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</si>
  <si>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</si>
  <si>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</si>
  <si>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</si>
  <si>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</si>
  <si>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</si>
  <si>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</si>
  <si>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</si>
  <si>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</si>
  <si>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</si>
  <si>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</si>
  <si>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</si>
  <si>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</si>
  <si>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</si>
  <si>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</si>
  <si>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</si>
  <si>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</si>
  <si>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</si>
  <si>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</si>
  <si>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</si>
  <si>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</si>
  <si>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</si>
  <si>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</si>
  <si>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</si>
  <si>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</si>
  <si>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</si>
  <si>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</si>
  <si>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</si>
  <si>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</si>
  <si>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</si>
  <si>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</si>
  <si>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</si>
  <si>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</si>
  <si>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</si>
  <si>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</si>
  <si>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</si>
  <si>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</si>
  <si>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</si>
  <si>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</si>
  <si>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</si>
  <si>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</si>
  <si>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</si>
  <si>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</si>
  <si>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</si>
  <si>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</si>
  <si>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</si>
  <si>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</si>
  <si>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</si>
  <si>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</si>
  <si>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</si>
  <si>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</si>
  <si>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</si>
  <si>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</si>
  <si>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</si>
  <si>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</si>
  <si>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</si>
  <si>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</si>
  <si>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</si>
  <si>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</si>
  <si>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</si>
  <si>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</si>
  <si>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</si>
  <si>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</si>
  <si>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</si>
  <si>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</si>
  <si>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</si>
  <si>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</si>
  <si>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</si>
  <si>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</si>
  <si>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</si>
  <si>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</si>
  <si>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</si>
  <si>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</si>
  <si>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</si>
  <si>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</si>
  <si>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</si>
  <si>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</si>
  <si>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</si>
  <si>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</si>
  <si>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</si>
  <si>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</si>
  <si>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</si>
  <si>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</si>
  <si>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</si>
  <si>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</si>
  <si>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</si>
  <si>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</si>
  <si>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</si>
  <si>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</si>
  <si>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</si>
  <si>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</si>
  <si>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</si>
  <si>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</si>
  <si>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</si>
  <si>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</si>
  <si>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</si>
  <si>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</si>
  <si>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</si>
  <si>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</si>
  <si>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</si>
  <si>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</si>
  <si>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</si>
  <si>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</si>
  <si>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</si>
  <si>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</si>
  <si>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</si>
  <si>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</si>
  <si>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</si>
  <si>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</si>
  <si>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</si>
  <si>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</si>
  <si>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</si>
  <si>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</si>
  <si>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</si>
  <si>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</si>
  <si>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</si>
  <si>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</si>
  <si>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</si>
  <si>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</si>
  <si>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</si>
  <si>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</si>
  <si>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</si>
  <si>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</si>
  <si>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</si>
  <si>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</si>
  <si>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</si>
  <si>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</si>
  <si>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</si>
  <si>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</si>
  <si>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</si>
  <si>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</si>
  <si>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</si>
  <si>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</si>
  <si>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</si>
  <si>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</si>
  <si>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</si>
  <si>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</si>
  <si>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</si>
  <si>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</si>
  <si>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</si>
  <si>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</si>
  <si>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</si>
  <si>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</si>
  <si>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</si>
  <si>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</si>
  <si>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</si>
  <si>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</si>
  <si>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</si>
  <si>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</si>
  <si>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</si>
  <si>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</si>
  <si>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</si>
  <si>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</si>
  <si>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</si>
  <si>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</si>
  <si>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</si>
  <si>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</si>
  <si>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</si>
  <si>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</si>
  <si>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</si>
  <si>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</si>
  <si>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</si>
  <si>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</si>
  <si>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</si>
  <si>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</si>
  <si>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</si>
  <si>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</si>
  <si>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</si>
  <si>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</si>
  <si>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</si>
  <si>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</si>
  <si>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</si>
  <si>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</si>
  <si>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</si>
  <si>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</si>
  <si>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</si>
  <si>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</si>
  <si>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</si>
  <si>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</si>
  <si>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</si>
  <si>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</si>
  <si>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</si>
  <si>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</si>
  <si>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</si>
  <si>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</si>
  <si>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</si>
  <si>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</si>
  <si>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</si>
  <si>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</si>
  <si>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</si>
  <si>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</si>
  <si>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</si>
  <si>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</si>
  <si>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</si>
  <si>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</si>
  <si>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</si>
  <si>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</si>
  <si>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</si>
  <si>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</si>
  <si>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</si>
  <si>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</si>
  <si>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</si>
  <si>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</si>
  <si>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</si>
  <si>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</si>
  <si>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</si>
  <si>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</si>
  <si>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</si>
  <si>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</si>
  <si>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</si>
  <si>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</si>
  <si>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</si>
  <si>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</si>
  <si>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</si>
  <si>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</si>
  <si>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</si>
  <si>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</si>
  <si>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</si>
  <si>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</si>
  <si>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</si>
  <si>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</si>
  <si>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</si>
  <si>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</si>
  <si>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</si>
  <si>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</si>
  <si>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</si>
  <si>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</si>
  <si>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</si>
  <si>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</si>
  <si>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</si>
  <si>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</si>
  <si>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</si>
  <si>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</si>
  <si>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</si>
  <si>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</si>
  <si>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</si>
  <si>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</si>
  <si>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</si>
  <si>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</si>
  <si>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</si>
  <si>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</si>
  <si>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</si>
  <si>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</si>
  <si>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</si>
  <si>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</si>
  <si>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</si>
  <si>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</si>
  <si>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</si>
  <si>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</si>
  <si>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</si>
  <si>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</si>
  <si>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</si>
  <si>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</si>
  <si>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</si>
  <si>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</si>
  <si>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</si>
  <si>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</si>
  <si>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</si>
  <si>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</si>
  <si>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</si>
  <si>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</si>
  <si>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</si>
  <si>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</si>
  <si>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</si>
  <si>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</si>
  <si>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</si>
  <si>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</si>
  <si>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</si>
  <si>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</si>
  <si>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</si>
  <si>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</si>
  <si>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</si>
  <si>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</si>
  <si>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</si>
  <si>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</si>
  <si>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</si>
  <si>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</si>
  <si>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</si>
  <si>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</si>
  <si>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</si>
  <si>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</si>
  <si>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</si>
  <si>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</si>
  <si>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</si>
  <si>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</si>
  <si>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</si>
  <si>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</si>
  <si>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</si>
  <si>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</si>
  <si>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</si>
  <si>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</si>
  <si>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</si>
  <si>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</si>
  <si>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</si>
  <si>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</si>
  <si>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</si>
  <si>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</si>
  <si>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</si>
  <si>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</si>
  <si>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</si>
  <si>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</si>
  <si>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</si>
  <si>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</si>
  <si>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</si>
  <si>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</si>
  <si>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</si>
  <si>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</si>
  <si>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</si>
  <si>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</si>
  <si>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</si>
  <si>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</si>
  <si>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</si>
  <si>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</si>
  <si>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</si>
  <si>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</si>
  <si>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</si>
  <si>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</si>
  <si>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</si>
  <si>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</si>
  <si>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</si>
  <si>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</si>
  <si>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</si>
  <si>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</si>
  <si>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</si>
  <si>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</si>
  <si>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</si>
  <si>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</si>
  <si>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</si>
  <si>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</si>
  <si>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</si>
  <si>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</si>
  <si>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</si>
  <si>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</si>
  <si>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</si>
  <si>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</si>
  <si>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</si>
  <si>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</si>
  <si>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</si>
  <si>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</si>
  <si>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</si>
  <si>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</si>
  <si>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</si>
  <si>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</si>
  <si>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</si>
  <si>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</si>
  <si>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</si>
  <si>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</si>
  <si>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</si>
  <si>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</si>
  <si>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</si>
  <si>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</si>
  <si>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</si>
  <si>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</si>
  <si>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</si>
  <si>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</si>
  <si>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</si>
  <si>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</si>
  <si>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</si>
  <si>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</si>
  <si>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</si>
  <si>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</si>
  <si>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</si>
  <si>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</si>
  <si>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</si>
  <si>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</si>
  <si>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</si>
  <si>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</si>
  <si>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</si>
  <si>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</si>
  <si>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</si>
  <si>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</si>
  <si>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</si>
  <si>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</si>
  <si>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</si>
  <si>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</si>
  <si>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</si>
  <si>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</si>
  <si>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</si>
  <si>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</si>
  <si>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</si>
  <si>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</si>
  <si>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</si>
  <si>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</si>
  <si>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</si>
  <si>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</si>
  <si>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</si>
  <si>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</si>
  <si>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</si>
  <si>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</si>
  <si>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</si>
  <si>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</si>
  <si>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</si>
  <si>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</si>
  <si>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</si>
  <si>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</si>
  <si>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</si>
  <si>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</si>
  <si>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</si>
  <si>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</si>
  <si>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</si>
  <si>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</si>
  <si>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</si>
  <si>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</si>
  <si>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</si>
  <si>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</si>
  <si>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</si>
  <si>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</si>
  <si>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</si>
  <si>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</si>
  <si>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</si>
  <si>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</si>
  <si>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</si>
  <si>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</si>
  <si>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</si>
  <si>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</si>
  <si>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</si>
  <si>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</si>
  <si>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</si>
  <si>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</si>
  <si>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</si>
  <si>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</si>
  <si>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</si>
  <si>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</si>
  <si>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</si>
  <si>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</si>
  <si>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</si>
  <si>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</si>
  <si>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</si>
  <si>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</si>
  <si>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</si>
  <si>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</si>
  <si>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</si>
  <si>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</si>
  <si>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</si>
  <si>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</si>
  <si>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</si>
  <si>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</si>
  <si>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</si>
  <si>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</si>
  <si>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</si>
  <si>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</si>
  <si>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</si>
  <si>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</si>
  <si>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</si>
  <si>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</si>
  <si>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</si>
  <si>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</si>
  <si>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</si>
  <si>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</si>
  <si>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</si>
  <si>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</si>
  <si>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</si>
  <si>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</si>
  <si>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</si>
  <si>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</si>
  <si>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</si>
  <si>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</si>
  <si>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</si>
  <si>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</si>
  <si>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</si>
  <si>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</si>
  <si>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</si>
  <si>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</si>
  <si>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</si>
  <si>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</si>
  <si>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</si>
  <si>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</si>
  <si>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</si>
  <si>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</si>
  <si>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</si>
  <si>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</si>
  <si>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</si>
  <si>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</si>
  <si>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</si>
  <si>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</si>
  <si>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</si>
  <si>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</si>
  <si>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</si>
  <si>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</si>
  <si>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</si>
  <si>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</si>
  <si>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</si>
  <si>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</si>
  <si>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</si>
  <si>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</si>
  <si>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</si>
  <si>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</si>
  <si>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</si>
  <si>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</si>
  <si>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</si>
  <si>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</si>
  <si>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</si>
  <si>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</si>
  <si>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</si>
  <si>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</si>
  <si>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</si>
  <si>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</si>
  <si>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</si>
  <si>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</si>
  <si>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</si>
  <si>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</si>
  <si>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</si>
  <si>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</si>
  <si>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</si>
  <si>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</si>
  <si>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</si>
  <si>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</si>
  <si>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</si>
  <si>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</si>
  <si>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</si>
  <si>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</si>
  <si>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</si>
  <si>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</si>
  <si>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</si>
  <si>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</si>
  <si>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</si>
  <si>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</si>
  <si>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</si>
  <si>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</si>
  <si>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</si>
  <si>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</si>
  <si>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</si>
  <si>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</si>
  <si>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</si>
  <si>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</si>
  <si>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</si>
  <si>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</si>
  <si>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</si>
  <si>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</si>
  <si>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</si>
  <si>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</si>
  <si>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</si>
  <si>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</si>
  <si>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</si>
  <si>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</si>
  <si>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</si>
  <si>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</si>
  <si>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</si>
  <si>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</si>
  <si>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</si>
  <si>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</si>
  <si>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</si>
  <si>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</si>
  <si>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</si>
  <si>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</si>
  <si>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</si>
  <si>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</si>
  <si>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</si>
  <si>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</si>
  <si>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</si>
  <si>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</si>
  <si>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</si>
  <si>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</si>
  <si>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</si>
  <si>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</si>
  <si>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</si>
  <si>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</si>
  <si>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</si>
  <si>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</si>
  <si>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</si>
  <si>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</si>
  <si>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</si>
  <si>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</si>
  <si>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</si>
  <si>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</si>
  <si>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</si>
  <si>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</si>
  <si>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</si>
  <si>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</si>
  <si>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</si>
  <si>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</si>
  <si>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</si>
  <si>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</si>
  <si>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</si>
  <si>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</si>
  <si>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</si>
  <si>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</si>
  <si>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</si>
  <si>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</si>
  <si>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</si>
  <si>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</si>
  <si>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</si>
  <si>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</si>
  <si>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</si>
  <si>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</si>
  <si>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</si>
  <si>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</si>
  <si>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</si>
  <si>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</si>
  <si>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</si>
  <si>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</si>
  <si>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</si>
  <si>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</si>
  <si>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</si>
  <si>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</si>
  <si>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</si>
  <si>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</si>
  <si>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</si>
  <si>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</si>
  <si>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</si>
  <si>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</si>
  <si>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</si>
  <si>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</si>
  <si>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</si>
  <si>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</si>
  <si>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</si>
  <si>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</si>
  <si>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</si>
  <si>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</si>
  <si>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</si>
  <si>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</si>
  <si>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</si>
  <si>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</si>
  <si>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</si>
  <si>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</si>
  <si>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</si>
  <si>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</si>
  <si>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</si>
  <si>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</si>
  <si>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</si>
  <si>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</si>
  <si>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</si>
  <si>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</si>
  <si>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</si>
  <si>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</si>
  <si>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</si>
  <si>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</si>
  <si>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</si>
  <si>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</si>
  <si>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</si>
  <si>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</si>
  <si>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</si>
  <si>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</si>
  <si>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</si>
  <si>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</si>
  <si>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</si>
  <si>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</si>
  <si>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</si>
  <si>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</si>
  <si>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</si>
  <si>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</si>
  <si>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</si>
  <si>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</si>
  <si>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</si>
  <si>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</si>
  <si>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</si>
  <si>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</si>
  <si>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</si>
  <si>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</si>
  <si>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</si>
  <si>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</si>
  <si>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</si>
  <si>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</si>
  <si>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</si>
  <si>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</si>
  <si>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</si>
  <si>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</si>
  <si>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</si>
  <si>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</si>
  <si>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</si>
  <si>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</si>
  <si>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</si>
  <si>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</si>
  <si>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</si>
  <si>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</si>
  <si>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</si>
  <si>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</si>
  <si>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</si>
  <si>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</si>
  <si>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</si>
  <si>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</si>
  <si>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</si>
  <si>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</si>
  <si>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</si>
  <si>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</si>
  <si>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</si>
  <si>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</si>
  <si>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</si>
  <si>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</si>
  <si>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</si>
  <si>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</si>
  <si>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</si>
  <si>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</si>
  <si>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</si>
  <si>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</si>
  <si>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</si>
  <si>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</si>
  <si>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</si>
  <si>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</si>
  <si>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</si>
  <si>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</si>
  <si>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</si>
  <si>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</si>
  <si>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</si>
  <si>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</si>
  <si>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</si>
  <si>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</si>
  <si>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</si>
  <si>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</si>
  <si>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</si>
  <si>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</si>
  <si>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</si>
  <si>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</si>
  <si>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</si>
  <si>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</si>
  <si>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</si>
  <si>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</si>
  <si>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</si>
  <si>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</si>
  <si>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</si>
  <si>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</si>
  <si>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</si>
  <si>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</si>
  <si>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</si>
  <si>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</si>
  <si>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</si>
  <si>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</si>
  <si>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</si>
  <si>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</si>
  <si>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</si>
  <si>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</si>
  <si>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</si>
  <si>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</si>
  <si>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</si>
  <si>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</si>
  <si>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</si>
  <si>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</si>
  <si>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</si>
  <si>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</si>
  <si>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</si>
  <si>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</si>
  <si>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</si>
  <si>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</si>
  <si>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</si>
  <si>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</si>
  <si>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</si>
  <si>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</si>
  <si>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</si>
  <si>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</si>
  <si>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</si>
  <si>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</si>
  <si>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</si>
  <si>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</si>
  <si>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</si>
  <si>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</si>
  <si>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</si>
  <si>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</si>
  <si>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</si>
  <si>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</si>
  <si>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</si>
  <si>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</si>
  <si>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</si>
  <si>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</si>
  <si>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</si>
  <si>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</si>
  <si>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</si>
  <si>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</si>
  <si>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</si>
  <si>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</si>
  <si>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</si>
  <si>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</si>
  <si>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</si>
  <si>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</si>
  <si>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</si>
  <si>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</si>
  <si>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</si>
  <si>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</si>
  <si>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</si>
  <si>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</si>
  <si>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</si>
  <si>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</si>
  <si>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</si>
  <si>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</si>
  <si>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</si>
  <si>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</si>
  <si>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</si>
  <si>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</si>
  <si>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</si>
  <si>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</si>
  <si>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</si>
  <si>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</si>
  <si>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</si>
  <si>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</si>
  <si>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</si>
  <si>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</si>
  <si>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</si>
  <si>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</si>
  <si>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</si>
  <si>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</si>
  <si>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</si>
  <si>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</si>
  <si>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</si>
  <si>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</si>
  <si>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</si>
  <si>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</si>
  <si>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</si>
  <si>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</si>
  <si>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</si>
  <si>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</si>
  <si>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</si>
  <si>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</si>
  <si>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</si>
  <si>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</si>
  <si>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</si>
  <si>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</si>
  <si>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</si>
  <si>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</si>
  <si>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</si>
  <si>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</si>
  <si>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</si>
  <si>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</si>
  <si>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</si>
  <si>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</si>
  <si>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</si>
  <si>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</si>
  <si>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</si>
  <si>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</si>
  <si>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</si>
  <si>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</si>
  <si>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</si>
  <si>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</si>
  <si>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</si>
  <si>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</si>
  <si>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</si>
  <si>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</si>
  <si>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</si>
  <si>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</si>
  <si>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</si>
  <si>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</si>
  <si>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</si>
  <si>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</si>
  <si>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</si>
  <si>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</si>
  <si>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</si>
  <si>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</si>
  <si>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</si>
  <si>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</si>
  <si>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</si>
  <si>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</si>
  <si>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</si>
  <si>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</si>
  <si>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</si>
  <si>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</si>
  <si>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</si>
  <si>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</si>
  <si>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</si>
  <si>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</si>
  <si>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</si>
  <si>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</si>
  <si>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</si>
  <si>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</si>
  <si>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</si>
  <si>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</si>
  <si>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</si>
  <si>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</si>
  <si>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</si>
  <si>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</si>
  <si>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</si>
  <si>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</si>
  <si>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</si>
  <si>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</si>
  <si>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</si>
  <si>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</si>
  <si>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</si>
  <si>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</si>
  <si>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</si>
  <si>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</si>
  <si>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</si>
  <si>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</si>
  <si>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</si>
  <si>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</si>
  <si>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</si>
  <si>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</si>
  <si>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</si>
  <si>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</si>
  <si>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</si>
  <si>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</si>
  <si>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</si>
  <si>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</si>
  <si>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</si>
  <si>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</si>
  <si>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</si>
  <si>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</si>
  <si>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</si>
  <si>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</si>
  <si>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</si>
  <si>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</si>
  <si>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</si>
  <si>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</si>
  <si>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</si>
  <si>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</si>
  <si>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</si>
  <si>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</si>
  <si>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</si>
  <si>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</si>
  <si>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</si>
  <si>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</si>
  <si>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</si>
  <si>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</si>
  <si>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</si>
  <si>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</si>
  <si>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</si>
  <si>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</si>
  <si>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</si>
  <si>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</si>
  <si>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</si>
  <si>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</si>
  <si>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</si>
  <si>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</si>
  <si>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</si>
  <si>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</si>
  <si>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</si>
  <si>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</si>
  <si>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</si>
  <si>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</si>
  <si>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</si>
  <si>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</si>
  <si>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</si>
  <si>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</si>
  <si>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</si>
  <si>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</si>
  <si>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</si>
  <si>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</si>
  <si>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</si>
  <si>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</si>
  <si>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</si>
  <si>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</si>
  <si>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</si>
  <si>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</si>
  <si>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</si>
  <si>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</si>
  <si>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</si>
  <si>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</si>
  <si>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</si>
  <si>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</si>
  <si>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</si>
  <si>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</si>
  <si>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</si>
  <si>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</si>
  <si>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</si>
  <si>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</si>
  <si>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</si>
  <si>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</si>
  <si>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</si>
  <si>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</si>
  <si>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</si>
  <si>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</si>
  <si>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</si>
  <si>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</si>
  <si>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</si>
  <si>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</si>
  <si>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</si>
  <si>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</si>
  <si>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</si>
  <si>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</si>
  <si>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</si>
  <si>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</si>
  <si>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</si>
  <si>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</si>
  <si>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</si>
  <si>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</si>
  <si>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</si>
  <si>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</si>
  <si>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</si>
  <si>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</si>
  <si>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</si>
  <si>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</si>
  <si>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</si>
  <si>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</si>
  <si>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</si>
  <si>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</si>
  <si>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</si>
  <si>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</si>
  <si>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</si>
  <si>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</si>
  <si>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</si>
  <si>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</si>
  <si>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</si>
  <si>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</si>
  <si>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</si>
  <si>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</si>
  <si>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</si>
  <si>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</si>
  <si>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</si>
  <si>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</si>
  <si>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</si>
  <si>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</si>
  <si>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</si>
  <si>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</si>
  <si>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</si>
  <si>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</si>
  <si>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</si>
  <si>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</si>
  <si>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</si>
  <si>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</si>
  <si>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</si>
  <si>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</si>
  <si>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</si>
  <si>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</si>
  <si>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</si>
  <si>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</si>
  <si>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</si>
  <si>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</si>
  <si>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</si>
  <si>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</si>
  <si>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</si>
  <si>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</si>
  <si>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</si>
  <si>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</si>
  <si>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</si>
  <si>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</si>
  <si>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</si>
  <si>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</si>
  <si>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</si>
  <si>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</si>
  <si>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</si>
  <si>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</si>
  <si>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</si>
  <si>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</si>
  <si>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</si>
  <si>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</si>
  <si>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</si>
  <si>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</si>
  <si>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</si>
  <si>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</si>
  <si>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</si>
  <si>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</si>
  <si>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</si>
  <si>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</si>
  <si>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</si>
  <si>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</si>
  <si>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</si>
  <si>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</si>
  <si>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</si>
  <si>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</si>
  <si>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</si>
  <si>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</si>
  <si>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</si>
  <si>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</si>
  <si>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</si>
  <si>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</si>
  <si>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</si>
  <si>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</si>
  <si>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</si>
  <si>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</si>
  <si>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</si>
  <si>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</si>
  <si>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</si>
  <si>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</si>
  <si>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</si>
  <si>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</si>
  <si>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</si>
  <si>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</si>
  <si>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</si>
  <si>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</si>
  <si>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</si>
  <si>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</si>
  <si>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</si>
  <si>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</si>
  <si>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</si>
  <si>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</si>
  <si>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</si>
  <si>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</si>
  <si>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</si>
  <si>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</si>
  <si>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</si>
  <si>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</si>
  <si>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</si>
  <si>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</si>
  <si>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</si>
  <si>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</si>
  <si>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</si>
  <si>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</si>
  <si>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</si>
  <si>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</si>
  <si>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</si>
  <si>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</si>
  <si>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</si>
  <si>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</si>
  <si>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</si>
  <si>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</si>
  <si>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</si>
  <si>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</si>
  <si>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</si>
  <si>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</si>
  <si>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</si>
  <si>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</si>
  <si>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</si>
  <si>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</si>
  <si>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</si>
  <si>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</si>
  <si>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</si>
  <si>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</si>
  <si>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</si>
  <si>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</si>
  <si>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</si>
  <si>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</si>
  <si>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</si>
  <si>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</si>
  <si>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</si>
  <si>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</si>
  <si>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</si>
  <si>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</si>
  <si>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</si>
  <si>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</si>
  <si>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</si>
  <si>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</si>
  <si>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</si>
  <si>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</si>
  <si>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</si>
  <si>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</si>
  <si>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</si>
  <si>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</si>
  <si>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</si>
  <si>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</si>
  <si>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</si>
  <si>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</si>
  <si>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</si>
  <si>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</si>
  <si>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</si>
  <si>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</si>
  <si>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</si>
  <si>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</si>
  <si>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</si>
  <si>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</si>
  <si>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</si>
  <si>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</si>
  <si>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</si>
  <si>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</si>
  <si>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</si>
  <si>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</si>
  <si>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</si>
  <si>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</si>
  <si>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</si>
  <si>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</si>
  <si>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</si>
  <si>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</si>
  <si>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</si>
  <si>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</si>
  <si>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</si>
  <si>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</si>
  <si>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</si>
  <si>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</si>
  <si>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</si>
  <si>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</si>
  <si>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</si>
  <si>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</si>
  <si>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</si>
  <si>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</si>
  <si>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</si>
  <si>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</si>
  <si>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</si>
  <si>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</si>
  <si>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</si>
  <si>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</si>
  <si>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</si>
  <si>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</si>
  <si>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</si>
  <si>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</si>
  <si>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</si>
  <si>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</si>
  <si>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</si>
  <si>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</si>
  <si>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</si>
  <si>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</si>
  <si>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</si>
  <si>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</si>
  <si>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</si>
  <si>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</si>
  <si>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</si>
  <si>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</si>
  <si>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</si>
  <si>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</si>
  <si>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</si>
  <si>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</si>
  <si>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</si>
  <si>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</si>
  <si>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</si>
  <si>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</si>
  <si>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</si>
  <si>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</si>
  <si>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</si>
  <si>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</si>
  <si>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</si>
  <si>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</si>
  <si>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</si>
  <si>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</si>
  <si>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</si>
  <si>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</si>
  <si>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</si>
  <si>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</si>
  <si>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</si>
  <si>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</si>
  <si>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</si>
  <si>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</si>
  <si>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</si>
  <si>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</si>
  <si>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</si>
  <si>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</si>
  <si>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</si>
  <si>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</si>
  <si>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</si>
  <si>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</si>
  <si>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</si>
  <si>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</si>
  <si>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</si>
  <si>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</si>
  <si>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</si>
  <si>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</si>
  <si>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</si>
  <si>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</si>
  <si>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</si>
  <si>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</si>
  <si>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</si>
  <si>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</si>
  <si>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</si>
  <si>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</si>
  <si>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</si>
  <si>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</si>
  <si>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</si>
  <si>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</si>
  <si>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</si>
  <si>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</si>
  <si>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</si>
  <si>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</si>
  <si>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</si>
  <si>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</si>
  <si>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</si>
  <si>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</si>
  <si>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</si>
  <si>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</si>
  <si>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</si>
  <si>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</si>
  <si>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</si>
  <si>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</si>
  <si>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</si>
  <si>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</si>
  <si>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</si>
  <si>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</si>
  <si>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</si>
  <si>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</si>
  <si>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</si>
  <si>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</si>
  <si>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</si>
  <si>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</si>
  <si>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</si>
  <si>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</si>
  <si>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</si>
  <si>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</si>
  <si>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</si>
  <si>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</si>
  <si>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</si>
  <si>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</si>
  <si>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</si>
  <si>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</si>
  <si>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</si>
  <si>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</si>
  <si>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</si>
  <si>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</si>
  <si>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</si>
  <si>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</si>
  <si>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</si>
  <si>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</si>
  <si>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</si>
  <si>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</si>
  <si>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</si>
  <si>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</si>
  <si>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</si>
  <si>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</si>
  <si>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</si>
  <si>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</si>
  <si>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</si>
  <si>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</si>
  <si>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</si>
  <si>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</si>
  <si>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</si>
  <si>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</si>
  <si>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</si>
  <si>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</si>
  <si>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</si>
  <si>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</si>
  <si>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</si>
  <si>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</si>
  <si>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</si>
  <si>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</si>
  <si>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</si>
  <si>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</si>
  <si>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</si>
  <si>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</si>
  <si>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</si>
  <si>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</si>
  <si>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</si>
  <si>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</si>
  <si>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</si>
  <si>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</si>
  <si>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</si>
  <si>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</si>
  <si>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</si>
  <si>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</si>
  <si>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</si>
  <si>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</si>
  <si>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</si>
  <si>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</si>
  <si>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</si>
  <si>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</si>
  <si>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</si>
  <si>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</si>
  <si>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</si>
  <si>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</si>
  <si>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</si>
  <si>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</si>
  <si>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</si>
  <si>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</si>
  <si>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</si>
  <si>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</si>
  <si>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</si>
  <si>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</si>
  <si>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</si>
  <si>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</si>
  <si>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</si>
  <si>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</si>
  <si>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</si>
  <si>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</si>
  <si>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</si>
  <si>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</si>
  <si>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</si>
  <si>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</si>
  <si>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</si>
  <si>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</si>
  <si>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</si>
  <si>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</si>
  <si>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</si>
  <si>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</si>
  <si>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</si>
  <si>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</si>
  <si>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</si>
  <si>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</si>
  <si>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</si>
  <si>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</si>
  <si>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</si>
  <si>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</si>
  <si>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</si>
  <si>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</si>
  <si>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</si>
  <si>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</si>
  <si>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</si>
  <si>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</si>
  <si>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</si>
  <si>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</si>
  <si>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</si>
  <si>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</si>
  <si>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</si>
  <si>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</si>
  <si>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</si>
  <si>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</si>
  <si>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</si>
  <si>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</si>
  <si>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</si>
  <si>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</si>
  <si>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</si>
  <si>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</si>
  <si>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</si>
  <si>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</si>
  <si>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</si>
  <si>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</si>
  <si>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</si>
  <si>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</si>
  <si>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</si>
  <si>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</si>
  <si>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</si>
  <si>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</si>
  <si>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</si>
  <si>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</si>
  <si>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</si>
  <si>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</si>
  <si>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</si>
  <si>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</si>
  <si>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</si>
  <si>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</si>
  <si>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</si>
  <si>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</si>
  <si>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</si>
  <si>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</si>
  <si>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</si>
  <si>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</si>
  <si>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</si>
  <si>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</si>
  <si>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</si>
  <si>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</si>
  <si>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</si>
  <si>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</si>
  <si>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</si>
  <si>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</si>
  <si>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</si>
  <si>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</si>
  <si>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</si>
  <si>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</si>
  <si>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</si>
  <si>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</si>
  <si>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</si>
  <si>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</si>
  <si>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</si>
  <si>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</si>
  <si>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</si>
  <si>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</si>
  <si>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</si>
  <si>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</si>
  <si>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</si>
  <si>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</si>
  <si>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</si>
  <si>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</si>
  <si>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</si>
  <si>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</si>
  <si>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</si>
  <si>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</si>
  <si>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</si>
  <si>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</si>
  <si>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</si>
  <si>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</si>
  <si>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</si>
  <si>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</si>
  <si>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</si>
  <si>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</si>
  <si>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</si>
  <si>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</si>
  <si>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</si>
  <si>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</si>
  <si>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</si>
  <si>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</si>
  <si>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</si>
  <si>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</si>
  <si>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</si>
  <si>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</si>
  <si>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</si>
  <si>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</si>
  <si>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</si>
  <si>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</si>
  <si>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</si>
  <si>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</si>
  <si>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</si>
  <si>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</si>
  <si>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</si>
  <si>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</si>
  <si>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</si>
  <si>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</si>
  <si>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</si>
  <si>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</si>
  <si>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</si>
  <si>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</si>
  <si>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</si>
  <si>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</si>
  <si>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</si>
  <si>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</si>
  <si>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</si>
  <si>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</si>
  <si>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</si>
  <si>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</si>
  <si>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</si>
  <si>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</si>
  <si>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</si>
  <si>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</si>
  <si>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</si>
  <si>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</si>
  <si>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</si>
  <si>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</si>
  <si>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</si>
  <si>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</si>
  <si>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</si>
  <si>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</si>
  <si>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</si>
  <si>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</si>
  <si>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</si>
  <si>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</si>
  <si>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</si>
  <si>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</si>
  <si>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</si>
  <si>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</si>
  <si>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</si>
  <si>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</si>
  <si>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</si>
  <si>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</si>
  <si>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</si>
  <si>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</si>
  <si>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</si>
  <si>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</si>
  <si>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</si>
  <si>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</si>
  <si>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</si>
  <si>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</si>
  <si>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</si>
  <si>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</si>
  <si>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</si>
  <si>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</si>
  <si>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</si>
  <si>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</si>
  <si>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</si>
  <si>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</si>
  <si>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</si>
  <si>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</si>
  <si>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</si>
  <si>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</si>
  <si>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</si>
  <si>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</si>
  <si>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</si>
  <si>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</si>
  <si>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</si>
  <si>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</si>
  <si>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</si>
  <si>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</si>
  <si>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</si>
  <si>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</si>
  <si>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</si>
  <si>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</si>
  <si>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</si>
  <si>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</si>
  <si>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</si>
  <si>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</si>
  <si>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</si>
  <si>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</si>
  <si>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</si>
  <si>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</si>
  <si>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</si>
  <si>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</si>
  <si>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</si>
  <si>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</si>
  <si>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</si>
  <si>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</si>
  <si>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</si>
  <si>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</si>
  <si>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</si>
  <si>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</si>
  <si>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</si>
  <si>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</si>
  <si>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</si>
  <si>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</si>
  <si>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</si>
  <si>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</si>
  <si>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</si>
  <si>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</si>
  <si>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</si>
  <si>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</si>
  <si>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</si>
  <si>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</si>
  <si>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</si>
  <si>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</si>
  <si>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</si>
  <si>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</si>
  <si>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</si>
  <si>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</si>
  <si>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</si>
  <si>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</si>
  <si>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</si>
  <si>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</si>
  <si>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</si>
  <si>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</si>
  <si>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</si>
  <si>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</si>
  <si>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</si>
  <si>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</si>
  <si>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</si>
  <si>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</si>
  <si>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</si>
  <si>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</si>
  <si>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</si>
  <si>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</si>
  <si>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</si>
  <si>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</si>
  <si>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</si>
  <si>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</si>
  <si>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</si>
  <si>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</si>
  <si>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</si>
  <si>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</si>
  <si>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</si>
  <si>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</si>
  <si>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</si>
  <si>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</si>
  <si>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</si>
  <si>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</si>
  <si>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</si>
  <si>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</si>
  <si>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</si>
  <si>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</si>
  <si>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</si>
  <si>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</si>
  <si>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</si>
  <si>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</si>
  <si>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</si>
  <si>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</si>
  <si>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</si>
  <si>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</si>
  <si>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</si>
  <si>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</si>
  <si>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</si>
  <si>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</si>
  <si>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</si>
  <si>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</si>
  <si>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</si>
  <si>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</si>
  <si>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</si>
  <si>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</si>
  <si>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</si>
  <si>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</si>
  <si>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</si>
  <si>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</si>
  <si>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</si>
  <si>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</si>
  <si>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</si>
  <si>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</si>
  <si>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</si>
  <si>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</si>
  <si>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</si>
  <si>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</si>
  <si>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</si>
  <si>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</si>
  <si>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</si>
  <si>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</si>
  <si>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</si>
  <si>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</si>
  <si>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</si>
  <si>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</si>
  <si>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</si>
  <si>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</si>
  <si>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</si>
  <si>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</si>
  <si>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</si>
  <si>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</si>
  <si>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</si>
  <si>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</si>
  <si>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</si>
  <si>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</si>
  <si>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</si>
  <si>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</si>
  <si>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</si>
  <si>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</si>
  <si>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</si>
  <si>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</si>
  <si>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</si>
  <si>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</si>
  <si>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</si>
  <si>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</si>
  <si>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</si>
  <si>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</si>
  <si>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</si>
  <si>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</si>
  <si>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</si>
  <si>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</si>
  <si>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</si>
  <si>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</si>
  <si>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</si>
  <si>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</si>
  <si>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</si>
  <si>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</si>
  <si>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</si>
  <si>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</si>
  <si>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</si>
  <si>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</si>
  <si>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</si>
  <si>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</si>
  <si>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</si>
  <si>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</si>
  <si>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</si>
  <si>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</si>
  <si>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</si>
  <si>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</si>
  <si>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</si>
  <si>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</si>
  <si>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</si>
  <si>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</si>
  <si>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</si>
  <si>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</si>
  <si>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</si>
  <si>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</si>
  <si>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</si>
  <si>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</si>
  <si>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</si>
  <si>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</si>
  <si>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</si>
  <si>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</si>
  <si>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</si>
  <si>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</si>
  <si>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</si>
  <si>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</si>
  <si>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</si>
  <si>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</si>
  <si>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</si>
  <si>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</si>
  <si>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</si>
  <si>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</si>
  <si>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</si>
  <si>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</si>
  <si>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</si>
  <si>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</si>
  <si>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</si>
  <si>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</si>
  <si>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</si>
  <si>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</si>
  <si>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</si>
  <si>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</si>
  <si>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</si>
  <si>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</si>
  <si>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</si>
  <si>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</si>
  <si>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</si>
  <si>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</si>
  <si>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</si>
  <si>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</si>
  <si>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</si>
  <si>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</si>
  <si>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</si>
  <si>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</si>
  <si>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</si>
  <si>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</si>
  <si>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</si>
  <si>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</si>
  <si>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</si>
  <si>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</si>
  <si>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</si>
  <si>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</si>
  <si>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</si>
  <si>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</si>
  <si>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</si>
  <si>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</si>
  <si>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</si>
  <si>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</si>
  <si>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</si>
  <si>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</si>
  <si>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</si>
  <si>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</si>
  <si>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</si>
  <si>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</si>
  <si>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</si>
  <si>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</si>
  <si>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</si>
  <si>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</si>
  <si>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</si>
  <si>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</si>
  <si>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</si>
  <si>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</si>
  <si>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</si>
  <si>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</si>
  <si>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</si>
  <si>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</si>
  <si>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</si>
  <si>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</si>
  <si>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</si>
  <si>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</si>
  <si>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</si>
  <si>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</si>
  <si>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</si>
  <si>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</si>
  <si>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</si>
  <si>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</si>
  <si>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</si>
  <si>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</si>
  <si>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</si>
  <si>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</si>
  <si>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</si>
  <si>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</si>
  <si>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</si>
  <si>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</si>
  <si>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</si>
  <si>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</si>
  <si>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</si>
  <si>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</si>
  <si>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</si>
  <si>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</si>
  <si>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</si>
  <si>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</si>
  <si>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</si>
  <si>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</si>
  <si>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</si>
  <si>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</si>
  <si>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</si>
  <si>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</si>
  <si>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</si>
  <si>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</si>
  <si>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</si>
  <si>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</si>
  <si>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</si>
  <si>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</si>
  <si>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</si>
  <si>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</si>
  <si>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</si>
  <si>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</si>
  <si>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</si>
  <si>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</si>
  <si>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</si>
  <si>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</si>
  <si>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</si>
  <si>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</si>
  <si>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</si>
  <si>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</si>
  <si>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</si>
  <si>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</si>
  <si>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</si>
  <si>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</si>
  <si>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</si>
  <si>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</si>
  <si>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</si>
  <si>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</si>
  <si>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</si>
  <si>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</si>
  <si>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</si>
  <si>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</si>
  <si>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</si>
  <si>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</si>
  <si>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</si>
  <si>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</si>
  <si>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</si>
  <si>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</si>
  <si>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</si>
  <si>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</si>
  <si>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</si>
  <si>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</si>
  <si>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</si>
  <si>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</si>
  <si>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</si>
  <si>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</si>
  <si>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</si>
  <si>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</si>
  <si>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</si>
  <si>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</si>
  <si>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</si>
  <si>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</si>
  <si>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</si>
  <si>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</si>
  <si>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</si>
  <si>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</si>
  <si>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</si>
  <si>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</si>
  <si>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</si>
  <si>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</si>
  <si>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</si>
  <si>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</si>
  <si>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</si>
  <si>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</si>
  <si>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</si>
  <si>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</si>
  <si>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</si>
  <si>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</si>
  <si>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</si>
  <si>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</si>
  <si>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</si>
  <si>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</si>
  <si>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</si>
  <si>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</si>
  <si>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</si>
  <si>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</si>
  <si>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</si>
  <si>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</si>
  <si>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</si>
  <si>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</si>
  <si>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</si>
  <si>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</si>
  <si>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</si>
  <si>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</si>
  <si>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</si>
  <si>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</si>
  <si>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</si>
  <si>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</si>
  <si>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</si>
  <si>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</si>
  <si>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</si>
  <si>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</si>
  <si>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</si>
  <si>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</si>
  <si>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</si>
  <si>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</si>
  <si>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</si>
  <si>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</si>
  <si>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</si>
  <si>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</si>
  <si>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</si>
  <si>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</si>
  <si>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</si>
  <si>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</si>
  <si>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</si>
  <si>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</si>
  <si>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</si>
  <si>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</si>
  <si>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</si>
  <si>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</si>
  <si>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</si>
  <si>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</si>
  <si>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</si>
  <si>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</si>
  <si>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</si>
  <si>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</si>
  <si>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</si>
  <si>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</si>
  <si>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</si>
  <si>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</si>
  <si>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</si>
  <si>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</si>
  <si>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</si>
  <si>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</si>
  <si>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</si>
  <si>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</si>
  <si>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</si>
  <si>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</si>
  <si>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</si>
  <si>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</si>
  <si>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</si>
  <si>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</si>
  <si>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</si>
  <si>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</si>
  <si>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</si>
  <si>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</si>
  <si>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</si>
  <si>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</si>
  <si>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</si>
  <si>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</si>
  <si>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</si>
  <si>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</si>
  <si>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</si>
  <si>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</si>
  <si>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</si>
  <si>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</si>
  <si>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</si>
  <si>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</si>
  <si>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</si>
  <si>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</si>
  <si>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</si>
  <si>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</si>
  <si>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</si>
  <si>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</si>
  <si>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</si>
  <si>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</si>
  <si>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</si>
  <si>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</si>
  <si>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</si>
  <si>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</si>
  <si>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</si>
  <si>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</si>
  <si>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</si>
  <si>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</si>
  <si>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</si>
  <si>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</si>
  <si>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</si>
  <si>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</si>
  <si>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</si>
  <si>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</si>
  <si>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</si>
  <si>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</si>
  <si>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</si>
  <si>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</si>
  <si>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</si>
  <si>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</si>
  <si>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</si>
  <si>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</si>
  <si>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</si>
  <si>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</si>
  <si>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</si>
  <si>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</si>
  <si>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</si>
  <si>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</si>
  <si>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</si>
  <si>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</si>
  <si>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</si>
  <si>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</si>
  <si>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</si>
  <si>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</si>
  <si>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</si>
  <si>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</si>
  <si>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</si>
  <si>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</si>
  <si>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</si>
  <si>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</si>
  <si>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</si>
  <si>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</si>
  <si>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</si>
  <si>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</si>
  <si>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</si>
  <si>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</si>
  <si>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</si>
  <si>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</si>
  <si>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</si>
  <si>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</si>
  <si>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</si>
  <si>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</si>
  <si>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</si>
  <si>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</si>
  <si>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</si>
  <si>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</si>
  <si>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</si>
  <si>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</si>
  <si>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</si>
  <si>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</si>
  <si>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</si>
  <si>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</si>
  <si>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</si>
  <si>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</si>
  <si>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</si>
  <si>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</si>
  <si>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</si>
  <si>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</si>
  <si>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</si>
  <si>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</si>
  <si>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</si>
  <si>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</si>
  <si>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</si>
  <si>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</si>
  <si>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</si>
  <si>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</si>
  <si>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</si>
  <si>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</si>
  <si>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</si>
  <si>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</si>
  <si>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</si>
  <si>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</si>
  <si>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</si>
  <si>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</si>
  <si>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</si>
  <si>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</si>
  <si>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</si>
  <si>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</si>
  <si>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</si>
  <si>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</si>
  <si>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</si>
  <si>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</si>
  <si>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</si>
  <si>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</si>
  <si>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</si>
  <si>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</si>
  <si>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</si>
  <si>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</si>
  <si>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</si>
  <si>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</si>
  <si>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</si>
  <si>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</si>
  <si>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</si>
  <si>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</si>
  <si>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</si>
  <si>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</si>
  <si>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</si>
  <si>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</si>
  <si>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</si>
  <si>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</si>
  <si>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</si>
  <si>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</si>
  <si>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</si>
  <si>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</si>
  <si>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</si>
  <si>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</si>
  <si>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</si>
  <si>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</si>
  <si>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</si>
  <si>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</si>
  <si>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</si>
  <si>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</si>
  <si>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</si>
  <si>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</si>
  <si>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</si>
  <si>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</si>
  <si>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</si>
  <si>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</si>
  <si>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</si>
  <si>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</si>
  <si>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</si>
  <si>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</si>
  <si>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</si>
  <si>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</si>
  <si>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</si>
  <si>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</si>
  <si>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</si>
  <si>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</si>
  <si>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</si>
  <si>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</si>
  <si>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</si>
  <si>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</si>
  <si>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</si>
  <si>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</si>
  <si>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</si>
  <si>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</si>
  <si>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</si>
  <si>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</si>
  <si>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</si>
  <si>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</si>
  <si>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</si>
  <si>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</si>
  <si>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</si>
  <si>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</si>
  <si>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</si>
  <si>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</si>
  <si>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</si>
  <si>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</si>
  <si>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</si>
  <si>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</si>
  <si>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</si>
  <si>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</si>
  <si>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</si>
  <si>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</si>
  <si>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</si>
  <si>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</si>
  <si>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</si>
  <si>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</si>
  <si>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</si>
  <si>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</si>
  <si>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</si>
  <si>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</si>
  <si>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</si>
  <si>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</si>
  <si>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</si>
  <si>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</si>
  <si>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</si>
  <si>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</si>
  <si>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</si>
  <si>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</si>
  <si>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</si>
  <si>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</si>
  <si>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</si>
  <si>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</si>
  <si>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</si>
  <si>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</si>
  <si>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</si>
  <si>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</si>
  <si>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</si>
  <si>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</si>
  <si>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</si>
  <si>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</si>
  <si>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</si>
  <si>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</si>
  <si>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</si>
  <si>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</si>
  <si>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</si>
  <si>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</si>
  <si>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</si>
  <si>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</si>
  <si>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</si>
  <si>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</si>
  <si>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</si>
  <si>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</si>
  <si>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</si>
  <si>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</si>
  <si>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</si>
  <si>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</si>
  <si>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</si>
  <si>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</si>
  <si>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</si>
  <si>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</si>
  <si>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</si>
  <si>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</si>
  <si>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</si>
  <si>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</si>
  <si>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</si>
  <si>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</si>
  <si>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</si>
  <si>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</si>
  <si>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</si>
  <si>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</si>
  <si>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</si>
  <si>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</si>
  <si>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</si>
  <si>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</si>
  <si>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</si>
  <si>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</si>
  <si>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</si>
  <si>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</si>
  <si>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</si>
  <si>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</si>
  <si>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</si>
  <si>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</si>
  <si>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</si>
  <si>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</si>
  <si>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</si>
  <si>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</si>
  <si>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</si>
  <si>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</si>
  <si>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</si>
  <si>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</si>
  <si>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</si>
  <si>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</si>
  <si>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</si>
  <si>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</si>
  <si>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</si>
  <si>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</si>
  <si>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</si>
  <si>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</si>
  <si>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</si>
  <si>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</si>
  <si>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</si>
  <si>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</si>
  <si>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</si>
  <si>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</si>
  <si>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</si>
  <si>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</si>
  <si>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</si>
  <si>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</si>
  <si>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</si>
  <si>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</si>
  <si>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</si>
  <si>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</si>
  <si>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</si>
  <si>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</si>
  <si>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</si>
  <si>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</si>
  <si>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</si>
  <si>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</si>
  <si>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</si>
  <si>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</si>
  <si>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</si>
  <si>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</si>
  <si>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</si>
  <si>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</si>
  <si>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</si>
  <si>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</si>
  <si>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</si>
  <si>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</si>
  <si>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</si>
  <si>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</si>
  <si>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</si>
  <si>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</si>
  <si>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</si>
  <si>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</si>
  <si>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</si>
  <si>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</si>
  <si>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</si>
  <si>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</si>
  <si>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</si>
  <si>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</si>
  <si>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</si>
  <si>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</si>
  <si>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</si>
  <si>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</si>
  <si>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</si>
  <si>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</si>
  <si>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</si>
  <si>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</si>
  <si>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</si>
  <si>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</si>
  <si>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</si>
  <si>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</si>
  <si>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</si>
  <si>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</si>
  <si>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</si>
  <si>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</si>
  <si>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</si>
  <si>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</si>
  <si>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</si>
  <si>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</si>
  <si>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</si>
  <si>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</si>
  <si>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</si>
  <si>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</si>
  <si>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</si>
  <si>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</si>
  <si>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</si>
  <si>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</si>
  <si>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</si>
  <si>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</si>
  <si>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</si>
  <si>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</si>
  <si>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</si>
  <si>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</si>
  <si>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</si>
  <si>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</si>
  <si>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</si>
  <si>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</si>
  <si>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</si>
  <si>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</si>
  <si>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</si>
  <si>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</si>
  <si>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</si>
  <si>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</si>
  <si>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</si>
  <si>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</si>
  <si>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</si>
  <si>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</si>
  <si>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</si>
  <si>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</si>
  <si>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</si>
  <si>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</si>
  <si>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</si>
  <si>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</si>
  <si>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</si>
  <si>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</si>
  <si>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</si>
  <si>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</si>
  <si>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</si>
  <si>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</si>
  <si>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</si>
  <si>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</si>
  <si>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</si>
  <si>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</si>
  <si>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</si>
  <si>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</si>
  <si>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</si>
  <si>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</si>
  <si>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</si>
  <si>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</si>
  <si>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</si>
  <si>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</si>
  <si>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</si>
  <si>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</si>
  <si>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</si>
  <si>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</si>
  <si>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</si>
  <si>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</si>
  <si>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</si>
  <si>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</si>
  <si>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</si>
  <si>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</si>
  <si>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</si>
  <si>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</si>
  <si>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</si>
  <si>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</si>
  <si>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</si>
  <si>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</si>
  <si>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</si>
  <si>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</si>
  <si>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</si>
  <si>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</si>
  <si>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</si>
  <si>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</si>
  <si>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</si>
  <si>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</si>
  <si>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</si>
  <si>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</si>
  <si>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</si>
  <si>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</si>
  <si>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</si>
  <si>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</si>
  <si>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</si>
  <si>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</si>
  <si>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</si>
  <si>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</si>
  <si>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</si>
  <si>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</si>
  <si>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</si>
  <si>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</si>
  <si>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</si>
  <si>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</si>
  <si>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</si>
  <si>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</si>
  <si>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</si>
  <si>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</si>
  <si>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</si>
  <si>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</si>
  <si>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</si>
  <si>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</si>
  <si>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</si>
  <si>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</si>
  <si>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</si>
  <si>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</si>
  <si>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</si>
  <si>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</si>
  <si>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</si>
  <si>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</si>
  <si>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</si>
  <si>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</si>
  <si>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</si>
  <si>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</si>
  <si>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</si>
  <si>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</si>
  <si>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</si>
  <si>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</si>
  <si>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</si>
  <si>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</si>
  <si>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</si>
  <si>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</si>
  <si>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</si>
  <si>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</si>
  <si>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</si>
  <si>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</si>
  <si>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</si>
  <si>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</si>
  <si>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</si>
  <si>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</si>
  <si>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</si>
  <si>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</si>
  <si>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</si>
  <si>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</si>
  <si>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</si>
  <si>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</si>
  <si>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</si>
  <si>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</si>
  <si>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</si>
  <si>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</si>
  <si>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</si>
  <si>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</si>
  <si>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</si>
  <si>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</si>
  <si>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</si>
  <si>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</si>
  <si>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</si>
  <si>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</si>
  <si>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</si>
  <si>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</si>
  <si>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</si>
  <si>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</si>
  <si>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</si>
  <si>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</si>
  <si>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</si>
  <si>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</si>
  <si>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</si>
  <si>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</si>
  <si>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</si>
  <si>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</si>
  <si>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</si>
  <si>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</si>
  <si>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</si>
  <si>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</si>
  <si>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</si>
  <si>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</si>
  <si>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</si>
  <si>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</si>
  <si>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</si>
  <si>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</si>
  <si>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</si>
  <si>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</si>
  <si>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</si>
  <si>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</si>
  <si>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</si>
  <si>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</si>
  <si>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</si>
  <si>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</si>
  <si>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</si>
  <si>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</si>
  <si>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</si>
  <si>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</si>
  <si>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</si>
  <si>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</si>
  <si>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</si>
  <si>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</si>
  <si>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</si>
  <si>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</si>
  <si>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</si>
  <si>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</si>
  <si>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</si>
  <si>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</si>
  <si>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</si>
  <si>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</si>
  <si>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</si>
  <si>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</si>
  <si>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</si>
  <si>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</si>
  <si>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</si>
  <si>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</si>
  <si>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</si>
  <si>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</si>
  <si>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</si>
  <si>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</si>
  <si>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</si>
  <si>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</si>
  <si>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</si>
  <si>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</si>
  <si>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</si>
  <si>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</si>
  <si>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</si>
  <si>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</si>
  <si>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</si>
  <si>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</si>
  <si>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</si>
  <si>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</si>
  <si>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</si>
  <si>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</si>
  <si>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</si>
  <si>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</si>
  <si>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</si>
  <si>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</si>
  <si>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</si>
  <si>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</si>
  <si>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</si>
  <si>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</si>
  <si>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</si>
  <si>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</si>
  <si>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</si>
  <si>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</si>
  <si>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</si>
  <si>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</si>
  <si>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</si>
  <si>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</si>
  <si>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</si>
  <si>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</si>
  <si>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</si>
  <si>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</si>
  <si>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</si>
  <si>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</si>
  <si>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</si>
  <si>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</si>
  <si>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</si>
  <si>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</si>
  <si>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</si>
  <si>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</si>
  <si>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</si>
  <si>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</si>
  <si>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</si>
  <si>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</si>
  <si>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</si>
  <si>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</si>
  <si>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</si>
  <si>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</si>
  <si>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</si>
  <si>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</si>
  <si>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</si>
  <si>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</si>
  <si>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</si>
  <si>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</si>
  <si>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</si>
  <si>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</si>
  <si>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</si>
  <si>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</si>
  <si>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</si>
  <si>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</si>
  <si>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</si>
  <si>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</si>
  <si>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</si>
  <si>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</si>
  <si>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</si>
  <si>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</si>
  <si>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</si>
  <si>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</si>
  <si>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</si>
  <si>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</si>
  <si>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</si>
  <si>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</si>
  <si>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</si>
  <si>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</si>
  <si>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</si>
  <si>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</si>
  <si>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</si>
  <si>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</si>
  <si>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</si>
  <si>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</si>
  <si>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</si>
  <si>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</si>
  <si>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</si>
  <si>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</si>
  <si>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</si>
  <si>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</si>
  <si>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</si>
  <si>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</si>
  <si>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</si>
  <si>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</si>
  <si>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</si>
  <si>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</si>
  <si>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</si>
  <si>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</si>
  <si>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</si>
  <si>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</si>
  <si>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</si>
  <si>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</si>
  <si>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</si>
  <si>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</si>
  <si>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</si>
  <si>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</si>
  <si>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</si>
  <si>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</si>
  <si>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</si>
  <si>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</si>
  <si>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</si>
  <si>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</si>
  <si>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</si>
  <si>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</si>
  <si>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</si>
  <si>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</si>
  <si>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</si>
  <si>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</si>
  <si>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</si>
  <si>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</si>
  <si>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</si>
  <si>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</si>
  <si>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</si>
  <si>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</si>
  <si>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</si>
  <si>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</si>
  <si>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</si>
  <si>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</si>
  <si>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</si>
  <si>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</si>
  <si>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</si>
  <si>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</si>
  <si>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</si>
  <si>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</si>
  <si>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</si>
  <si>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</si>
  <si>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</si>
  <si>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</si>
  <si>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</si>
  <si>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</si>
  <si>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</si>
  <si>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</si>
  <si>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</si>
  <si>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</si>
  <si>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</si>
  <si>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</si>
  <si>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</si>
  <si>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</si>
  <si>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</si>
  <si>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</si>
  <si>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</si>
  <si>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</si>
  <si>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</si>
  <si>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</si>
  <si>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</si>
  <si>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</si>
  <si>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</si>
  <si>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</si>
  <si>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</si>
  <si>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</si>
  <si>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</si>
  <si>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</si>
  <si>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</si>
  <si>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</si>
  <si>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</si>
  <si>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</si>
  <si>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</si>
  <si>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</si>
  <si>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</si>
  <si>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</si>
  <si>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</si>
  <si>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</si>
  <si>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</si>
  <si>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</si>
  <si>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</si>
  <si>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</si>
  <si>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</si>
  <si>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</si>
  <si>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</si>
  <si>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</si>
  <si>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</si>
  <si>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</si>
  <si>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</si>
  <si>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</si>
  <si>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</si>
  <si>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</si>
  <si>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</si>
  <si>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</si>
  <si>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</si>
  <si>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</si>
  <si>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</si>
  <si>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</si>
  <si>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</si>
  <si>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</si>
  <si>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</si>
  <si>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</si>
  <si>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</si>
  <si>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</si>
  <si>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</si>
  <si>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</si>
  <si>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</si>
  <si>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</si>
  <si>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</si>
  <si>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</si>
  <si>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</si>
  <si>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</si>
  <si>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</si>
  <si>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</si>
  <si>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</si>
  <si>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</si>
  <si>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</si>
  <si>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</si>
  <si>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</si>
  <si>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</si>
  <si>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</si>
  <si>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</si>
  <si>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</si>
  <si>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</si>
  <si>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</si>
  <si>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</si>
  <si>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</si>
  <si>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</si>
  <si>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</si>
  <si>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</si>
  <si>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</si>
  <si>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</si>
  <si>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</si>
  <si>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</si>
  <si>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</si>
  <si>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</si>
  <si>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</si>
  <si>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</si>
  <si>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</si>
  <si>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</si>
  <si>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</si>
  <si>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</si>
  <si>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</si>
  <si>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</si>
  <si>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</si>
  <si>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</si>
  <si>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</si>
  <si>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</si>
  <si>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</si>
  <si>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</si>
  <si>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</si>
  <si>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</si>
  <si>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</si>
  <si>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</si>
  <si>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</si>
  <si>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</si>
  <si>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</si>
  <si>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</si>
  <si>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</si>
  <si>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</si>
  <si>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</si>
  <si>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</si>
  <si>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</si>
  <si>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</si>
  <si>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</si>
  <si>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</si>
  <si>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</si>
  <si>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</si>
  <si>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</si>
  <si>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</si>
  <si>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</si>
  <si>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</si>
  <si>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</si>
  <si>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</si>
  <si>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</si>
  <si>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</si>
  <si>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</si>
  <si>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</si>
  <si>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</si>
  <si>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</si>
  <si>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</si>
  <si>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</si>
  <si>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</si>
  <si>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</si>
  <si>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</si>
  <si>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</si>
  <si>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</si>
  <si>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</si>
  <si>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</si>
  <si>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</si>
  <si>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</si>
  <si>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</si>
  <si>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</si>
  <si>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</si>
  <si>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</si>
  <si>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</si>
  <si>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</si>
  <si>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</si>
  <si>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</si>
  <si>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</si>
  <si>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</si>
  <si>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</si>
  <si>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</si>
  <si>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</si>
  <si>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</si>
  <si>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</si>
  <si>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</si>
  <si>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</si>
  <si>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</si>
  <si>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</si>
  <si>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</si>
  <si>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</si>
  <si>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</si>
  <si>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</si>
  <si>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</si>
  <si>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</si>
  <si>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</si>
  <si>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</si>
  <si>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</si>
  <si>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</si>
  <si>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</si>
  <si>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</si>
  <si>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</si>
  <si>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</si>
  <si>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</si>
  <si>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</si>
  <si>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</si>
  <si>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</si>
  <si>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</si>
  <si>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</si>
  <si>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</si>
  <si>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</si>
  <si>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</si>
  <si>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</si>
  <si>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</si>
  <si>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</si>
  <si>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</si>
  <si>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</si>
  <si>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</si>
  <si>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</si>
  <si>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</si>
  <si>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</si>
  <si>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</si>
  <si>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</si>
  <si>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</si>
  <si>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</si>
  <si>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</si>
  <si>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</si>
  <si>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</si>
  <si>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</si>
  <si>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</si>
  <si>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</si>
  <si>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</si>
  <si>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</si>
  <si>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</si>
  <si>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</si>
  <si>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</si>
  <si>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</si>
  <si>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</si>
  <si>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</si>
  <si>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</si>
  <si>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</si>
  <si>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</si>
  <si>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</si>
  <si>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</si>
  <si>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</si>
  <si>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</si>
  <si>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</si>
  <si>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</si>
  <si>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</si>
  <si>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</si>
  <si>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</si>
  <si>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</si>
  <si>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</si>
  <si>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</si>
  <si>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</si>
  <si>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</si>
  <si>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</si>
  <si>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</si>
  <si>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</si>
  <si>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</si>
  <si>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</si>
  <si>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</si>
  <si>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</si>
  <si>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</si>
  <si>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</si>
  <si>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</si>
  <si>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</si>
  <si>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</si>
  <si>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</si>
  <si>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</si>
  <si>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</si>
  <si>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</si>
  <si>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</si>
  <si>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</si>
  <si>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</si>
  <si>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</si>
  <si>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</si>
  <si>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</si>
  <si>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</si>
  <si>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</si>
  <si>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</si>
  <si>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</si>
  <si>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</si>
  <si>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</si>
  <si>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</si>
  <si>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</si>
  <si>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</si>
  <si>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</si>
  <si>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</si>
  <si>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</si>
  <si>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</si>
  <si>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</si>
  <si>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</si>
  <si>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</si>
  <si>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</si>
  <si>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</si>
  <si>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</si>
  <si>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</si>
  <si>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</si>
  <si>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</si>
  <si>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</si>
  <si>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</si>
  <si>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</si>
  <si>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</si>
  <si>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</si>
  <si>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</si>
  <si>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</si>
  <si>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</si>
  <si>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</si>
  <si>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</si>
  <si>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</si>
  <si>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</si>
  <si>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</si>
  <si>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</si>
  <si>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</si>
  <si>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</si>
  <si>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</si>
  <si>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</si>
  <si>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</si>
  <si>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</si>
  <si>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</si>
  <si>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</si>
  <si>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</si>
  <si>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</si>
  <si>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</si>
  <si>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</si>
  <si>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</si>
  <si>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</si>
  <si>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</si>
  <si>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</si>
  <si>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</si>
  <si>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</si>
  <si>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</si>
  <si>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</si>
  <si>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</si>
  <si>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</si>
  <si>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</si>
  <si>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</si>
  <si>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</si>
  <si>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</si>
  <si>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</si>
  <si>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</si>
  <si>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</si>
  <si>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</si>
  <si>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</si>
  <si>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</si>
  <si>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</si>
  <si>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</si>
  <si>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</si>
  <si>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</si>
  <si>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</si>
  <si>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</si>
  <si>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</si>
  <si>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</si>
  <si>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</si>
  <si>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</si>
  <si>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</si>
  <si>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</si>
  <si>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</si>
  <si>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</si>
  <si>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</si>
  <si>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</si>
  <si>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</si>
  <si>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</si>
  <si>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</si>
  <si>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</si>
  <si>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</si>
  <si>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</si>
  <si>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</si>
  <si>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</si>
  <si>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</si>
  <si>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</si>
  <si>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</si>
  <si>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</si>
  <si>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</si>
  <si>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</si>
  <si>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</si>
  <si>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</si>
  <si>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</si>
  <si>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</si>
  <si>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</si>
  <si>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</si>
  <si>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</si>
  <si>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</si>
  <si>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</si>
  <si>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</si>
  <si>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</si>
  <si>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</si>
  <si>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</si>
  <si>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</si>
  <si>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</si>
  <si>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</si>
  <si>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</si>
  <si>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</si>
  <si>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</si>
  <si>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</si>
  <si>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</si>
  <si>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</si>
  <si>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</si>
  <si>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</si>
  <si>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</si>
  <si>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</si>
  <si>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</si>
  <si>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</si>
  <si>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</si>
  <si>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</si>
  <si>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</si>
  <si>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</si>
  <si>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</si>
  <si>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</si>
  <si>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</si>
  <si>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</si>
  <si>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</si>
  <si>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</si>
  <si>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</si>
  <si>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</si>
  <si>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</si>
  <si>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</si>
  <si>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</si>
  <si>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</si>
  <si>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</si>
  <si>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</si>
  <si>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</si>
  <si>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</si>
  <si>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</si>
  <si>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</si>
  <si>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</si>
  <si>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</si>
  <si>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</si>
  <si>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</si>
  <si>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</si>
  <si>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</si>
  <si>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</si>
  <si>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</si>
  <si>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</si>
  <si>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</si>
  <si>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</si>
  <si>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</si>
  <si>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</si>
  <si>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</si>
  <si>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</si>
  <si>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</si>
  <si>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</si>
  <si>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</si>
  <si>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</si>
  <si>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</si>
  <si>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</si>
  <si>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</si>
  <si>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</si>
  <si>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</si>
  <si>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</si>
  <si>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</si>
  <si>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</si>
  <si>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</si>
  <si>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</si>
  <si>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</si>
  <si>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</si>
  <si>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</si>
  <si>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</si>
  <si>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</si>
  <si>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</si>
  <si>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</si>
  <si>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</si>
  <si>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</si>
  <si>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</si>
  <si>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</si>
  <si>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</si>
  <si>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</si>
  <si>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</si>
  <si>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</si>
  <si>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</si>
  <si>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</si>
  <si>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</si>
  <si>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</si>
  <si>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</si>
  <si>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</si>
  <si>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</si>
  <si>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</si>
  <si>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</si>
  <si>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</si>
  <si>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</si>
  <si>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</si>
  <si>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</si>
  <si>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</si>
  <si>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</si>
  <si>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</si>
  <si>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</si>
  <si>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</si>
  <si>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</si>
  <si>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</si>
  <si>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</si>
  <si>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</si>
  <si>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</si>
  <si>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</si>
  <si>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</si>
  <si>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</si>
  <si>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</si>
  <si>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</si>
  <si>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</si>
  <si>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</si>
  <si>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</si>
  <si>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</si>
  <si>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</si>
  <si>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</si>
  <si>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</si>
  <si>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</si>
  <si>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</si>
  <si>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</si>
  <si>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</si>
  <si>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</si>
  <si>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</si>
  <si>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</si>
  <si>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</si>
  <si>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</si>
  <si>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</si>
  <si>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</si>
  <si>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</si>
  <si>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</si>
  <si>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</si>
  <si>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</si>
  <si>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</si>
  <si>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</si>
  <si>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</si>
  <si>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</si>
  <si>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</si>
  <si>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</si>
  <si>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</si>
  <si>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</si>
  <si>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</si>
  <si>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</si>
  <si>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</si>
  <si>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</si>
  <si>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</si>
  <si>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</si>
  <si>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</si>
  <si>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</si>
  <si>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</si>
  <si>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</si>
  <si>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</si>
  <si>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</si>
  <si>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</si>
  <si>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</si>
  <si>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</si>
  <si>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</si>
  <si>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</si>
  <si>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</si>
  <si>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</si>
  <si>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</si>
  <si>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</si>
  <si>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</si>
  <si>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</si>
  <si>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</si>
  <si>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</si>
  <si>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</si>
  <si>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</si>
  <si>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</si>
  <si>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</si>
  <si>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</si>
  <si>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</si>
  <si>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</si>
  <si>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</si>
  <si>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</si>
  <si>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</si>
  <si>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</si>
  <si>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</si>
  <si>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</si>
  <si>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</si>
  <si>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</si>
  <si>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</si>
  <si>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</si>
  <si>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</si>
  <si>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</si>
  <si>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</si>
  <si>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</si>
  <si>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</si>
  <si>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</si>
  <si>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</si>
  <si>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</si>
  <si>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</si>
  <si>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</si>
  <si>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</si>
  <si>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</si>
  <si>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</si>
  <si>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</si>
  <si>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</si>
  <si>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</si>
  <si>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</si>
  <si>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</si>
  <si>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</si>
  <si>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</si>
  <si>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</si>
  <si>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</si>
  <si>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</si>
  <si>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</si>
  <si>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</si>
  <si>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</si>
  <si>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</si>
  <si>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</si>
  <si>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</si>
  <si>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</si>
  <si>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</si>
  <si>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</si>
  <si>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</si>
  <si>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</si>
  <si>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</si>
  <si>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</si>
  <si>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</si>
  <si>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</si>
  <si>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</si>
  <si>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</si>
  <si>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</si>
  <si>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</si>
  <si>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</si>
  <si>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</si>
  <si>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</si>
  <si>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</si>
  <si>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</si>
  <si>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</si>
  <si>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</si>
  <si>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</si>
  <si>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</si>
  <si>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</si>
  <si>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</si>
  <si>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</si>
  <si>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</si>
  <si>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</si>
  <si>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</si>
  <si>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</si>
  <si>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</si>
  <si>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</si>
  <si>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</si>
  <si>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</si>
  <si>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</si>
  <si>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</si>
  <si>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</si>
  <si>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</si>
  <si>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</si>
  <si>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</si>
  <si>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</si>
  <si>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</si>
  <si>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</si>
  <si>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</si>
  <si>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</si>
  <si>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</si>
  <si>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</si>
  <si>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</si>
  <si>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</si>
  <si>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</si>
  <si>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</si>
  <si>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</si>
  <si>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</si>
  <si>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</si>
  <si>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</si>
  <si>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</si>
  <si>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</si>
  <si>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</si>
  <si>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</si>
  <si>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</si>
  <si>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</si>
  <si>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</si>
  <si>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</si>
  <si>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</si>
  <si>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</si>
  <si>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</si>
  <si>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</si>
  <si>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</si>
  <si>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</si>
  <si>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</si>
  <si>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</si>
  <si>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</si>
  <si>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</si>
  <si>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</si>
  <si>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</si>
  <si>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</si>
  <si>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</si>
  <si>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</si>
  <si>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</si>
  <si>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</si>
  <si>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</si>
  <si>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</si>
  <si>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</si>
  <si>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</si>
  <si>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</si>
  <si>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</si>
  <si>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</si>
  <si>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</si>
  <si>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</si>
  <si>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</si>
  <si>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</si>
  <si>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</si>
  <si>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</si>
  <si>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</si>
  <si>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</si>
  <si>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</si>
  <si>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</si>
  <si>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</si>
  <si>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</si>
  <si>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</si>
  <si>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</si>
  <si>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</si>
  <si>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</si>
  <si>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</si>
  <si>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</si>
  <si>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</si>
  <si>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</si>
  <si>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</si>
  <si>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</si>
  <si>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</si>
  <si>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</si>
  <si>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</si>
  <si>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</si>
  <si>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</si>
  <si>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</si>
  <si>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</si>
  <si>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</si>
  <si>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</si>
  <si>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</si>
  <si>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</si>
  <si>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</si>
  <si>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</si>
  <si>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</si>
  <si>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</si>
  <si>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</si>
  <si>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</si>
  <si>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</si>
  <si>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</si>
  <si>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</si>
  <si>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</si>
  <si>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</si>
  <si>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</si>
  <si>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</si>
  <si>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</si>
  <si>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</si>
  <si>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</si>
  <si>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</si>
  <si>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</si>
  <si>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</si>
  <si>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</si>
  <si>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</si>
  <si>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</si>
  <si>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</si>
  <si>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</si>
  <si>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</si>
  <si>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</si>
  <si>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</si>
  <si>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</si>
  <si>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</si>
  <si>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</si>
  <si>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</si>
  <si>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</si>
  <si>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</si>
  <si>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</si>
  <si>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</si>
  <si>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</si>
  <si>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</si>
  <si>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</si>
  <si>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</si>
  <si>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</si>
  <si>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</si>
  <si>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</si>
  <si>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</si>
  <si>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</si>
  <si>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</si>
  <si>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</si>
  <si>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</si>
  <si>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</si>
  <si>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</si>
  <si>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</si>
  <si>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</si>
  <si>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</si>
  <si>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</si>
  <si>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</si>
  <si>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</si>
  <si>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</si>
  <si>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</si>
  <si>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</si>
  <si>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</si>
  <si>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</si>
  <si>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</si>
  <si>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</si>
  <si>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</si>
  <si>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</si>
  <si>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</si>
  <si>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</si>
  <si>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</si>
  <si>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</si>
  <si>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</si>
  <si>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</si>
  <si>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</si>
  <si>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</si>
  <si>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</si>
  <si>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</si>
  <si>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</si>
  <si>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</si>
  <si>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</si>
  <si>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</si>
  <si>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</si>
  <si>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</si>
  <si>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</si>
  <si>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</si>
  <si>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</si>
  <si>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</si>
  <si>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</si>
  <si>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</si>
  <si>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</si>
  <si>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</si>
  <si>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</si>
  <si>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</si>
  <si>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</si>
  <si>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</si>
  <si>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</si>
  <si>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</si>
  <si>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</si>
  <si>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</si>
  <si>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</si>
  <si>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</si>
  <si>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</si>
  <si>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</si>
  <si>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</si>
  <si>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</si>
  <si>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</si>
  <si>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</si>
  <si>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</si>
  <si>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</si>
  <si>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</si>
  <si>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</si>
  <si>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</si>
  <si>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</si>
  <si>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</si>
  <si>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</si>
  <si>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</si>
  <si>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</si>
  <si>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</si>
  <si>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</si>
  <si>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</si>
  <si>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</si>
  <si>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</si>
  <si>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</si>
  <si>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</si>
  <si>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</si>
  <si>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</si>
  <si>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</si>
  <si>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</si>
  <si>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</si>
  <si>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</si>
  <si>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</si>
  <si>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</si>
  <si>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</si>
  <si>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</si>
  <si>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</si>
  <si>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</si>
  <si>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</si>
  <si>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</si>
  <si>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</si>
  <si>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</si>
  <si>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</si>
  <si>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</si>
  <si>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</si>
  <si>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</si>
  <si>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</si>
  <si>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</si>
  <si>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</si>
  <si>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</si>
  <si>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</si>
  <si>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</si>
  <si>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</si>
  <si>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</si>
  <si>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</si>
  <si>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</si>
  <si>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</si>
  <si>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</si>
  <si>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</si>
  <si>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</si>
  <si>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</si>
  <si>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</si>
  <si>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</si>
  <si>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</si>
  <si>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</si>
  <si>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</si>
  <si>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</si>
  <si>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</si>
  <si>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</si>
  <si>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</si>
  <si>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</si>
  <si>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</si>
  <si>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</si>
  <si>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</si>
  <si>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</si>
  <si>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</si>
  <si>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</si>
  <si>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</si>
  <si>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</si>
  <si>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</si>
  <si>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</si>
  <si>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</si>
  <si>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</si>
  <si>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</si>
  <si>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</si>
  <si>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</si>
  <si>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</si>
  <si>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</si>
  <si>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</si>
  <si>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</si>
  <si>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</si>
  <si>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</si>
  <si>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</si>
  <si>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</si>
  <si>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</si>
  <si>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</si>
  <si>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</si>
  <si>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</si>
  <si>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</si>
  <si>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</si>
  <si>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</si>
  <si>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</si>
  <si>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</si>
  <si>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</si>
  <si>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</si>
  <si>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</si>
  <si>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</si>
  <si>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</si>
  <si>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</si>
  <si>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</si>
  <si>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</si>
  <si>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</si>
  <si>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</si>
  <si>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</si>
  <si>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</si>
  <si>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</si>
  <si>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</si>
  <si>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</si>
  <si>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</si>
  <si>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</si>
  <si>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</si>
  <si>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</si>
  <si>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</si>
  <si>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</si>
  <si>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</si>
  <si>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</si>
  <si>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</si>
  <si>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</si>
  <si>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</si>
  <si>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</si>
  <si>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</si>
  <si>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</si>
  <si>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</si>
  <si>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</si>
  <si>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</si>
  <si>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</si>
  <si>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</si>
  <si>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</si>
  <si>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</si>
  <si>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</si>
  <si>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</si>
  <si>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</si>
  <si>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</si>
  <si>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</si>
  <si>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</si>
  <si>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</si>
  <si>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</si>
  <si>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</si>
  <si>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</si>
  <si>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</si>
  <si>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</si>
  <si>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</si>
  <si>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</si>
  <si>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</si>
  <si>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</si>
  <si>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</si>
  <si>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</si>
  <si>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</si>
  <si>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</si>
  <si>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</si>
  <si>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</si>
  <si>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</si>
  <si>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</si>
  <si>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</si>
  <si>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</si>
  <si>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</si>
  <si>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</si>
  <si>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</si>
  <si>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</si>
  <si>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</si>
  <si>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</si>
  <si>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</si>
  <si>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</si>
  <si>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</si>
  <si>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</si>
  <si>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</si>
  <si>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</si>
  <si>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</si>
  <si>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</si>
  <si>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</si>
  <si>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</si>
  <si>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</si>
  <si>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</si>
  <si>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</si>
  <si>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</si>
  <si>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</si>
  <si>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</si>
  <si>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</si>
  <si>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</si>
  <si>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</si>
  <si>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</si>
  <si>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</si>
  <si>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</si>
  <si>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</si>
  <si>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</si>
  <si>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</si>
  <si>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</si>
  <si>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</si>
  <si>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</si>
  <si>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</si>
  <si>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</si>
  <si>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</si>
  <si>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</si>
  <si>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</si>
  <si>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</si>
  <si>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</si>
  <si>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</si>
  <si>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</si>
  <si>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</si>
  <si>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</si>
  <si>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</si>
  <si>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</si>
  <si>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</si>
  <si>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</si>
  <si>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</si>
  <si>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</si>
  <si>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</si>
  <si>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</si>
  <si>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</si>
  <si>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</si>
  <si>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</si>
  <si>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</si>
  <si>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</si>
  <si>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</si>
  <si>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</si>
  <si>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</si>
  <si>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</si>
  <si>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</si>
  <si>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</si>
  <si>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</si>
  <si>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</si>
  <si>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</si>
  <si>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</si>
  <si>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</si>
  <si>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</si>
  <si>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</si>
  <si>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</si>
  <si>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</si>
  <si>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</si>
  <si>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</si>
  <si>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</si>
  <si>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</si>
  <si>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</si>
  <si>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</si>
  <si>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</si>
  <si>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</si>
  <si>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</si>
  <si>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</si>
  <si>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</si>
  <si>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</si>
  <si>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</si>
  <si>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</si>
  <si>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</si>
  <si>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</si>
  <si>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</si>
  <si>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</si>
  <si>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</si>
  <si>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</si>
  <si>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</si>
  <si>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</si>
  <si>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</si>
  <si>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</si>
  <si>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</si>
  <si>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</si>
  <si>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</si>
  <si>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</si>
  <si>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</si>
  <si>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</si>
  <si>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</si>
  <si>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</si>
  <si>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</si>
  <si>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</si>
  <si>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</si>
  <si>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</si>
  <si>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</si>
  <si>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</si>
  <si>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</si>
  <si>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</si>
  <si>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</si>
  <si>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</si>
  <si>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</si>
  <si>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</si>
  <si>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</si>
  <si>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</si>
  <si>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</si>
  <si>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</si>
  <si>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</si>
  <si>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</si>
  <si>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</si>
  <si>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</si>
  <si>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</si>
  <si>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</si>
  <si>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</si>
  <si>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</si>
  <si>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</si>
  <si>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</si>
  <si>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</si>
  <si>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</si>
  <si>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</si>
  <si>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</si>
  <si>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</si>
  <si>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</si>
  <si>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</si>
  <si>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</si>
  <si>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</si>
  <si>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</si>
  <si>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</si>
  <si>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</si>
  <si>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</si>
  <si>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</si>
  <si>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</si>
  <si>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</si>
  <si>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</si>
  <si>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</si>
  <si>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</si>
  <si>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</si>
  <si>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</si>
  <si>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</si>
  <si>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</si>
  <si>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</si>
  <si>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</si>
  <si>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</si>
  <si>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</si>
  <si>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</si>
  <si>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</si>
  <si>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</si>
  <si>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</si>
  <si>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</si>
  <si>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</si>
  <si>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</si>
  <si>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</si>
  <si>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</si>
  <si>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</si>
  <si>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</si>
  <si>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</si>
  <si>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</si>
  <si>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</si>
  <si>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</si>
  <si>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</si>
  <si>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</si>
  <si>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</si>
  <si>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</si>
  <si>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</si>
  <si>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</si>
  <si>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</si>
  <si>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</si>
  <si>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</si>
  <si>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</si>
  <si>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</si>
  <si>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</si>
  <si>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</si>
  <si>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</si>
  <si>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</si>
  <si>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</si>
  <si>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</si>
  <si>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</si>
  <si>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</si>
  <si>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</si>
  <si>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</si>
  <si>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</si>
  <si>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</si>
  <si>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</si>
  <si>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</si>
  <si>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</si>
  <si>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</si>
  <si>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</si>
  <si>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</si>
  <si>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</si>
  <si>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</si>
  <si>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</si>
  <si>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</si>
  <si>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</si>
  <si>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</si>
  <si>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</si>
  <si>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</si>
  <si>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</si>
  <si>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</si>
  <si>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</si>
  <si>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</si>
  <si>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</si>
  <si>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</si>
  <si>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</si>
  <si>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</si>
  <si>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</si>
  <si>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</si>
  <si>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</si>
  <si>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</si>
  <si>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</si>
  <si>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</si>
  <si>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</si>
  <si>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</si>
  <si>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</si>
  <si>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</si>
  <si>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</si>
  <si>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</si>
  <si>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</si>
  <si>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</si>
  <si>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</si>
  <si>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</si>
  <si>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</si>
  <si>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</si>
  <si>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</si>
  <si>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</si>
  <si>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</si>
  <si>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</si>
  <si>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</si>
  <si>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</si>
  <si>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</si>
  <si>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</si>
  <si>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</si>
  <si>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</si>
  <si>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</si>
  <si>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</si>
  <si>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</si>
  <si>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</si>
  <si>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</si>
  <si>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</si>
  <si>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</si>
  <si>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</si>
  <si>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</si>
  <si>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</si>
  <si>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</si>
  <si>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</si>
  <si>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</si>
  <si>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</si>
  <si>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</si>
  <si>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</si>
  <si>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</si>
  <si>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</si>
  <si>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</si>
  <si>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</si>
  <si>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</si>
  <si>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</si>
  <si>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</si>
  <si>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</si>
  <si>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</si>
  <si>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</si>
  <si>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</si>
  <si>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</si>
  <si>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</si>
  <si>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</si>
  <si>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</si>
  <si>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</si>
  <si>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</si>
  <si>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</si>
  <si>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</si>
  <si>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</si>
  <si>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</si>
  <si>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</si>
  <si>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</si>
  <si>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</si>
  <si>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</si>
  <si>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</si>
  <si>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</si>
  <si>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</si>
  <si>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</si>
  <si>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</si>
  <si>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</si>
  <si>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</si>
  <si>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</si>
  <si>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</si>
  <si>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</si>
  <si>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</si>
  <si>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</si>
  <si>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</si>
  <si>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</si>
  <si>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</si>
  <si>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</si>
  <si>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</si>
  <si>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</si>
  <si>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</si>
  <si>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</si>
  <si>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</si>
  <si>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</si>
  <si>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</si>
  <si>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</si>
  <si>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</si>
  <si>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</si>
  <si>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</si>
  <si>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</si>
  <si>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</si>
  <si>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</si>
  <si>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</si>
  <si>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</si>
  <si>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</si>
  <si>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</si>
  <si>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</si>
  <si>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</si>
  <si>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</si>
  <si>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</si>
  <si>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</si>
  <si>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</si>
  <si>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</si>
  <si>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</si>
  <si>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</si>
  <si>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</si>
  <si>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</si>
  <si>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</si>
  <si>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</si>
  <si>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</si>
  <si>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</si>
  <si>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</si>
  <si>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</si>
  <si>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</si>
  <si>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</si>
  <si>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</si>
  <si>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</si>
  <si>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</si>
  <si>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</si>
  <si>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</si>
  <si>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</si>
  <si>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</si>
  <si>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</si>
  <si>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</si>
  <si>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</si>
  <si>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</si>
  <si>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</si>
  <si>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</si>
  <si>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</si>
  <si>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</si>
  <si>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</si>
  <si>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</si>
  <si>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</si>
  <si>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</si>
  <si>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</si>
  <si>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</si>
  <si>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</si>
  <si>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</si>
  <si>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</si>
  <si>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</si>
  <si>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</si>
  <si>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</si>
  <si>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</si>
  <si>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</si>
  <si>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</si>
  <si>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</si>
  <si>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</si>
  <si>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</si>
  <si>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</si>
  <si>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</si>
  <si>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</si>
  <si>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</si>
  <si>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</si>
  <si>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</si>
  <si>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</si>
  <si>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</si>
  <si>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</si>
  <si>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</si>
  <si>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</si>
  <si>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</si>
  <si>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</si>
  <si>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</si>
  <si>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</si>
  <si>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</si>
  <si>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</si>
  <si>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</si>
  <si>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</si>
  <si>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</si>
  <si>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</si>
  <si>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</si>
  <si>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</si>
  <si>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</si>
  <si>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</si>
  <si>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</si>
  <si>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</si>
  <si>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</si>
  <si>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</si>
  <si>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</si>
  <si>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</si>
  <si>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</si>
  <si>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</si>
  <si>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</si>
  <si>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</si>
  <si>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</si>
  <si>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</si>
  <si>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</si>
  <si>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</si>
  <si>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</si>
  <si>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</si>
  <si>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</si>
  <si>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</si>
  <si>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</si>
  <si>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</si>
  <si>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</si>
  <si>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</si>
  <si>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</si>
  <si>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</si>
  <si>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</si>
  <si>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</si>
  <si>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</si>
  <si>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</si>
  <si>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</si>
  <si>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</si>
  <si>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</si>
  <si>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</si>
  <si>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</si>
  <si>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</si>
  <si>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</si>
  <si>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</si>
  <si>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</si>
  <si>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</si>
  <si>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</si>
  <si>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</si>
  <si>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</si>
  <si>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</si>
  <si>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</si>
  <si>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</si>
  <si>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</si>
  <si>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</si>
  <si>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</si>
  <si>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</si>
  <si>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</si>
  <si>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</si>
  <si>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</si>
  <si>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</si>
  <si>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</si>
  <si>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</si>
  <si>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</si>
  <si>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</si>
  <si>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</si>
  <si>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</si>
  <si>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</si>
  <si>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</si>
  <si>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</si>
  <si>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</si>
  <si>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</si>
  <si>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</si>
  <si>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</si>
  <si>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</si>
  <si>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</si>
  <si>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</si>
  <si>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</si>
  <si>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</si>
  <si>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</si>
  <si>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</si>
  <si>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</si>
  <si>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</si>
  <si>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</si>
  <si>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</si>
  <si>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</si>
  <si>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</si>
  <si>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</si>
  <si>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</si>
  <si>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</si>
  <si>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</si>
  <si>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</si>
  <si>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</si>
  <si>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</si>
  <si>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</si>
  <si>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</si>
  <si>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</si>
  <si>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</si>
  <si>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</si>
  <si>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</si>
  <si>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</si>
  <si>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</si>
  <si>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</si>
  <si>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</si>
  <si>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</si>
  <si>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</si>
  <si>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</si>
  <si>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</si>
  <si>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</si>
  <si>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</si>
  <si>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</si>
  <si>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</si>
  <si>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</si>
  <si>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</si>
  <si>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</si>
  <si>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</si>
  <si>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</si>
  <si>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</si>
  <si>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</si>
  <si>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</si>
  <si>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</si>
  <si>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</si>
  <si>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</si>
  <si>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</si>
  <si>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</si>
  <si>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</si>
  <si>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</si>
  <si>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</si>
  <si>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</si>
  <si>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</si>
  <si>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</si>
  <si>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</si>
  <si>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</si>
  <si>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</si>
  <si>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</si>
  <si>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</si>
  <si>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</si>
  <si>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</si>
  <si>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</si>
  <si>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</si>
  <si>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</si>
  <si>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</si>
  <si>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</si>
  <si>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</si>
  <si>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</si>
  <si>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</si>
  <si>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</si>
  <si>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</si>
  <si>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</si>
  <si>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</si>
  <si>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</si>
  <si>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</si>
  <si>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</si>
  <si>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</si>
  <si>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</si>
  <si>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</si>
  <si>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</si>
  <si>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</si>
  <si>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</si>
  <si>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</si>
  <si>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</si>
  <si>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</si>
  <si>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</si>
  <si>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</si>
  <si>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</si>
  <si>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</si>
  <si>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</si>
  <si>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</si>
  <si>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</si>
  <si>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</si>
  <si>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</si>
  <si>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</si>
  <si>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</si>
  <si>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</si>
  <si>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</si>
  <si>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</si>
  <si>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</si>
  <si>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</si>
  <si>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</si>
  <si>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</si>
  <si>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</si>
  <si>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</si>
  <si>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</si>
  <si>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</si>
  <si>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</si>
  <si>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</si>
  <si>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</si>
  <si>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</si>
  <si>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</si>
  <si>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</si>
  <si>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</si>
  <si>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</si>
  <si>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</si>
  <si>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</si>
  <si>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</si>
  <si>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</si>
  <si>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</si>
  <si>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</si>
  <si>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</si>
  <si>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</si>
  <si>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</si>
  <si>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</si>
  <si>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</si>
  <si>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</si>
  <si>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</si>
  <si>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</si>
  <si>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</si>
  <si>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</si>
  <si>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</si>
  <si>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</si>
  <si>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</si>
  <si>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</si>
  <si>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</si>
  <si>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</si>
  <si>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</si>
  <si>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</si>
  <si>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</si>
  <si>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</si>
  <si>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</si>
  <si>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</si>
  <si>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</si>
  <si>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</si>
  <si>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</si>
  <si>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</si>
  <si>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</si>
  <si>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</si>
  <si>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</si>
  <si>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</si>
  <si>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</si>
  <si>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</si>
  <si>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</si>
  <si>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</si>
  <si>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</si>
  <si>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</si>
  <si>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</si>
  <si>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</si>
  <si>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</si>
  <si>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</si>
  <si>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</si>
  <si>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</si>
  <si>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</si>
  <si>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</si>
  <si>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</si>
  <si>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</si>
  <si>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</si>
  <si>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</si>
  <si>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</si>
  <si>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</si>
  <si>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</si>
  <si>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</si>
  <si>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</si>
  <si>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</si>
  <si>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</si>
  <si>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</si>
  <si>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</si>
  <si>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</si>
  <si>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</si>
  <si>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</si>
  <si>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</si>
  <si>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</si>
  <si>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</si>
  <si>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</si>
  <si>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</si>
  <si>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</si>
  <si>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</si>
  <si>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</si>
  <si>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</si>
  <si>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</si>
  <si>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</si>
  <si>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</si>
  <si>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</si>
  <si>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</si>
  <si>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</si>
  <si>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</si>
  <si>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</si>
  <si>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</si>
  <si>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</si>
  <si>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</si>
  <si>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</si>
  <si>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</si>
  <si>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</si>
  <si>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</si>
  <si>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</si>
  <si>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</si>
  <si>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</si>
  <si>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</si>
  <si>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</si>
  <si>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</si>
  <si>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</si>
  <si>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</si>
  <si>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</si>
  <si>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</si>
  <si>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</si>
  <si>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</si>
  <si>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</si>
  <si>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</si>
  <si>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</si>
  <si>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</si>
  <si>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</si>
  <si>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</si>
  <si>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</si>
  <si>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</si>
  <si>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</si>
  <si>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</si>
  <si>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</si>
  <si>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</si>
  <si>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</si>
  <si>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</si>
  <si>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</si>
  <si>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</si>
  <si>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</si>
  <si>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</si>
  <si>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</si>
  <si>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</si>
  <si>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</si>
  <si>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</si>
  <si>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</si>
  <si>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</si>
  <si>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</si>
  <si>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</si>
  <si>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</si>
  <si>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</si>
  <si>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</si>
  <si>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</si>
  <si>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</si>
  <si>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</si>
  <si>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</si>
  <si>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</si>
  <si>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</si>
  <si>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</si>
  <si>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</si>
  <si>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</si>
  <si>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</si>
  <si>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</si>
  <si>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</si>
  <si>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</si>
  <si>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</si>
  <si>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</si>
  <si>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</si>
  <si>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</si>
  <si>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</si>
  <si>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</si>
  <si>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</si>
  <si>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</si>
  <si>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</si>
  <si>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</si>
  <si>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</si>
  <si>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</si>
  <si>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</si>
  <si>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</si>
  <si>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</si>
  <si>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</si>
  <si>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</si>
  <si>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</si>
  <si>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</si>
  <si>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</si>
  <si>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</si>
  <si>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</si>
  <si>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</si>
  <si>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</si>
  <si>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</si>
  <si>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</si>
  <si>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</si>
  <si>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</si>
  <si>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</si>
  <si>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</si>
  <si>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</si>
  <si>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</si>
  <si>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</si>
  <si>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</si>
  <si>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</si>
  <si>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</si>
  <si>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</si>
  <si>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</si>
  <si>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</si>
  <si>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</si>
  <si>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</si>
  <si>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</si>
  <si>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</si>
  <si>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</si>
  <si>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</si>
  <si>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</si>
  <si>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</si>
  <si>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</si>
  <si>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</si>
  <si>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</si>
  <si>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</si>
  <si>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</si>
  <si>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</si>
  <si>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</si>
  <si>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</si>
  <si>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</si>
  <si>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</si>
  <si>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</si>
  <si>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</si>
  <si>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</si>
  <si>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</si>
  <si>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</si>
  <si>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</si>
  <si>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</si>
  <si>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</si>
  <si>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</si>
  <si>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</si>
  <si>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</si>
  <si>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</si>
  <si>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</si>
  <si>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</si>
  <si>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</si>
  <si>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</si>
  <si>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</si>
  <si>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</si>
  <si>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</si>
  <si>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</si>
  <si>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</si>
  <si>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</si>
  <si>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</si>
  <si>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</si>
  <si>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</si>
  <si>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</si>
  <si>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</si>
  <si>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</si>
  <si>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</si>
  <si>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</si>
  <si>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</si>
  <si>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</si>
  <si>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</si>
  <si>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</si>
  <si>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</si>
  <si>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</si>
  <si>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</si>
  <si>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</si>
  <si>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</si>
  <si>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</si>
  <si>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</si>
  <si>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</si>
  <si>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</si>
  <si>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</si>
  <si>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</si>
  <si>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</si>
  <si>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</si>
  <si>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</si>
  <si>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</si>
  <si>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</si>
  <si>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</si>
  <si>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</si>
  <si>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</si>
  <si>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</si>
  <si>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</si>
  <si>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</si>
  <si>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</si>
  <si>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</si>
  <si>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</si>
  <si>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</si>
  <si>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</si>
  <si>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</si>
  <si>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</si>
  <si>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</si>
  <si>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</si>
  <si>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</si>
  <si>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</si>
  <si>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</si>
  <si>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</si>
  <si>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</si>
  <si>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</si>
  <si>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</si>
  <si>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</si>
  <si>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</si>
  <si>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</si>
  <si>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</si>
  <si>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</si>
  <si>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</si>
  <si>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</si>
  <si>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</si>
  <si>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</si>
  <si>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</si>
  <si>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</si>
  <si>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</si>
  <si>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</si>
  <si>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</si>
  <si>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</si>
  <si>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</si>
  <si>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</si>
  <si>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</si>
  <si>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</si>
  <si>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</si>
  <si>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</si>
  <si>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</si>
  <si>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</si>
  <si>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</si>
  <si>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</si>
  <si>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</si>
  <si>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</si>
  <si>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</si>
  <si>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</si>
  <si>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</si>
  <si>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</si>
  <si>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</si>
  <si>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</si>
  <si>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</si>
  <si>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</si>
  <si>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</si>
  <si>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</si>
  <si>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</si>
  <si>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</si>
  <si>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</si>
  <si>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</si>
  <si>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</si>
  <si>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</si>
  <si>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</si>
  <si>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</si>
  <si>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</si>
  <si>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</si>
  <si>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</si>
  <si>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</si>
  <si>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</si>
  <si>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</si>
  <si>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</si>
  <si>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</si>
  <si>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</si>
  <si>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</si>
  <si>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</si>
  <si>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</si>
  <si>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</si>
  <si>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</si>
  <si>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</si>
  <si>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</si>
  <si>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</si>
  <si>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</si>
  <si>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</si>
  <si>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</si>
  <si>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</si>
  <si>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</si>
  <si>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</si>
  <si>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</si>
  <si>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</si>
  <si>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</si>
  <si>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</si>
  <si>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</si>
  <si>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</si>
  <si>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</si>
  <si>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</si>
  <si>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</si>
  <si>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</si>
  <si>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</si>
  <si>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</si>
  <si>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</si>
  <si>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</si>
  <si>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</si>
  <si>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</si>
  <si>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</si>
  <si>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</si>
  <si>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</si>
  <si>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</si>
  <si>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</si>
  <si>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</si>
  <si>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</si>
  <si>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</si>
  <si>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</si>
  <si>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</si>
  <si>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</si>
  <si>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</si>
  <si>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</si>
  <si>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</si>
  <si>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</si>
  <si>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</si>
  <si>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</si>
  <si>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</si>
  <si>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</si>
  <si>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</si>
  <si>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</si>
  <si>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</si>
  <si>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</si>
  <si>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</si>
  <si>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</si>
  <si>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</si>
  <si>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</si>
  <si>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</si>
  <si>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</si>
  <si>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</si>
  <si>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</si>
  <si>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</si>
  <si>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</si>
  <si>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</si>
  <si>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</si>
  <si>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</si>
  <si>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</si>
  <si>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</si>
  <si>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</si>
  <si>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</si>
  <si>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</si>
  <si>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</si>
  <si>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</si>
  <si>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</si>
  <si>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</si>
  <si>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</si>
  <si>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</si>
  <si>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</si>
  <si>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</si>
  <si>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</si>
  <si>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</si>
  <si>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</si>
  <si>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</si>
  <si>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</si>
  <si>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</si>
  <si>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</si>
  <si>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</si>
  <si>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</si>
  <si>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</si>
  <si>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</si>
  <si>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</si>
  <si>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</si>
  <si>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</si>
  <si>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</si>
  <si>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</si>
  <si>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</si>
  <si>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</si>
  <si>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</si>
  <si>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</si>
  <si>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</si>
  <si>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</si>
  <si>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</si>
  <si>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</si>
  <si>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</si>
  <si>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</si>
  <si>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</si>
  <si>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</si>
  <si>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</si>
  <si>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</si>
  <si>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</si>
  <si>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</si>
  <si>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</si>
  <si>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</si>
  <si>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</si>
  <si>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</si>
  <si>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</si>
  <si>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</si>
  <si>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</si>
  <si>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</si>
  <si>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</si>
  <si>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</si>
  <si>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</si>
  <si>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</si>
  <si>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</si>
  <si>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</si>
  <si>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</si>
  <si>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</si>
  <si>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</si>
  <si>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</si>
  <si>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</si>
  <si>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</si>
  <si>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</si>
  <si>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</si>
  <si>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</si>
  <si>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</si>
  <si>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</si>
  <si>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</si>
  <si>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</si>
  <si>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</si>
  <si>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</si>
  <si>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</si>
  <si>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</si>
  <si>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</si>
  <si>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</si>
  <si>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</si>
  <si>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</si>
  <si>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</si>
  <si>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</si>
  <si>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</si>
  <si>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</si>
  <si>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</si>
  <si>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</si>
  <si>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</si>
  <si>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</si>
  <si>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</si>
  <si>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</si>
  <si>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</si>
  <si>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</si>
  <si>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</si>
  <si>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</si>
  <si>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</si>
  <si>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</si>
  <si>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</si>
  <si>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</si>
  <si>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</si>
  <si>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</si>
  <si>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</si>
  <si>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</si>
  <si>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</si>
  <si>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</si>
  <si>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</si>
  <si>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</si>
  <si>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</si>
  <si>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</si>
  <si>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</si>
  <si>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</si>
  <si>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</si>
  <si>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</si>
  <si>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</si>
  <si>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</si>
  <si>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</si>
  <si>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</si>
  <si>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</si>
  <si>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</si>
  <si>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</si>
  <si>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</si>
  <si>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</si>
  <si>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</si>
  <si>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</si>
  <si>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</si>
  <si>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</si>
  <si>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</si>
  <si>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</si>
  <si>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</si>
  <si>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</si>
  <si>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</si>
  <si>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</si>
  <si>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</si>
  <si>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</si>
  <si>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</si>
  <si>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</si>
  <si>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</si>
  <si>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</si>
  <si>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</si>
  <si>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</si>
  <si>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</si>
  <si>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</si>
  <si>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</si>
  <si>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</si>
  <si>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</si>
  <si>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</si>
  <si>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</si>
  <si>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</si>
  <si>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</si>
  <si>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</si>
  <si>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</si>
  <si>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</si>
  <si>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</si>
  <si>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</si>
  <si>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</si>
  <si>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</si>
  <si>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</si>
  <si>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</si>
  <si>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</si>
  <si>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</si>
  <si>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</si>
  <si>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</si>
  <si>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</si>
  <si>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</si>
  <si>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</si>
  <si>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</si>
  <si>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</si>
  <si>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</si>
  <si>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</si>
  <si>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</si>
  <si>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</si>
  <si>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</si>
  <si>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</si>
  <si>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</si>
  <si>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</si>
  <si>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</si>
  <si>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</si>
  <si>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</si>
  <si>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</si>
  <si>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</si>
  <si>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</si>
  <si>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</si>
  <si>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</si>
  <si>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</si>
  <si>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</si>
  <si>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</si>
  <si>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</si>
  <si>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</si>
  <si>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</si>
  <si>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</si>
  <si>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</si>
  <si>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</si>
  <si>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</si>
  <si>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</si>
  <si>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</si>
  <si>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</si>
  <si>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</si>
  <si>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</si>
  <si>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</si>
  <si>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</si>
  <si>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</si>
  <si>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</si>
  <si>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</si>
  <si>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</si>
  <si>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</si>
  <si>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</si>
  <si>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</si>
  <si>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</si>
  <si>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</si>
  <si>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</si>
  <si>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</si>
  <si>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</si>
  <si>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</si>
  <si>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</si>
  <si>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</si>
  <si>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</si>
  <si>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</si>
  <si>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</si>
  <si>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</si>
  <si>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</si>
  <si>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</si>
  <si>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</si>
  <si>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</si>
  <si>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</si>
  <si>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</si>
  <si>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</si>
  <si>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</si>
  <si>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</si>
  <si>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</si>
  <si>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</si>
  <si>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</si>
  <si>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</si>
  <si>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</si>
  <si>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</si>
  <si>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</si>
  <si>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</si>
  <si>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</si>
  <si>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</si>
  <si>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</si>
  <si>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</si>
  <si>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</si>
  <si>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</si>
  <si>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</si>
  <si>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</si>
  <si>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</si>
  <si>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</si>
  <si>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</si>
  <si>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</si>
  <si>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</si>
  <si>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</si>
  <si>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</si>
  <si>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</si>
  <si>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</si>
  <si>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</si>
  <si>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</si>
  <si>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</si>
  <si>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</si>
  <si>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</si>
  <si>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</si>
  <si>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</si>
  <si>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</si>
  <si>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</si>
  <si>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</si>
  <si>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</si>
  <si>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</si>
  <si>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</si>
  <si>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</si>
  <si>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</si>
  <si>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</si>
  <si>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</si>
  <si>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</si>
  <si>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</si>
  <si>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</si>
  <si>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</si>
  <si>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</si>
  <si>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</si>
  <si>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</si>
  <si>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</si>
  <si>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</si>
  <si>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</si>
  <si>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</si>
  <si>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</si>
  <si>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</si>
  <si>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</si>
  <si>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</si>
  <si>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</si>
  <si>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</si>
  <si>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</si>
  <si>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</si>
  <si>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</si>
  <si>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</si>
  <si>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</si>
  <si>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</si>
  <si>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</si>
  <si>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</si>
  <si>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</si>
  <si>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</si>
  <si>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</si>
  <si>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</si>
  <si>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</si>
  <si>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</si>
  <si>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</si>
  <si>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</si>
  <si>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</si>
  <si>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</si>
  <si>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</si>
  <si>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</si>
  <si>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</si>
  <si>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</si>
  <si>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</si>
  <si>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</si>
  <si>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</si>
  <si>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</si>
  <si>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</si>
  <si>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</si>
  <si>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</si>
  <si>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</si>
  <si>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</si>
  <si>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</si>
  <si>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</si>
  <si>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</si>
  <si>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</si>
  <si>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</si>
  <si>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</si>
  <si>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</si>
  <si>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</si>
  <si>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</si>
  <si>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</si>
  <si>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</si>
  <si>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</si>
  <si>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</si>
  <si>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</si>
  <si>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</si>
  <si>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</si>
  <si>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</si>
  <si>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</si>
  <si>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</si>
  <si>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</si>
  <si>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</si>
  <si>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</si>
  <si>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</si>
  <si>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</si>
  <si>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</si>
  <si>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</si>
  <si>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</si>
  <si>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</si>
  <si>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</si>
  <si>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</si>
  <si>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</si>
  <si>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</si>
  <si>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</si>
  <si>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</si>
  <si>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</si>
  <si>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</si>
  <si>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</si>
  <si>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</si>
  <si>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</si>
  <si>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</si>
  <si>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</si>
  <si>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</si>
  <si>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</si>
  <si>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</si>
  <si>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</si>
  <si>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</si>
  <si>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</si>
  <si>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</si>
  <si>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</si>
  <si>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</si>
  <si>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</si>
  <si>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</si>
  <si>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</si>
  <si>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</si>
  <si>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</si>
  <si>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</si>
  <si>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</si>
  <si>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</si>
  <si>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</si>
  <si>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</si>
  <si>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</si>
  <si>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</si>
  <si>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</si>
  <si>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</si>
  <si>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</si>
  <si>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</si>
  <si>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</si>
  <si>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</si>
  <si>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</si>
  <si>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</si>
  <si>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</si>
  <si>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</si>
  <si>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</si>
  <si>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</si>
  <si>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</si>
  <si>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</si>
  <si>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</si>
  <si>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</si>
  <si>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</si>
  <si>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</si>
  <si>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</si>
  <si>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</si>
  <si>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</si>
  <si>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</si>
  <si>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</si>
  <si>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</si>
  <si>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</si>
  <si>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</si>
  <si>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</si>
  <si>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</si>
  <si>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</si>
  <si>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</si>
  <si>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</si>
  <si>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</si>
  <si>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</si>
  <si>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</si>
  <si>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</si>
  <si>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</si>
  <si>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</si>
  <si>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</si>
  <si>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</si>
  <si>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</si>
  <si>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</si>
  <si>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</si>
  <si>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</si>
  <si>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</si>
  <si>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</si>
  <si>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</si>
  <si>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</si>
  <si>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</si>
  <si>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</si>
  <si>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</si>
  <si>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</si>
  <si>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</si>
  <si>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</si>
  <si>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</si>
  <si>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</si>
  <si>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</si>
  <si>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</si>
  <si>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</si>
  <si>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</si>
  <si>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</si>
  <si>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</si>
  <si>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</si>
  <si>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</si>
  <si>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</si>
  <si>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</si>
  <si>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</si>
  <si>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</si>
  <si>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</si>
  <si>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</si>
  <si>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</si>
  <si>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</si>
  <si>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</si>
  <si>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</si>
  <si>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</si>
  <si>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</si>
  <si>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</si>
  <si>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</si>
  <si>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</si>
  <si>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</si>
  <si>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</si>
  <si>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</si>
  <si>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</si>
  <si>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</si>
  <si>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</si>
  <si>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</si>
  <si>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</si>
  <si>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</si>
  <si>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</si>
  <si>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</si>
  <si>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</si>
  <si>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</si>
  <si>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</si>
  <si>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</si>
  <si>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</si>
  <si>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</si>
  <si>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</si>
  <si>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</si>
  <si>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</si>
  <si>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</si>
  <si>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</si>
  <si>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</si>
  <si>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</si>
  <si>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</si>
  <si>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</si>
  <si>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</si>
  <si>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</si>
  <si>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</si>
  <si>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</si>
  <si>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</si>
  <si>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</si>
  <si>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</si>
  <si>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</si>
  <si>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</si>
  <si>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</si>
  <si>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</si>
  <si>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</si>
  <si>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</si>
  <si>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</si>
  <si>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</si>
  <si>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</si>
  <si>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</si>
  <si>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</si>
  <si>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</si>
  <si>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</si>
  <si>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</si>
  <si>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</si>
  <si>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</si>
  <si>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</si>
  <si>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</si>
  <si>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</si>
  <si>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</si>
  <si>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</si>
  <si>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</si>
  <si>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</si>
  <si>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</si>
  <si>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</si>
  <si>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</si>
  <si>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</si>
  <si>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</si>
  <si>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</si>
  <si>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</si>
  <si>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</si>
  <si>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</si>
  <si>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</si>
  <si>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</si>
  <si>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</si>
  <si>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</si>
  <si>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</si>
  <si>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</si>
  <si>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</si>
  <si>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</si>
  <si>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</si>
  <si>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</si>
  <si>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</si>
  <si>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</si>
  <si>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</si>
  <si>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</si>
  <si>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</si>
  <si>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</si>
  <si>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</si>
  <si>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</si>
  <si>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</si>
  <si>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</si>
  <si>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</si>
  <si>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</si>
  <si>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</si>
  <si>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</si>
  <si>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</si>
  <si>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</si>
  <si>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</si>
  <si>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</si>
  <si>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</si>
  <si>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</si>
  <si>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</si>
  <si>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</si>
  <si>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</si>
  <si>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</si>
  <si>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</si>
  <si>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</si>
  <si>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</si>
  <si>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</si>
  <si>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</si>
  <si>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</si>
  <si>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</si>
  <si>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</si>
  <si>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</si>
  <si>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</si>
  <si>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</si>
  <si>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</si>
  <si>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</si>
  <si>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</si>
  <si>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</si>
  <si>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</si>
  <si>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</si>
  <si>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</si>
  <si>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</si>
  <si>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</si>
  <si>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</si>
  <si>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</si>
  <si>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</si>
  <si>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</si>
  <si>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</si>
  <si>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</si>
  <si>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</si>
  <si>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</si>
  <si>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</si>
  <si>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</si>
  <si>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</si>
  <si>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</si>
  <si>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</si>
  <si>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</si>
  <si>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</si>
  <si>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</si>
  <si>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</si>
  <si>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</si>
  <si>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</si>
  <si>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</si>
  <si>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</si>
  <si>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</si>
  <si>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</si>
  <si>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</si>
  <si>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</si>
  <si>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</si>
  <si>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</si>
  <si>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</si>
  <si>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</si>
  <si>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</si>
  <si>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</si>
  <si>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</si>
  <si>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</si>
  <si>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</si>
  <si>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</si>
  <si>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</si>
  <si>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</si>
  <si>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</si>
  <si>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</si>
  <si>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</si>
  <si>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</si>
  <si>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</si>
  <si>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</si>
  <si>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</si>
  <si>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</si>
  <si>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</si>
  <si>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</si>
  <si>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</si>
  <si>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</si>
  <si>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</si>
  <si>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</si>
  <si>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</si>
  <si>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</si>
  <si>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</si>
  <si>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</si>
  <si>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</si>
  <si>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</si>
  <si>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</si>
  <si>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</si>
  <si>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</si>
  <si>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</si>
  <si>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</si>
  <si>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</si>
  <si>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</si>
  <si>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</si>
  <si>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</si>
  <si>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</si>
  <si>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</si>
  <si>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</si>
  <si>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</si>
  <si>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</si>
  <si>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</si>
  <si>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</si>
  <si>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</si>
  <si>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</si>
  <si>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</si>
  <si>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</si>
  <si>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</si>
  <si>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</si>
  <si>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</si>
  <si>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</si>
  <si>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</si>
  <si>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</si>
  <si>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</si>
  <si>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</si>
  <si>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</si>
  <si>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</si>
  <si>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</si>
  <si>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</si>
  <si>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</si>
  <si>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</si>
  <si>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</si>
  <si>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</si>
  <si>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</si>
  <si>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</si>
  <si>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</si>
  <si>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</si>
  <si>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</si>
  <si>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</si>
  <si>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</si>
  <si>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</si>
  <si>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</si>
  <si>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</si>
  <si>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</si>
  <si>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</si>
  <si>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</si>
  <si>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</si>
  <si>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</si>
  <si>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</si>
  <si>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</si>
  <si>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</si>
  <si>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</si>
  <si>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</si>
  <si>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</si>
  <si>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</si>
  <si>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</si>
  <si>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</si>
  <si>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</si>
  <si>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</si>
  <si>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</si>
  <si>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</si>
  <si>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</si>
  <si>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</si>
  <si>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</si>
  <si>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</si>
  <si>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</si>
  <si>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</si>
  <si>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</si>
  <si>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</si>
  <si>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</si>
  <si>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</si>
  <si>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</si>
  <si>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</si>
  <si>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</si>
  <si>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</si>
  <si>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</si>
  <si>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</si>
  <si>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</si>
  <si>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</si>
  <si>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</si>
  <si>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</si>
  <si>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</si>
  <si>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</si>
  <si>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</si>
  <si>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</si>
  <si>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</si>
  <si>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</si>
  <si>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</si>
  <si>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</si>
  <si>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</si>
  <si>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</si>
  <si>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</si>
  <si>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</si>
  <si>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</si>
  <si>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</si>
  <si>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</si>
  <si>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</si>
  <si>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</si>
  <si>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</si>
  <si>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</si>
  <si>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</si>
  <si>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</si>
  <si>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</si>
  <si>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</si>
  <si>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</si>
  <si>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</si>
  <si>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</si>
  <si>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</si>
  <si>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</si>
  <si>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</si>
  <si>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</si>
  <si>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</si>
  <si>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</si>
  <si>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</si>
  <si>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</si>
  <si>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</si>
  <si>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</si>
  <si>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</si>
  <si>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</si>
  <si>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</si>
  <si>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</si>
  <si>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</si>
  <si>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</si>
  <si>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</si>
  <si>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</si>
  <si>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</si>
  <si>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</si>
  <si>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</si>
  <si>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</si>
  <si>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</si>
  <si>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</si>
  <si>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</si>
  <si>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</si>
  <si>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</si>
  <si>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</si>
  <si>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</si>
  <si>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</si>
  <si>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</si>
  <si>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</si>
  <si>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</si>
  <si>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</si>
  <si>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</si>
  <si>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</si>
  <si>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</si>
  <si>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</si>
  <si>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</si>
  <si>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</si>
  <si>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</si>
  <si>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</si>
  <si>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</si>
  <si>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</si>
  <si>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</si>
  <si>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</si>
  <si>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</si>
  <si>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</si>
  <si>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</si>
  <si>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</si>
  <si>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</si>
  <si>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</si>
  <si>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</si>
  <si>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</si>
  <si>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</si>
  <si>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</si>
  <si>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</si>
  <si>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</si>
  <si>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</si>
  <si>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</si>
  <si>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</si>
  <si>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</si>
  <si>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</si>
  <si>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</si>
  <si>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</si>
  <si>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</si>
  <si>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</si>
  <si>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</si>
  <si>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</si>
  <si>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</si>
  <si>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</si>
  <si>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</si>
  <si>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</si>
  <si>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</si>
  <si>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</si>
  <si>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</si>
  <si>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</si>
  <si>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</si>
  <si>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</si>
  <si>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</si>
  <si>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</si>
  <si>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</si>
  <si>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</si>
  <si>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</si>
  <si>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</si>
  <si>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</si>
  <si>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</si>
  <si>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</si>
  <si>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</si>
  <si>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</si>
  <si>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</si>
  <si>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</si>
  <si>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</si>
  <si>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</si>
  <si>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</si>
  <si>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</si>
  <si>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</si>
  <si>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</si>
  <si>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</si>
  <si>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</si>
  <si>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</si>
  <si>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</si>
  <si>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</si>
  <si>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</si>
  <si>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</si>
  <si>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</si>
  <si>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</si>
  <si>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</si>
  <si>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</si>
  <si>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</si>
  <si>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</si>
  <si>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</si>
  <si>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</si>
  <si>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</si>
  <si>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</si>
  <si>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</si>
  <si>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</si>
  <si>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</si>
  <si>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</si>
  <si>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</si>
  <si>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</si>
  <si>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</si>
  <si>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</si>
  <si>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</si>
  <si>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</si>
  <si>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</si>
  <si>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</si>
  <si>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</si>
  <si>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</si>
  <si>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</si>
  <si>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</si>
  <si>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</si>
  <si>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</si>
  <si>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</si>
  <si>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</si>
  <si>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</si>
  <si>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</si>
  <si>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</si>
  <si>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</si>
  <si>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</si>
  <si>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</si>
  <si>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</si>
  <si>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</si>
  <si>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</si>
  <si>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</si>
  <si>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</si>
  <si>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</si>
  <si>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</si>
  <si>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</si>
  <si>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</si>
  <si>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</si>
  <si>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</si>
  <si>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</si>
  <si>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</si>
  <si>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</si>
  <si>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</si>
  <si>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</si>
  <si>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</si>
  <si>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</si>
  <si>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</si>
  <si>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</si>
  <si>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</si>
  <si>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</si>
  <si>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</si>
  <si>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</si>
  <si>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</si>
  <si>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</si>
  <si>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</si>
  <si>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</si>
  <si>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</si>
  <si>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</si>
  <si>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</si>
  <si>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</si>
  <si>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</si>
  <si>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</si>
  <si>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</si>
  <si>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</si>
  <si>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</si>
  <si>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</si>
  <si>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</si>
  <si>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</si>
  <si>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</si>
  <si>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</si>
  <si>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</si>
  <si>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</si>
  <si>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</si>
  <si>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</si>
  <si>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</si>
  <si>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</si>
  <si>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</si>
  <si>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</si>
  <si>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</si>
  <si>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</si>
  <si>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</si>
  <si>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</si>
  <si>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</si>
  <si>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</si>
  <si>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</si>
  <si>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</si>
  <si>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</si>
  <si>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</si>
  <si>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</si>
  <si>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</si>
  <si>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</si>
  <si>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</si>
  <si>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</si>
  <si>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</si>
  <si>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</si>
  <si>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</si>
  <si>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</si>
  <si>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</si>
  <si>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</si>
  <si>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</si>
  <si>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</si>
  <si>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</si>
  <si>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</si>
  <si>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</si>
  <si>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</si>
  <si>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</si>
  <si>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</si>
  <si>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</si>
  <si>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</si>
  <si>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</si>
  <si>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</si>
  <si>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</si>
  <si>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</si>
  <si>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</si>
  <si>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</si>
  <si>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</si>
  <si>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</si>
  <si>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</si>
  <si>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</si>
  <si>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</si>
  <si>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</si>
  <si>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</si>
  <si>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</si>
  <si>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</si>
  <si>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</si>
  <si>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</si>
  <si>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</si>
  <si>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</si>
  <si>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</si>
  <si>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</si>
  <si>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</si>
  <si>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</si>
  <si>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</si>
  <si>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</si>
  <si>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</si>
  <si>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</si>
  <si>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</si>
  <si>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</si>
  <si>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</si>
  <si>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</si>
  <si>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</si>
  <si>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</si>
  <si>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</si>
  <si>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</si>
  <si>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</si>
  <si>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</si>
  <si>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</si>
  <si>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</si>
  <si>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</si>
  <si>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</si>
  <si>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</si>
  <si>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</si>
  <si>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</si>
  <si>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</si>
  <si>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</si>
  <si>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</si>
  <si>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</si>
  <si>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</si>
  <si>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</si>
  <si>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</si>
  <si>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</si>
  <si>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</si>
  <si>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</si>
  <si>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</si>
  <si>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</si>
  <si>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</si>
  <si>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</si>
  <si>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</si>
  <si>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</si>
  <si>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</si>
  <si>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</si>
  <si>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</si>
  <si>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</si>
  <si>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</si>
  <si>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</si>
  <si>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</si>
  <si>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</si>
  <si>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</si>
  <si>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</si>
  <si>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</si>
  <si>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</si>
  <si>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</si>
  <si>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</si>
  <si>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</si>
  <si>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</si>
  <si>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</si>
  <si>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</si>
  <si>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</si>
  <si>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</si>
  <si>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</si>
  <si>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</si>
  <si>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</si>
  <si>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</si>
  <si>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</si>
  <si>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</si>
  <si>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</si>
  <si>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</si>
  <si>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</si>
  <si>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</si>
  <si>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</si>
  <si>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</si>
  <si>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</si>
  <si>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</si>
  <si>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</si>
  <si>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</si>
  <si>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</si>
  <si>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</si>
  <si>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</si>
  <si>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</si>
  <si>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</si>
  <si>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</si>
  <si>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</si>
  <si>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</si>
  <si>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</si>
  <si>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</si>
  <si>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</si>
  <si>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</si>
  <si>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</si>
  <si>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</si>
  <si>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</si>
  <si>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</si>
  <si>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</si>
  <si>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</si>
  <si>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</si>
  <si>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</si>
  <si>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</si>
  <si>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</si>
  <si>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</si>
  <si>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</si>
  <si>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</si>
  <si>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</si>
  <si>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</si>
  <si>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</si>
  <si>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</si>
  <si>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</si>
  <si>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</si>
  <si>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</si>
  <si>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</si>
  <si>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</si>
  <si>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</si>
  <si>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</si>
  <si>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</si>
  <si>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</si>
  <si>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</si>
  <si>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</si>
  <si>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</si>
  <si>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</si>
  <si>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</si>
  <si>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</si>
  <si>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</si>
  <si>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</si>
  <si>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</si>
  <si>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</si>
  <si>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</si>
  <si>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</si>
  <si>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</si>
  <si>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</si>
  <si>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</si>
  <si>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</si>
  <si>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</si>
  <si>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</si>
  <si>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</si>
  <si>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</si>
  <si>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</si>
  <si>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</si>
  <si>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</si>
  <si>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</si>
  <si>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</si>
  <si>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</si>
  <si>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</si>
  <si>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</si>
  <si>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</si>
  <si>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</si>
  <si>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</si>
  <si>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</si>
  <si>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</si>
  <si>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</si>
  <si>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</si>
  <si>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</si>
  <si>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</si>
  <si>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</si>
  <si>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</si>
  <si>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</si>
  <si>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</si>
  <si>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</si>
  <si>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</si>
  <si>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</si>
  <si>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</si>
  <si>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</si>
  <si>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</si>
  <si>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</si>
  <si>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</si>
  <si>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</si>
  <si>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</si>
  <si>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</si>
  <si>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</si>
  <si>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</si>
  <si>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</si>
  <si>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</si>
  <si>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</si>
  <si>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</si>
  <si>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</si>
  <si>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</si>
  <si>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</si>
  <si>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</si>
  <si>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</si>
  <si>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</si>
  <si>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</si>
  <si>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</si>
  <si>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</si>
  <si>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</si>
  <si>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</si>
  <si>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</si>
  <si>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</si>
  <si>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</si>
  <si>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</si>
  <si>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</si>
  <si>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</si>
  <si>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</si>
  <si>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</si>
  <si>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</si>
  <si>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</si>
  <si>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</si>
  <si>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</si>
  <si>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</si>
  <si>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</si>
  <si>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</si>
  <si>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</si>
  <si>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</si>
  <si>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</si>
  <si>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</si>
  <si>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</si>
  <si>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</si>
  <si>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</si>
  <si>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</si>
  <si>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</si>
  <si>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</si>
  <si>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</si>
  <si>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</si>
  <si>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</si>
  <si>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</si>
  <si>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</si>
  <si>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</si>
  <si>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</si>
  <si>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</si>
  <si>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</si>
  <si>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</si>
  <si>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</si>
  <si>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</si>
  <si>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</si>
  <si>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</si>
  <si>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</si>
  <si>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</si>
  <si>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</si>
  <si>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</si>
  <si>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</si>
  <si>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</si>
  <si>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</si>
  <si>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</si>
  <si>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</si>
  <si>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</si>
  <si>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</si>
  <si>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</si>
  <si>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</si>
  <si>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</si>
  <si>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</si>
  <si>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</si>
  <si>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</si>
  <si>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</si>
  <si>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</si>
  <si>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</si>
  <si>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</si>
  <si>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</si>
  <si>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</si>
  <si>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</si>
  <si>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</si>
  <si>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</si>
  <si>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</si>
  <si>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</si>
  <si>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</si>
  <si>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</si>
  <si>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</si>
  <si>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</si>
  <si>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</si>
  <si>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</si>
  <si>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</si>
  <si>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</si>
  <si>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</si>
  <si>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</si>
  <si>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</si>
  <si>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</si>
  <si>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</si>
  <si>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</si>
  <si>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</si>
  <si>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</si>
  <si>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</si>
  <si>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</si>
  <si>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</si>
  <si>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</si>
  <si>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</si>
  <si>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</si>
  <si>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</si>
  <si>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</si>
  <si>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</si>
  <si>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</si>
  <si>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</si>
  <si>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</si>
  <si>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</si>
  <si>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</si>
  <si>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</si>
  <si>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</si>
  <si>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</si>
  <si>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</si>
  <si>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</si>
  <si>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</si>
  <si>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</si>
  <si>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</si>
  <si>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</si>
  <si>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</si>
  <si>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</si>
  <si>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</si>
  <si>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</si>
  <si>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</si>
  <si>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</si>
  <si>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</si>
  <si>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</si>
  <si>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</si>
  <si>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</si>
  <si>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</si>
  <si>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</si>
  <si>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</si>
  <si>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</si>
  <si>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</si>
  <si>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</si>
  <si>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</si>
  <si>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</si>
  <si>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</si>
  <si>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</si>
  <si>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</si>
  <si>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</si>
  <si>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</si>
  <si>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</si>
  <si>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</si>
  <si>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</si>
  <si>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</si>
  <si>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</si>
  <si>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</si>
  <si>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</si>
  <si>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</si>
  <si>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</si>
  <si>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</si>
  <si>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</si>
  <si>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</si>
  <si>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</si>
  <si>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</si>
  <si>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</si>
  <si>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</si>
  <si>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</si>
  <si>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</si>
  <si>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</si>
  <si>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</si>
  <si>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</si>
  <si>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</si>
  <si>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</si>
  <si>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</si>
  <si>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</si>
  <si>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</si>
  <si>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</si>
  <si>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</si>
  <si>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</si>
  <si>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</si>
  <si>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</si>
  <si>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</si>
  <si>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</si>
  <si>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</si>
  <si>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</si>
  <si>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</si>
  <si>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</si>
  <si>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</si>
  <si>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</si>
  <si>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</si>
  <si>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</si>
  <si>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</si>
  <si>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</si>
  <si>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</si>
  <si>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</si>
  <si>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</si>
  <si>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</si>
  <si>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</si>
  <si>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</si>
  <si>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</si>
  <si>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</si>
  <si>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</si>
  <si>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</si>
  <si>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</si>
  <si>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</si>
  <si>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</si>
  <si>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</si>
  <si>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</si>
  <si>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</si>
  <si>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</si>
  <si>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</si>
  <si>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</si>
  <si>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</si>
  <si>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</si>
  <si>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</si>
  <si>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</si>
  <si>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</si>
  <si>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</si>
  <si>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</si>
  <si>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</si>
  <si>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</si>
  <si>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</si>
  <si>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</si>
  <si>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</si>
  <si>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</si>
  <si>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</si>
  <si>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</si>
  <si>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</si>
  <si>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</si>
  <si>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</si>
  <si>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</si>
  <si>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</si>
  <si>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</si>
  <si>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</si>
  <si>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</si>
  <si>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</si>
  <si>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</si>
  <si>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</si>
  <si>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</si>
  <si>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</si>
  <si>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</si>
  <si>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</si>
  <si>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</si>
  <si>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</si>
  <si>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</si>
  <si>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</si>
  <si>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</si>
  <si>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</si>
  <si>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</si>
  <si>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</si>
  <si>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</si>
  <si>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</si>
  <si>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</si>
  <si>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</si>
  <si>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</si>
  <si>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</si>
  <si>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</si>
  <si>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</si>
  <si>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</si>
  <si>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</si>
  <si>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</si>
  <si>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</si>
  <si>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</si>
  <si>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</si>
  <si>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</si>
  <si>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</si>
  <si>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</si>
  <si>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</si>
  <si>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</si>
  <si>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</si>
  <si>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</si>
  <si>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</si>
  <si>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</si>
  <si>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</si>
  <si>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</si>
  <si>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</si>
  <si>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</si>
  <si>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</si>
  <si>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</si>
  <si>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</si>
  <si>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</si>
  <si>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</si>
  <si>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</si>
  <si>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</si>
  <si>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</si>
  <si>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</si>
  <si>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</si>
  <si>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</si>
  <si>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</si>
  <si>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</si>
  <si>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</si>
  <si>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</si>
  <si>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</si>
  <si>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</si>
  <si>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</si>
  <si>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</si>
  <si>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</si>
  <si>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</si>
  <si>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</si>
  <si>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</si>
  <si>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</si>
  <si>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</si>
  <si>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</si>
  <si>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</si>
  <si>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</si>
  <si>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</si>
  <si>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</si>
  <si>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</si>
  <si>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</si>
  <si>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</si>
  <si>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</si>
  <si>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</si>
  <si>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</si>
  <si>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</si>
  <si>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</si>
  <si>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</si>
  <si>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</si>
  <si>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</si>
  <si>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</si>
  <si>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</si>
  <si>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</si>
  <si>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</si>
  <si>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</si>
  <si>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</si>
  <si>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</si>
  <si>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</si>
  <si>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</si>
  <si>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</si>
  <si>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</si>
  <si>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</si>
  <si>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</si>
  <si>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</si>
  <si>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</si>
  <si>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</si>
  <si>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</si>
  <si>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</si>
  <si>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</si>
  <si>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</si>
  <si>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</si>
  <si>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</si>
  <si>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</si>
  <si>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</si>
  <si>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</si>
  <si>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</si>
  <si>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</si>
  <si>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</si>
  <si>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</si>
  <si>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</si>
  <si>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</si>
  <si>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</si>
  <si>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</si>
  <si>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</si>
  <si>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</si>
  <si>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</si>
  <si>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</si>
  <si>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</si>
  <si>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</si>
  <si>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</si>
  <si>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</si>
  <si>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</si>
  <si>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</si>
  <si>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</si>
  <si>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</si>
  <si>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</si>
  <si>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</si>
  <si>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</si>
  <si>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</si>
  <si>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</si>
  <si>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</si>
  <si>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</si>
  <si>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</si>
  <si>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</si>
  <si>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</si>
  <si>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</si>
  <si>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</si>
  <si>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</si>
  <si>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</si>
  <si>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</si>
  <si>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</si>
  <si>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</si>
  <si>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</si>
  <si>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</si>
  <si>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</si>
  <si>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</si>
  <si>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</si>
  <si>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</si>
  <si>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</si>
  <si>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</si>
  <si>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</si>
  <si>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</si>
  <si>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</si>
  <si>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</si>
  <si>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</si>
  <si>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</si>
  <si>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</si>
  <si>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</si>
  <si>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</si>
  <si>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</si>
  <si>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</si>
  <si>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</si>
  <si>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</si>
  <si>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</si>
  <si>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</si>
  <si>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</si>
  <si>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</si>
  <si>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</si>
  <si>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</si>
  <si>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</si>
  <si>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</si>
  <si>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</si>
  <si>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</si>
  <si>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</si>
  <si>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</si>
  <si>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</si>
  <si>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</si>
  <si>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</si>
  <si>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</si>
  <si>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</si>
  <si>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</si>
  <si>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</si>
  <si>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</si>
  <si>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</si>
  <si>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</si>
  <si>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</si>
  <si>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</si>
  <si>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</si>
  <si>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</si>
  <si>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</si>
  <si>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</si>
  <si>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</si>
  <si>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</si>
  <si>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</si>
  <si>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</si>
  <si>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</si>
  <si>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</si>
  <si>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</si>
  <si>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</si>
  <si>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</si>
  <si>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</si>
  <si>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</si>
  <si>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</si>
  <si>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</si>
  <si>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</si>
  <si>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</si>
  <si>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</si>
  <si>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</si>
  <si>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</si>
  <si>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</si>
  <si>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</si>
  <si>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</si>
  <si>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</si>
  <si>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</si>
  <si>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</si>
  <si>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</si>
  <si>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</si>
  <si>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</si>
  <si>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</si>
  <si>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</si>
  <si>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</si>
  <si>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</si>
  <si>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</si>
  <si>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</si>
  <si>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</si>
  <si>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</si>
  <si>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</si>
  <si>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</si>
  <si>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</si>
  <si>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</si>
  <si>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</si>
  <si>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</si>
  <si>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</si>
  <si>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</si>
  <si>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</si>
  <si>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</si>
  <si>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</si>
  <si>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</si>
  <si>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</si>
  <si>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</si>
  <si>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</si>
  <si>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</si>
  <si>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</si>
  <si>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</si>
  <si>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</si>
  <si>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</si>
  <si>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</si>
  <si>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</si>
  <si>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</si>
  <si>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</si>
  <si>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</si>
  <si>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</si>
  <si>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</si>
  <si>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</si>
  <si>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</si>
  <si>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</si>
  <si>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</si>
  <si>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</si>
  <si>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</si>
  <si>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</si>
  <si>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</si>
  <si>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</si>
  <si>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</si>
  <si>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</si>
  <si>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</si>
  <si>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</si>
  <si>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</si>
  <si>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</si>
  <si>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</si>
  <si>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</si>
  <si>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</si>
  <si>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</si>
  <si>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</si>
  <si>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</si>
  <si>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</si>
  <si>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</si>
  <si>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</si>
  <si>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</si>
  <si>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</si>
  <si>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</si>
  <si>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</si>
  <si>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</si>
  <si>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</si>
  <si>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</si>
  <si>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</si>
  <si>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</si>
  <si>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</si>
  <si>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</si>
  <si>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</si>
  <si>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</si>
  <si>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</si>
  <si>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</si>
  <si>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</si>
  <si>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</si>
  <si>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</si>
  <si>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</si>
  <si>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</si>
  <si>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</si>
  <si>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</si>
  <si>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</si>
  <si>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</si>
  <si>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</si>
  <si>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</si>
  <si>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</si>
  <si>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</si>
  <si>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</si>
  <si>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</si>
  <si>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</si>
  <si>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</si>
  <si>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</si>
  <si>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</si>
  <si>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</si>
  <si>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</si>
  <si>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</si>
  <si>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</si>
  <si>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</si>
  <si>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</si>
  <si>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</si>
  <si>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</si>
  <si>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</si>
  <si>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</si>
  <si>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</si>
  <si>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</si>
  <si>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</si>
  <si>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</si>
  <si>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</si>
  <si>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</si>
  <si>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</si>
  <si>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</si>
  <si>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</si>
  <si>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</si>
  <si>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</si>
  <si>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</si>
  <si>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</si>
  <si>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</si>
  <si>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</si>
  <si>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</si>
  <si>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</si>
  <si>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</si>
  <si>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</si>
  <si>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</si>
  <si>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</si>
  <si>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</si>
  <si>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</si>
  <si>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</si>
  <si>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</si>
  <si>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</si>
  <si>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</si>
  <si>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</si>
  <si>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</si>
  <si>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</si>
  <si>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</si>
  <si>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</si>
  <si>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</si>
  <si>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</si>
  <si>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</si>
  <si>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</si>
  <si>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</si>
  <si>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</si>
  <si>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</si>
  <si>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</si>
  <si>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</si>
  <si>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</si>
  <si>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</si>
  <si>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</si>
  <si>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</si>
  <si>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</si>
  <si>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</si>
  <si>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</si>
  <si>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</si>
  <si>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</si>
  <si>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</si>
  <si>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</si>
  <si>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</si>
  <si>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</si>
  <si>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</si>
  <si>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</si>
  <si>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</si>
  <si>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</si>
  <si>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</si>
  <si>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</si>
  <si>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</si>
  <si>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</si>
  <si>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</si>
  <si>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</si>
  <si>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</si>
  <si>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</si>
  <si>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</si>
  <si>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</si>
  <si>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</si>
  <si>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</si>
  <si>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</si>
  <si>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</si>
  <si>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</si>
  <si>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</si>
  <si>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</si>
  <si>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</si>
  <si>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</si>
  <si>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</si>
  <si>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</si>
  <si>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</si>
  <si>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</si>
  <si>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</si>
  <si>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</si>
  <si>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</si>
  <si>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</si>
  <si>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</si>
  <si>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</si>
  <si>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</si>
  <si>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</si>
  <si>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</si>
  <si>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</si>
  <si>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</si>
  <si>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</si>
  <si>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</si>
  <si>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</si>
  <si>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</si>
  <si>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</si>
  <si>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</si>
  <si>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</si>
  <si>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</si>
  <si>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</si>
  <si>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</si>
  <si>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</si>
  <si>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</si>
  <si>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</si>
  <si>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</si>
  <si>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</si>
  <si>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</si>
  <si>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</si>
  <si>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</si>
  <si>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</si>
  <si>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</si>
  <si>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</si>
  <si>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</si>
  <si>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</si>
  <si>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</si>
  <si>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</si>
  <si>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</si>
  <si>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</si>
  <si>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</si>
  <si>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</si>
  <si>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</si>
  <si>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</si>
  <si>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</si>
  <si>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</si>
  <si>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</si>
  <si>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</si>
  <si>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</si>
  <si>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</si>
  <si>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</si>
  <si>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</si>
  <si>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</si>
  <si>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</si>
  <si>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</si>
  <si>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</si>
  <si>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</si>
  <si>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</si>
  <si>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</si>
  <si>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</si>
  <si>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</si>
  <si>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</si>
  <si>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</si>
  <si>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</si>
  <si>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</si>
  <si>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</si>
  <si>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</si>
  <si>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</si>
  <si>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</si>
  <si>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</si>
  <si>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</si>
  <si>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</si>
  <si>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</si>
  <si>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</si>
  <si>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</si>
  <si>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</si>
  <si>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</si>
  <si>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</si>
  <si>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</si>
  <si>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</si>
  <si>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</si>
  <si>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</si>
  <si>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</si>
  <si>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</si>
  <si>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</si>
  <si>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</si>
  <si>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</si>
  <si>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</si>
  <si>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</si>
  <si>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</si>
  <si>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</si>
  <si>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</si>
  <si>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</si>
  <si>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</si>
  <si>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</si>
  <si>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</si>
  <si>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</si>
  <si>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</si>
  <si>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</si>
  <si>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</si>
  <si>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</si>
  <si>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</si>
  <si>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</si>
  <si>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</si>
  <si>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</si>
  <si>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</si>
  <si>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</si>
  <si>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</si>
  <si>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</si>
  <si>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</si>
  <si>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</si>
  <si>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</si>
  <si>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</si>
  <si>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</si>
  <si>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</si>
  <si>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</si>
  <si>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</si>
  <si>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</si>
  <si>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</si>
  <si>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</si>
  <si>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</si>
  <si>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</si>
  <si>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</si>
  <si>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</si>
  <si>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</si>
  <si>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</si>
  <si>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</si>
  <si>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</si>
  <si>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</si>
  <si>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</si>
  <si>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</si>
  <si>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</si>
  <si>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</si>
  <si>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</si>
  <si>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</si>
  <si>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</si>
  <si>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</si>
  <si>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</si>
  <si>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</si>
  <si>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</si>
  <si>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</si>
  <si>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</si>
  <si>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</si>
  <si>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</si>
  <si>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</si>
  <si>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</si>
  <si>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</si>
  <si>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</si>
  <si>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</si>
  <si>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</si>
  <si>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</si>
  <si>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</si>
  <si>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</si>
  <si>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</si>
  <si>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</si>
  <si>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</si>
  <si>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</si>
  <si>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</si>
  <si>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</si>
  <si>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</si>
  <si>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</si>
  <si>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</si>
  <si>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</si>
  <si>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</si>
  <si>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</si>
  <si>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</si>
  <si>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</si>
  <si>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</si>
  <si>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</si>
  <si>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</si>
  <si>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</si>
  <si>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</si>
  <si>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</si>
  <si>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</si>
  <si>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</si>
  <si>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</si>
  <si>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</si>
  <si>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</si>
  <si>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</si>
  <si>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</si>
  <si>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</si>
  <si>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</si>
  <si>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</si>
  <si>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</si>
  <si>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</si>
  <si>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</si>
  <si>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</si>
  <si>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</si>
  <si>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</si>
  <si>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</si>
  <si>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</si>
  <si>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</si>
  <si>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</si>
  <si>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</si>
  <si>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</si>
  <si>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</si>
  <si>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</si>
  <si>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</si>
  <si>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</si>
  <si>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</si>
  <si>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</si>
  <si>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</si>
  <si>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</si>
  <si>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</si>
  <si>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</si>
  <si>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</si>
  <si>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</si>
  <si>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</si>
  <si>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</si>
  <si>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</si>
  <si>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</si>
  <si>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</si>
  <si>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</si>
  <si>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</si>
  <si>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</si>
  <si>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</si>
  <si>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</si>
  <si>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</si>
  <si>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</si>
  <si>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</si>
  <si>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</si>
  <si>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</si>
  <si>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</si>
  <si>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</si>
  <si>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</si>
  <si>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</si>
  <si>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</si>
  <si>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</si>
  <si>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</si>
  <si>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</si>
  <si>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</si>
  <si>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</si>
  <si>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</si>
  <si>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</si>
  <si>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</si>
  <si>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</si>
  <si>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</si>
  <si>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</si>
  <si>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</si>
  <si>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</si>
  <si>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</si>
  <si>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</si>
  <si>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</si>
  <si>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</si>
  <si>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</si>
  <si>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</si>
  <si>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</si>
  <si>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</si>
  <si>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</si>
  <si>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</si>
  <si>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</si>
  <si>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</si>
  <si>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</si>
  <si>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</si>
  <si>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</si>
  <si>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</si>
  <si>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</si>
  <si>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</si>
  <si>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</si>
  <si>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</si>
  <si>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</si>
  <si>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</si>
  <si>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</si>
  <si>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</si>
  <si>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</si>
  <si>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</si>
  <si>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</si>
  <si>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</si>
  <si>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</si>
  <si>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</si>
  <si>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</si>
  <si>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</si>
  <si>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</si>
  <si>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</si>
  <si>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</si>
  <si>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</si>
  <si>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</si>
  <si>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</si>
  <si>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</si>
  <si>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</si>
  <si>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</si>
  <si>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</si>
  <si>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</si>
  <si>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</si>
  <si>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</si>
  <si>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</si>
  <si>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</si>
  <si>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</si>
  <si>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</si>
  <si>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</si>
  <si>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</si>
  <si>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</si>
  <si>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</si>
  <si>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</si>
  <si>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</si>
  <si>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</si>
  <si>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</si>
  <si>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</si>
  <si>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</si>
  <si>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</si>
  <si>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</si>
  <si>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</si>
  <si>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</si>
  <si>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</si>
  <si>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</si>
  <si>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</si>
  <si>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</si>
  <si>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</si>
  <si>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</si>
  <si>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</si>
  <si>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</si>
  <si>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</si>
  <si>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</si>
  <si>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</si>
  <si>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</si>
  <si>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</si>
  <si>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</si>
  <si>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</si>
  <si>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</si>
  <si>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</si>
  <si>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</si>
  <si>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</si>
  <si>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</si>
  <si>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</si>
  <si>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</si>
  <si>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</si>
  <si>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</si>
  <si>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</si>
  <si>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</si>
  <si>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</si>
  <si>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</si>
  <si>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</si>
  <si>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</si>
  <si>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</si>
  <si>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</si>
  <si>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</si>
  <si>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</si>
  <si>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</si>
  <si>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</si>
  <si>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</si>
  <si>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</si>
  <si>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</si>
  <si>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</si>
  <si>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</si>
  <si>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</si>
  <si>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</si>
  <si>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</si>
  <si>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</si>
  <si>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</si>
  <si>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</si>
  <si>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</si>
  <si>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</si>
  <si>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</si>
  <si>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</si>
  <si>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</si>
  <si>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</si>
  <si>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</si>
  <si>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</si>
  <si>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</si>
  <si>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</si>
  <si>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</si>
  <si>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</si>
  <si>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</si>
  <si>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</si>
  <si>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</si>
  <si>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</si>
  <si>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</si>
  <si>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</si>
  <si>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</si>
  <si>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</si>
  <si>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</si>
  <si>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</si>
  <si>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</si>
  <si>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</si>
  <si>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</si>
  <si>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</si>
  <si>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</si>
  <si>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</si>
  <si>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</si>
  <si>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</si>
  <si>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</si>
  <si>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</si>
  <si>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</si>
  <si>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</si>
  <si>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</si>
  <si>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</si>
  <si>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</si>
  <si>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</si>
  <si>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</si>
  <si>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</si>
  <si>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</si>
  <si>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</si>
  <si>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</si>
  <si>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</si>
  <si>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</si>
  <si>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</si>
  <si>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</si>
  <si>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</si>
  <si>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</si>
  <si>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</si>
  <si>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</si>
  <si>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</si>
  <si>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</si>
  <si>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</si>
  <si>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</si>
  <si>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</si>
  <si>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</si>
  <si>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</si>
  <si>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</si>
  <si>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</si>
  <si>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</si>
  <si>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</si>
  <si>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</si>
  <si>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</si>
  <si>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</si>
  <si>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</si>
  <si>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</si>
  <si>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</si>
  <si>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</si>
  <si>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</si>
  <si>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</si>
  <si>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</si>
  <si>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</si>
  <si>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</si>
  <si>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</si>
  <si>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</si>
  <si>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</si>
  <si>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</si>
  <si>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</si>
  <si>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</si>
  <si>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</si>
  <si>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</si>
  <si>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</si>
  <si>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</si>
  <si>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</si>
  <si>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</si>
  <si>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</si>
  <si>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</si>
  <si>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</si>
  <si>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</si>
  <si>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</si>
  <si>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</si>
  <si>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</si>
  <si>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</si>
  <si>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</si>
  <si>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</si>
  <si>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</si>
  <si>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</si>
  <si>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</si>
  <si>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</si>
  <si>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</si>
  <si>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</si>
  <si>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</si>
  <si>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</si>
  <si>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</si>
  <si>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</si>
  <si>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</si>
  <si>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</si>
  <si>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</si>
  <si>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</si>
  <si>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</si>
  <si>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</si>
  <si>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</si>
  <si>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</si>
  <si>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</si>
  <si>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</si>
  <si>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</si>
  <si>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</si>
  <si>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</si>
  <si>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</si>
  <si>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</si>
  <si>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</si>
  <si>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</si>
  <si>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</si>
  <si>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</si>
  <si>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</si>
  <si>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</si>
  <si>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</si>
  <si>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</si>
  <si>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</si>
  <si>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</si>
  <si>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</si>
  <si>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</si>
  <si>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</si>
  <si>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</si>
  <si>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</si>
  <si>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</si>
  <si>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</si>
  <si>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</si>
  <si>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</si>
  <si>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</si>
  <si>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</si>
  <si>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</si>
  <si>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</si>
  <si>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</si>
  <si>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</si>
  <si>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</si>
  <si>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</si>
  <si>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</si>
  <si>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</si>
  <si>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</si>
  <si>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</si>
  <si>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</si>
  <si>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</si>
  <si>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</si>
  <si>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</si>
  <si>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</si>
  <si>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</si>
  <si>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</si>
  <si>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</si>
  <si>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</si>
  <si>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</si>
  <si>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</si>
  <si>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</si>
  <si>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</si>
  <si>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</si>
  <si>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</si>
  <si>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</si>
  <si>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</si>
  <si>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</si>
  <si>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</si>
  <si>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</si>
  <si>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</si>
  <si>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</si>
  <si>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</si>
  <si>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</si>
  <si>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</si>
  <si>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</si>
  <si>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</si>
  <si>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</si>
  <si>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</si>
  <si>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</si>
  <si>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</si>
  <si>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</si>
  <si>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</si>
  <si>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</si>
  <si>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</si>
  <si>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</si>
  <si>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</si>
  <si>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</si>
  <si>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</si>
  <si>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</si>
  <si>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</si>
  <si>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</si>
  <si>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</si>
  <si>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</si>
  <si>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</si>
  <si>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</si>
  <si>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</si>
  <si>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</si>
  <si>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</si>
  <si>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</si>
  <si>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</si>
  <si>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</si>
  <si>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</si>
  <si>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</si>
  <si>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</si>
  <si>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</si>
  <si>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</si>
  <si>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</si>
  <si>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</si>
  <si>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</si>
  <si>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</si>
  <si>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</si>
  <si>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</si>
  <si>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</si>
  <si>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</si>
  <si>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</si>
  <si>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</si>
  <si>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</si>
  <si>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</si>
  <si>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</si>
  <si>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</si>
  <si>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</si>
  <si>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</si>
  <si>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</si>
  <si>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</si>
  <si>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</si>
  <si>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</si>
  <si>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</si>
  <si>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</si>
  <si>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</si>
  <si>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</si>
  <si>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</si>
  <si>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</si>
  <si>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</si>
  <si>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</si>
  <si>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</si>
  <si>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</si>
  <si>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</si>
  <si>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</si>
  <si>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</si>
  <si>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</si>
  <si>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</si>
  <si>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</si>
  <si>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</si>
  <si>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</si>
  <si>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</si>
  <si>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</si>
  <si>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</si>
  <si>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</si>
  <si>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</si>
  <si>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</si>
  <si>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</si>
  <si>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</si>
  <si>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</si>
  <si>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</si>
  <si>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</si>
  <si>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</si>
  <si>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</si>
  <si>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</si>
  <si>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</si>
  <si>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</si>
  <si>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</si>
  <si>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</si>
  <si>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</si>
  <si>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</si>
  <si>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</si>
  <si>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</si>
  <si>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</si>
  <si>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</si>
  <si>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</si>
  <si>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</si>
  <si>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</si>
  <si>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</si>
  <si>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</si>
  <si>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</si>
  <si>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</si>
  <si>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</si>
  <si>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</si>
  <si>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</si>
  <si>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</si>
  <si>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</si>
  <si>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</si>
  <si>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</si>
  <si>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</si>
  <si>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</si>
  <si>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</si>
  <si>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</si>
  <si>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</si>
  <si>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</si>
  <si>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</si>
  <si>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</si>
  <si>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</si>
  <si>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</si>
  <si>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</si>
  <si>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</si>
  <si>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</si>
  <si>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</si>
  <si>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</si>
  <si>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</si>
  <si>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</si>
  <si>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</si>
  <si>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</si>
  <si>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</si>
  <si>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</si>
  <si>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</si>
  <si>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</si>
  <si>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</si>
  <si>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</si>
  <si>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</si>
  <si>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</si>
  <si>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</si>
  <si>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</si>
  <si>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</si>
  <si>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</si>
  <si>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</si>
  <si>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</si>
  <si>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</si>
  <si>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</si>
  <si>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</si>
  <si>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</si>
  <si>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</si>
  <si>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</si>
  <si>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</si>
  <si>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</si>
  <si>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</si>
  <si>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</si>
  <si>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</si>
  <si>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</si>
  <si>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</si>
  <si>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</si>
  <si>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</si>
  <si>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</si>
  <si>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</si>
  <si>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</si>
  <si>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</si>
  <si>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</si>
  <si>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</si>
  <si>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</si>
  <si>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</si>
  <si>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</si>
  <si>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</si>
  <si>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</si>
  <si>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</si>
  <si>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</si>
  <si>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</si>
  <si>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</si>
  <si>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</si>
  <si>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</si>
  <si>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</si>
  <si>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</si>
  <si>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</si>
  <si>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</si>
  <si>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</si>
  <si>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</si>
  <si>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</si>
  <si>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</si>
  <si>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</si>
  <si>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</si>
  <si>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</si>
  <si>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</si>
  <si>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</si>
  <si>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</si>
  <si>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</si>
  <si>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</si>
  <si>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</si>
  <si>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</si>
  <si>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</si>
  <si>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</si>
  <si>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</si>
  <si>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</si>
  <si>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</si>
  <si>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</si>
  <si>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</si>
  <si>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</si>
  <si>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</si>
  <si>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</si>
  <si>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</si>
  <si>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</si>
  <si>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</si>
  <si>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</si>
  <si>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</si>
  <si>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</si>
  <si>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</si>
  <si>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</si>
  <si>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</si>
  <si>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</si>
  <si>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</si>
  <si>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</si>
  <si>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</si>
  <si>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</si>
  <si>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</si>
  <si>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</si>
  <si>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</si>
  <si>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</si>
  <si>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</si>
  <si>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</si>
  <si>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</si>
  <si>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</si>
  <si>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</si>
  <si>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</si>
  <si>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</si>
  <si>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</si>
  <si>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</si>
  <si>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</si>
  <si>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</si>
  <si>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</si>
  <si>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</si>
  <si>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</si>
  <si>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</si>
  <si>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</si>
  <si>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</si>
  <si>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</si>
  <si>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</si>
  <si>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</si>
  <si>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</si>
  <si>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</si>
  <si>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</si>
  <si>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</si>
  <si>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</si>
  <si>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</si>
  <si>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</si>
  <si>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</si>
  <si>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</si>
  <si>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</si>
  <si>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</si>
  <si>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</si>
  <si>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</si>
  <si>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</si>
  <si>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</si>
  <si>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</si>
  <si>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</si>
  <si>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</si>
  <si>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</si>
  <si>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</si>
  <si>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</si>
  <si>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</si>
  <si>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</si>
  <si>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</si>
  <si>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</si>
  <si>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</si>
  <si>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</si>
  <si>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</si>
  <si>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</si>
  <si>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</si>
  <si>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</si>
  <si>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</si>
  <si>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</si>
  <si>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</si>
  <si>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</si>
  <si>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</si>
  <si>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</si>
  <si>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</si>
  <si>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</si>
  <si>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</si>
  <si>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</si>
  <si>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</si>
  <si>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</si>
  <si>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</si>
  <si>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</si>
  <si>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</si>
  <si>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</si>
  <si>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</si>
  <si>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</si>
  <si>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</si>
  <si>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</si>
  <si>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</si>
  <si>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</si>
  <si>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</si>
  <si>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</si>
  <si>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</si>
  <si>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</si>
  <si>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</si>
  <si>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</si>
  <si>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</si>
  <si>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</si>
  <si>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</si>
  <si>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</si>
  <si>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</si>
  <si>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</si>
  <si>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</si>
  <si>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</si>
  <si>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</si>
  <si>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</si>
  <si>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</si>
  <si>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</si>
  <si>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</si>
  <si>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</si>
  <si>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</si>
  <si>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</si>
  <si>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</si>
  <si>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</si>
  <si>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</si>
  <si>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</si>
  <si>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</si>
  <si>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</si>
  <si>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</si>
  <si>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</si>
  <si>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</si>
  <si>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</si>
  <si>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</si>
  <si>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</si>
  <si>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</si>
  <si>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</si>
  <si>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</si>
  <si>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</si>
  <si>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</si>
  <si>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</si>
  <si>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</si>
  <si>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</si>
  <si>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</si>
  <si>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</si>
  <si>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</si>
  <si>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</si>
  <si>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</si>
  <si>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</si>
  <si>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</si>
  <si>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</si>
  <si>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</si>
  <si>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</si>
  <si>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</si>
  <si>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</si>
  <si>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</si>
  <si>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</si>
  <si>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</si>
  <si>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</si>
  <si>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</si>
  <si>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</si>
  <si>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</si>
  <si>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</si>
  <si>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</si>
  <si>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</si>
  <si>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</si>
  <si>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</si>
  <si>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</si>
  <si>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</si>
  <si>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</si>
  <si>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</si>
  <si>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</si>
  <si>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</si>
  <si>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</si>
  <si>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</si>
  <si>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</si>
  <si>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</si>
  <si>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</si>
  <si>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</si>
  <si>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</si>
  <si>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</si>
  <si>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</si>
  <si>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</si>
  <si>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</si>
  <si>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</si>
  <si>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</si>
  <si>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</si>
  <si>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</si>
  <si>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</si>
  <si>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</si>
  <si>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</si>
  <si>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</si>
  <si>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</si>
  <si>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</si>
  <si>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</si>
  <si>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</si>
  <si>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</si>
  <si>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</si>
  <si>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</si>
  <si>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</si>
  <si>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</si>
  <si>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</si>
  <si>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</si>
  <si>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</si>
  <si>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</si>
  <si>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</si>
  <si>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</si>
  <si>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</si>
  <si>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</si>
  <si>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</si>
  <si>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</si>
  <si>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</si>
  <si>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</si>
  <si>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</si>
  <si>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</si>
  <si>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</si>
  <si>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</si>
  <si>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</si>
  <si>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</si>
  <si>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</si>
  <si>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</si>
  <si>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</si>
  <si>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</si>
  <si>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</si>
  <si>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</si>
  <si>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</si>
  <si>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</si>
  <si>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</si>
  <si>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</si>
  <si>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</si>
  <si>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</si>
  <si>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</si>
  <si>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</si>
  <si>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</si>
  <si>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</si>
  <si>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</si>
  <si>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</si>
  <si>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</si>
  <si>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</si>
  <si>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</si>
  <si>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</si>
  <si>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</si>
  <si>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</si>
  <si>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</si>
  <si>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</si>
  <si>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</si>
  <si>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</si>
  <si>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</si>
  <si>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</si>
  <si>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</si>
  <si>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</si>
  <si>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</si>
  <si>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</si>
  <si>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</si>
  <si>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</si>
  <si>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</si>
  <si>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</si>
  <si>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</si>
  <si>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</si>
  <si>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</si>
  <si>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</si>
  <si>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</si>
  <si>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</si>
  <si>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</si>
  <si>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</si>
  <si>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</si>
  <si>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</si>
  <si>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</si>
  <si>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</si>
  <si>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</si>
  <si>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</si>
  <si>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</si>
  <si>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</si>
  <si>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</si>
  <si>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</si>
  <si>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</si>
  <si>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</si>
  <si>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</si>
  <si>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</si>
  <si>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</si>
  <si>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</si>
  <si>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</si>
  <si>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</si>
  <si>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</si>
  <si>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</si>
  <si>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</si>
  <si>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</si>
  <si>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</si>
  <si>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</si>
  <si>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</si>
  <si>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</si>
  <si>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</si>
  <si>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</si>
  <si>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</si>
  <si>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</si>
  <si>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</si>
  <si>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</si>
  <si>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</si>
  <si>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</si>
  <si>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</si>
  <si>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</si>
  <si>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</si>
  <si>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</si>
  <si>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</si>
  <si>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</si>
  <si>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</si>
  <si>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</si>
  <si>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</si>
  <si>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</si>
  <si>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</si>
  <si>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</si>
  <si>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</si>
  <si>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</si>
  <si>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</si>
  <si>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</si>
  <si>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</si>
  <si>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</si>
  <si>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</si>
  <si>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</si>
  <si>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</si>
  <si>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</si>
  <si>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</si>
  <si>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</si>
  <si>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</si>
  <si>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</si>
  <si>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</si>
  <si>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</si>
  <si>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</si>
  <si>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</si>
  <si>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</si>
  <si>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</si>
  <si>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</si>
  <si>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</si>
  <si>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</si>
  <si>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</si>
  <si>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</si>
  <si>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</si>
  <si>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</si>
  <si>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</si>
  <si>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</si>
  <si>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</si>
  <si>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</si>
  <si>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</si>
  <si>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</si>
  <si>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</si>
  <si>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</si>
  <si>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</si>
  <si>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</si>
  <si>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</si>
  <si>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</si>
  <si>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</si>
  <si>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</si>
  <si>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</si>
  <si>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</si>
  <si>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</si>
  <si>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</si>
  <si>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</si>
  <si>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</si>
  <si>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</si>
  <si>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</si>
  <si>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</si>
  <si>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</si>
  <si>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</si>
  <si>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</si>
  <si>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</si>
  <si>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</si>
  <si>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</si>
  <si>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</si>
  <si>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</si>
  <si>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</si>
  <si>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</si>
  <si>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</si>
  <si>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</si>
  <si>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</si>
  <si>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</si>
  <si>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</si>
  <si>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</si>
  <si>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</si>
  <si>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</si>
  <si>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</si>
  <si>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</si>
  <si>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</si>
  <si>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</si>
  <si>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</si>
  <si>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</si>
  <si>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</si>
  <si>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</si>
  <si>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</si>
  <si>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</si>
  <si>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</si>
  <si>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</si>
  <si>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</si>
  <si>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</si>
  <si>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</si>
  <si>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</si>
  <si>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</si>
  <si>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</si>
  <si>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</si>
  <si>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</si>
  <si>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</si>
  <si>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</si>
  <si>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</si>
  <si>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</si>
  <si>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</si>
  <si>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</si>
  <si>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</si>
  <si>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</si>
  <si>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</si>
  <si>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</si>
  <si>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</si>
  <si>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</si>
  <si>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</si>
  <si>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</si>
  <si>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</si>
  <si>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</si>
  <si>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</si>
  <si>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</si>
  <si>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</si>
  <si>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</si>
  <si>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</si>
  <si>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</si>
  <si>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</si>
  <si>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</si>
  <si>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</si>
  <si>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</si>
  <si>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</si>
  <si>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</si>
  <si>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</si>
  <si>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</si>
  <si>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</si>
  <si>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</si>
  <si>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</si>
  <si>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</si>
  <si>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</si>
  <si>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</si>
  <si>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</si>
  <si>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</si>
  <si>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</si>
  <si>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</si>
  <si>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</si>
  <si>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</si>
  <si>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</si>
  <si>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</si>
  <si>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</si>
  <si>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</si>
  <si>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</si>
  <si>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</si>
  <si>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</si>
  <si>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</si>
  <si>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</si>
  <si>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</si>
  <si>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</si>
  <si>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</si>
  <si>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</si>
  <si>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</si>
  <si>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</si>
  <si>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</si>
  <si>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</si>
  <si>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</si>
  <si>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</si>
  <si>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</si>
  <si>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</si>
  <si>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</si>
  <si>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</si>
  <si>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</si>
  <si>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</si>
  <si>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</si>
  <si>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</si>
  <si>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</si>
  <si>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</si>
  <si>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</si>
  <si>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</si>
  <si>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</si>
  <si>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</si>
  <si>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</si>
  <si>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</si>
  <si>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</si>
  <si>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</si>
  <si>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</si>
  <si>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</si>
  <si>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</si>
  <si>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</si>
  <si>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</si>
  <si>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</si>
  <si>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</si>
  <si>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</si>
  <si>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</si>
  <si>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</si>
  <si>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</si>
  <si>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</si>
  <si>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</si>
  <si>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</si>
  <si>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</si>
  <si>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</si>
  <si>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</si>
  <si>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</si>
  <si>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</si>
  <si>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</si>
  <si>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</si>
  <si>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</si>
  <si>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</si>
  <si>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</si>
  <si>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</si>
  <si>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</si>
  <si>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</si>
  <si>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</si>
  <si>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</si>
  <si>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</si>
  <si>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</si>
  <si>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</si>
  <si>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</si>
  <si>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</si>
  <si>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</si>
  <si>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</si>
  <si>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</si>
  <si>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</si>
  <si>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</si>
  <si>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</si>
  <si>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</si>
  <si>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</si>
  <si>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</si>
  <si>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</si>
  <si>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</si>
  <si>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</si>
  <si>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</si>
  <si>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</si>
  <si>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</si>
  <si>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</si>
  <si>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</si>
  <si>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</si>
  <si>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</si>
  <si>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</si>
  <si>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</si>
  <si>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</si>
  <si>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</si>
  <si>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</si>
  <si>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</si>
  <si>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</si>
  <si>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</si>
  <si>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</si>
  <si>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</si>
  <si>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</si>
  <si>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</si>
  <si>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</si>
  <si>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</si>
  <si>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</si>
  <si>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</si>
  <si>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</si>
  <si>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</si>
  <si>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</si>
  <si>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</si>
  <si>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</si>
  <si>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</si>
  <si>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</si>
  <si>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</si>
  <si>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</si>
  <si>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</si>
  <si>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</si>
  <si>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</si>
  <si>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</si>
  <si>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</si>
  <si>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</si>
  <si>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</si>
  <si>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</si>
  <si>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</si>
  <si>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</si>
  <si>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</si>
  <si>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</si>
  <si>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</si>
  <si>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</si>
  <si>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</si>
  <si>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</si>
  <si>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</si>
  <si>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</si>
  <si>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</si>
  <si>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</si>
  <si>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</si>
  <si>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</si>
  <si>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</si>
  <si>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</si>
  <si>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</si>
  <si>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</si>
  <si>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</si>
  <si>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</si>
  <si>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</si>
  <si>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</si>
  <si>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</si>
  <si>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</si>
  <si>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</si>
  <si>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</si>
  <si>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</si>
  <si>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</si>
  <si>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</si>
  <si>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</si>
  <si>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</si>
  <si>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</si>
  <si>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</si>
  <si>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</si>
  <si>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</si>
  <si>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</si>
  <si>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</si>
  <si>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</si>
  <si>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</si>
  <si>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</si>
  <si>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</si>
  <si>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</si>
  <si>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</si>
  <si>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</si>
  <si>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</si>
  <si>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</si>
  <si>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</si>
  <si>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</si>
  <si>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</si>
  <si>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</si>
  <si>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</si>
  <si>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</si>
  <si>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</si>
  <si>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</si>
  <si>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</si>
  <si>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</si>
  <si>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</si>
  <si>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</si>
  <si>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</si>
  <si>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</si>
  <si>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</si>
  <si>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</si>
  <si>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</si>
  <si>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</si>
  <si>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</si>
  <si>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</si>
  <si>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</si>
  <si>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</si>
  <si>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</si>
  <si>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</si>
  <si>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</si>
  <si>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</si>
  <si>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</si>
  <si>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</si>
  <si>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</si>
  <si>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</si>
  <si>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</si>
  <si>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</si>
  <si>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</si>
  <si>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</si>
  <si>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</si>
  <si>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</si>
  <si>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</si>
  <si>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</si>
  <si>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</si>
  <si>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</si>
  <si>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</si>
  <si>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</si>
  <si>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</si>
  <si>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</si>
  <si>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</si>
  <si>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</si>
  <si>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</si>
  <si>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</si>
  <si>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</si>
  <si>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</si>
  <si>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</si>
  <si>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</si>
  <si>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</si>
  <si>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</si>
  <si>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</si>
  <si>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</si>
  <si>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</si>
  <si>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</si>
  <si>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</si>
  <si>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</si>
  <si>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</si>
  <si>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</si>
  <si>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</si>
  <si>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</si>
  <si>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</si>
  <si>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</si>
  <si>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</si>
  <si>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</si>
  <si>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</si>
  <si>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</si>
  <si>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</si>
  <si>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</si>
  <si>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</si>
  <si>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</si>
  <si>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</si>
  <si>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</si>
  <si>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</si>
  <si>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</si>
  <si>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</si>
  <si>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</si>
  <si>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</si>
  <si>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</si>
  <si>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</si>
  <si>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</si>
  <si>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</si>
  <si>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</si>
  <si>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</si>
  <si>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</si>
  <si>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</si>
  <si>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</si>
  <si>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</si>
  <si>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</si>
  <si>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</si>
  <si>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</si>
  <si>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</si>
  <si>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</si>
  <si>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</si>
  <si>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</si>
  <si>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</si>
  <si>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</si>
  <si>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</si>
  <si>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</si>
  <si>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</si>
  <si>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</si>
  <si>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</si>
  <si>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</si>
  <si>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</si>
  <si>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</si>
  <si>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</si>
  <si>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</si>
  <si>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</si>
  <si>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</si>
  <si>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</si>
  <si>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</si>
  <si>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</si>
  <si>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</si>
  <si>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</si>
  <si>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</si>
  <si>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</si>
  <si>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</si>
  <si>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</si>
  <si>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</si>
  <si>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</si>
  <si>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</si>
  <si>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</si>
  <si>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</si>
  <si>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</si>
  <si>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</si>
  <si>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</si>
  <si>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</si>
  <si>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</si>
  <si>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</si>
  <si>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</si>
  <si>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</si>
  <si>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</si>
  <si>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</si>
  <si>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</si>
  <si>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</si>
  <si>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</si>
  <si>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</si>
  <si>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</si>
  <si>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</si>
  <si>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</si>
  <si>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</si>
  <si>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</si>
  <si>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</si>
  <si>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</si>
  <si>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</si>
  <si>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</si>
  <si>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</si>
  <si>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</si>
  <si>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</si>
  <si>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</si>
  <si>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</si>
  <si>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</si>
  <si>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</si>
  <si>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</si>
  <si>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</si>
  <si>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</si>
  <si>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</si>
  <si>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</si>
  <si>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</si>
  <si>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</si>
  <si>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</si>
  <si>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</si>
  <si>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</si>
  <si>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</si>
  <si>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</si>
  <si>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</si>
  <si>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</si>
  <si>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</si>
  <si>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</si>
  <si>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</si>
  <si>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</si>
  <si>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</si>
  <si>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</si>
  <si>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</si>
  <si>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</si>
  <si>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</si>
  <si>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</si>
  <si>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</si>
  <si>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</si>
  <si>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</si>
  <si>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</si>
  <si>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</si>
  <si>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</si>
  <si>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</si>
  <si>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</si>
  <si>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</si>
  <si>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</si>
  <si>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</si>
  <si>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</si>
  <si>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</si>
  <si>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</si>
  <si>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</si>
  <si>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</si>
  <si>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</si>
  <si>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</si>
  <si>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</si>
  <si>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</si>
  <si>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</si>
  <si>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</si>
  <si>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</si>
  <si>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</si>
  <si>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</si>
  <si>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</si>
  <si>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</si>
  <si>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</si>
  <si>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</si>
  <si>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</si>
  <si>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</si>
  <si>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</si>
  <si>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</si>
  <si>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</si>
  <si>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</si>
  <si>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</si>
  <si>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</si>
  <si>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</si>
  <si>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</si>
  <si>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</si>
  <si>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</si>
  <si>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</si>
  <si>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</si>
  <si>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</si>
  <si>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</si>
  <si>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</si>
  <si>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</si>
  <si>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</si>
  <si>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</si>
  <si>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</si>
  <si>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</si>
  <si>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</si>
  <si>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</si>
  <si>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</si>
  <si>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</si>
  <si>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</si>
  <si>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</si>
  <si>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</si>
  <si>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</si>
  <si>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</si>
  <si>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</si>
  <si>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</si>
  <si>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</si>
  <si>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</si>
  <si>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</si>
  <si>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</si>
  <si>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</si>
  <si>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</si>
  <si>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</si>
  <si>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</si>
  <si>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</si>
  <si>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</si>
  <si>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</si>
  <si>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</si>
  <si>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</si>
  <si>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</si>
  <si>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</si>
  <si>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</si>
  <si>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</si>
  <si>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</si>
  <si>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</si>
  <si>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</si>
  <si>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</si>
  <si>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</si>
  <si>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</si>
  <si>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</si>
  <si>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</si>
  <si>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</si>
  <si>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</si>
  <si>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</si>
  <si>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</si>
  <si>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</si>
  <si>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</si>
  <si>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</si>
  <si>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</si>
  <si>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</si>
  <si>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</si>
  <si>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</si>
  <si>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</si>
  <si>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</si>
  <si>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</si>
  <si>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</si>
  <si>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</si>
  <si>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</si>
  <si>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</si>
  <si>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</si>
  <si>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</si>
  <si>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</si>
  <si>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</si>
  <si>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</si>
  <si>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</si>
  <si>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</si>
  <si>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</si>
  <si>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</si>
  <si>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</si>
  <si>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</si>
  <si>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</si>
  <si>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</si>
  <si>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</si>
  <si>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</si>
  <si>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</si>
  <si>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</si>
  <si>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</si>
  <si>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</si>
  <si>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</si>
  <si>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</si>
  <si>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</si>
  <si>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</si>
  <si>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</si>
  <si>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</si>
  <si>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</si>
  <si>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</si>
  <si>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</si>
  <si>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</si>
  <si>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</si>
  <si>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</si>
  <si>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</si>
  <si>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</si>
  <si>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</si>
  <si>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</si>
  <si>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</si>
  <si>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</si>
  <si>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</si>
  <si>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</si>
  <si>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</si>
  <si>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</si>
  <si>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</si>
  <si>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</si>
  <si>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</si>
  <si>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</si>
  <si>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</si>
  <si>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</si>
  <si>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</si>
  <si>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</si>
  <si>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</si>
  <si>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</si>
  <si>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</si>
  <si>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</si>
  <si>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</si>
  <si>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</si>
  <si>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</si>
  <si>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</si>
  <si>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</si>
  <si>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</si>
  <si>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</si>
  <si>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</si>
  <si>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</si>
  <si>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</si>
  <si>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</si>
  <si>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</si>
  <si>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</si>
  <si>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</si>
  <si>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</si>
  <si>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</si>
  <si>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</si>
  <si>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</si>
  <si>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</si>
  <si>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</si>
  <si>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</si>
  <si>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</si>
  <si>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</si>
  <si>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</si>
  <si>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</si>
  <si>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</si>
  <si>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</si>
  <si>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</si>
  <si>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</si>
  <si>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</si>
  <si>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</si>
  <si>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</si>
  <si>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</si>
  <si>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</si>
  <si>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</si>
  <si>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</si>
  <si>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</si>
  <si>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</si>
  <si>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</si>
  <si>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</si>
  <si>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</si>
  <si>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</si>
  <si>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</si>
  <si>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</si>
  <si>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</si>
  <si>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</si>
  <si>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</si>
  <si>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</si>
  <si>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</si>
  <si>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</si>
  <si>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</si>
  <si>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</si>
  <si>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</si>
  <si>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</si>
  <si>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</si>
  <si>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</si>
  <si>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</si>
  <si>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</si>
  <si>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</si>
  <si>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</si>
  <si>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</si>
  <si>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</si>
  <si>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</si>
  <si>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</si>
  <si>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</si>
  <si>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</si>
  <si>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</si>
  <si>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</si>
  <si>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</si>
  <si>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</si>
  <si>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</si>
  <si>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</si>
  <si>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</si>
  <si>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</si>
  <si>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</si>
  <si>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</si>
  <si>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</si>
  <si>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</si>
  <si>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</si>
  <si>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</si>
  <si>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</si>
  <si>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</si>
  <si>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</si>
  <si>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</si>
  <si>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</si>
  <si>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</si>
  <si>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</si>
  <si>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</si>
  <si>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</si>
  <si>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</si>
  <si>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</si>
  <si>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</si>
  <si>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</si>
  <si>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</si>
  <si>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</si>
  <si>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</si>
  <si>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</si>
  <si>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</si>
  <si>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</si>
  <si>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</si>
  <si>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</si>
  <si>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</si>
  <si>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</si>
  <si>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</si>
  <si>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</si>
  <si>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</si>
  <si>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</si>
  <si>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</si>
  <si>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</si>
  <si>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</si>
  <si>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</si>
  <si>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</si>
  <si>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</si>
  <si>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</si>
  <si>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</si>
  <si>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</si>
  <si>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</si>
  <si>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</si>
  <si>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</si>
  <si>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</si>
  <si>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</si>
  <si>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</si>
  <si>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</si>
  <si>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</si>
  <si>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</si>
  <si>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</si>
  <si>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</si>
  <si>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</si>
  <si>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</si>
  <si>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</si>
  <si>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</si>
  <si>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</si>
  <si>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</si>
  <si>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</si>
  <si>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</si>
  <si>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</si>
  <si>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</si>
  <si>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</si>
  <si>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</si>
  <si>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</si>
  <si>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</si>
  <si>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</si>
  <si>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</si>
  <si>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</si>
  <si>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</si>
  <si>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</si>
  <si>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</si>
  <si>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</si>
  <si>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</si>
  <si>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</si>
  <si>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</si>
  <si>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</si>
  <si>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</si>
  <si>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</si>
  <si>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</si>
  <si>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</si>
  <si>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</si>
  <si>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</si>
  <si>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</si>
  <si>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</si>
  <si>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</si>
  <si>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</si>
  <si>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</si>
  <si>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</si>
  <si>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</si>
  <si>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</si>
  <si>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</si>
  <si>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</si>
  <si>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</si>
  <si>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</si>
  <si>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</si>
  <si>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</si>
  <si>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</si>
  <si>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</si>
  <si>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</si>
  <si>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</si>
  <si>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</si>
  <si>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</si>
  <si>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</si>
  <si>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</si>
  <si>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</si>
  <si>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</si>
  <si>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</si>
  <si>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</si>
  <si>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</si>
  <si>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</si>
  <si>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</si>
  <si>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</si>
  <si>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</si>
  <si>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</si>
  <si>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</si>
  <si>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</si>
  <si>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</si>
  <si>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</si>
  <si>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</si>
  <si>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</si>
  <si>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</si>
  <si>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</si>
  <si>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</si>
  <si>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</si>
  <si>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</si>
  <si>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</si>
  <si>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</si>
  <si>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</si>
  <si>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</si>
  <si>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</si>
  <si>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</si>
  <si>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</si>
  <si>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</si>
  <si>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</si>
  <si>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</si>
  <si>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</si>
  <si>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</si>
  <si>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</si>
  <si>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</si>
  <si>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</si>
  <si>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</si>
  <si>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</si>
  <si>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</si>
  <si>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</si>
  <si>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</si>
  <si>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</si>
  <si>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</si>
  <si>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</si>
  <si>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</si>
  <si>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</si>
  <si>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</si>
  <si>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</si>
  <si>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</si>
  <si>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</si>
  <si>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</si>
  <si>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</si>
  <si>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</si>
  <si>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</si>
  <si>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</si>
  <si>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</si>
  <si>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</si>
  <si>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</si>
  <si>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</si>
  <si>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</si>
  <si>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</si>
  <si>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</si>
  <si>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</si>
  <si>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</si>
  <si>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</si>
  <si>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</si>
  <si>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</si>
  <si>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</si>
  <si>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</si>
  <si>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</si>
  <si>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</si>
  <si>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</si>
  <si>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</si>
  <si>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</si>
  <si>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</si>
  <si>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</si>
  <si>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</si>
  <si>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</si>
  <si>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</si>
  <si>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</si>
  <si>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</si>
  <si>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</si>
  <si>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</si>
  <si>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</si>
  <si>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</si>
  <si>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</si>
  <si>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</si>
  <si>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</si>
  <si>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</si>
  <si>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</si>
  <si>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</si>
  <si>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</si>
  <si>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</si>
  <si>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</si>
  <si>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</si>
  <si>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</si>
  <si>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</si>
  <si>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</si>
  <si>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</si>
  <si>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</si>
  <si>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</si>
  <si>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</si>
  <si>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</si>
  <si>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</si>
  <si>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</si>
  <si>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</si>
  <si>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</si>
  <si>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</si>
  <si>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</si>
  <si>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</si>
  <si>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</si>
  <si>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</si>
  <si>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</si>
  <si>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</si>
  <si>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</si>
  <si>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</si>
  <si>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</si>
  <si>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</si>
  <si>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</si>
  <si>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</si>
  <si>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</si>
  <si>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</si>
  <si>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</si>
  <si>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</si>
  <si>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</si>
  <si>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</si>
  <si>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</si>
  <si>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</si>
  <si>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</si>
  <si>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</si>
  <si>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</si>
  <si>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</si>
  <si>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</si>
  <si>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</si>
  <si>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</si>
  <si>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</si>
  <si>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</si>
  <si>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</si>
  <si>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</si>
  <si>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</si>
  <si>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</si>
  <si>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</si>
  <si>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</si>
  <si>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</si>
  <si>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</si>
  <si>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</si>
  <si>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</si>
  <si>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</si>
  <si>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</si>
  <si>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</si>
  <si>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</si>
  <si>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</si>
  <si>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</si>
  <si>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</si>
  <si>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</si>
  <si>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</si>
  <si>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</si>
  <si>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</si>
  <si>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</si>
  <si>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</si>
  <si>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</si>
  <si>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</si>
  <si>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</si>
  <si>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</si>
  <si>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</si>
  <si>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</si>
  <si>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</si>
  <si>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</si>
  <si>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</si>
  <si>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</si>
  <si>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</si>
  <si>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</si>
  <si>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</si>
  <si>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</si>
  <si>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</si>
  <si>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</si>
  <si>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</si>
  <si>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</si>
  <si>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</si>
  <si>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</si>
  <si>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</si>
  <si>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</si>
  <si>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</si>
  <si>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</si>
  <si>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</si>
  <si>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</si>
  <si>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</si>
  <si>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</si>
  <si>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</si>
  <si>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</si>
  <si>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</si>
  <si>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</si>
  <si>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</si>
  <si>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</si>
  <si>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</si>
  <si>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</si>
  <si>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</si>
  <si>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</si>
  <si>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</si>
  <si>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</si>
  <si>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</si>
  <si>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</si>
  <si>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</si>
  <si>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</si>
  <si>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</si>
  <si>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</si>
  <si>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</si>
  <si>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</si>
  <si>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</si>
  <si>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</si>
  <si>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</si>
  <si>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</si>
  <si>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</si>
  <si>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</si>
  <si>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</si>
  <si>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</si>
  <si>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03/01/2023</t>
  </si>
  <si>
    <t>15041RESCR305742019</t>
  </si>
  <si>
    <t>19BL000F</t>
  </si>
  <si>
    <t>05/01/2023</t>
  </si>
  <si>
    <t>06/01/2023</t>
  </si>
  <si>
    <t>07/01/2023</t>
  </si>
  <si>
    <t>15/01/2023</t>
  </si>
  <si>
    <t>17/01/2023</t>
  </si>
  <si>
    <t>18/01/2023</t>
  </si>
  <si>
    <t>19/01/2023</t>
  </si>
  <si>
    <t>24/01/2023</t>
  </si>
  <si>
    <t>30/01/2023</t>
  </si>
  <si>
    <t>04/02/2023</t>
  </si>
  <si>
    <t>05/02/2023</t>
  </si>
  <si>
    <t>18/02/2023</t>
  </si>
  <si>
    <t>20/02/2023</t>
  </si>
  <si>
    <t>21/02/2023</t>
  </si>
  <si>
    <t>28/02/2023</t>
  </si>
  <si>
    <t>06/03/2023</t>
  </si>
  <si>
    <t>07/03/2023</t>
  </si>
  <si>
    <t>16/03/2023</t>
  </si>
  <si>
    <t>18/03/2023</t>
  </si>
  <si>
    <t>19/03/2023</t>
  </si>
  <si>
    <t>20/03/2023</t>
  </si>
  <si>
    <t>24/03/2023</t>
  </si>
  <si>
    <t>29/03/2023</t>
  </si>
  <si>
    <t>30/03/2023</t>
  </si>
  <si>
    <t>10/04/2023</t>
  </si>
  <si>
    <t>11/04/2023</t>
  </si>
  <si>
    <t>17/04/2023</t>
  </si>
  <si>
    <t>18/04/2023</t>
  </si>
  <si>
    <t>19/04/2023</t>
  </si>
  <si>
    <t>24/04/2023</t>
  </si>
  <si>
    <t>27/04/2023</t>
  </si>
  <si>
    <t>06/04/2023</t>
  </si>
  <si>
    <t>ALMACENES VIDRI, S.A DE C.V.</t>
  </si>
  <si>
    <t>05/04/2023</t>
  </si>
  <si>
    <t>05032201151020</t>
  </si>
  <si>
    <t>ELECTRICOS OMEGA S.A DE C.V.</t>
  </si>
  <si>
    <t>02/04/2023</t>
  </si>
  <si>
    <t>09/04/2023</t>
  </si>
  <si>
    <t>FASANI S.A DE C.V</t>
  </si>
  <si>
    <t>17/02/2023</t>
  </si>
  <si>
    <t>20/04/2023</t>
  </si>
  <si>
    <t>INVERSIONES GIBRALTAR S.A DE C.V.</t>
  </si>
  <si>
    <t>MOPT</t>
  </si>
  <si>
    <t>SERVICIOS Y LOGISTICA DE CARGA WALNYS</t>
  </si>
  <si>
    <t>12/04/2023</t>
  </si>
  <si>
    <t>06143005051069</t>
  </si>
  <si>
    <t>PROAGROFE S.A DE C.V.</t>
  </si>
  <si>
    <t>22/04/2023</t>
  </si>
  <si>
    <t>03151207171017</t>
  </si>
  <si>
    <t>CHG S.A DE C.V.</t>
  </si>
  <si>
    <t>26/04/2023</t>
  </si>
  <si>
    <t>02101504211019</t>
  </si>
  <si>
    <t>SOCIEDAD MEDICA Y LABORATORIO CLINICO</t>
  </si>
  <si>
    <t>31/03/2023</t>
  </si>
  <si>
    <t>13/04/2023</t>
  </si>
  <si>
    <t>INVERSIONES RAMIREZ QUINTANILLA S.A DE C.V.</t>
  </si>
  <si>
    <t>22/03/2023</t>
  </si>
  <si>
    <t>09/03/2023</t>
  </si>
  <si>
    <t>28/03/2023</t>
  </si>
  <si>
    <t>10/03/2023</t>
  </si>
  <si>
    <t>23/03/2023</t>
  </si>
  <si>
    <t>02/03/2023</t>
  </si>
  <si>
    <t>03/03/2023</t>
  </si>
  <si>
    <t>05/03/2023</t>
  </si>
  <si>
    <t>VILLAVAR S.A DE C.V.</t>
  </si>
  <si>
    <t>26/03/2023</t>
  </si>
  <si>
    <t>04/03/2023</t>
  </si>
  <si>
    <t>FERBERO</t>
  </si>
  <si>
    <t>08/02/2023</t>
  </si>
  <si>
    <t>23/02/2023</t>
  </si>
  <si>
    <t>PRODUCTOS TECNOLOGICOS</t>
  </si>
  <si>
    <t>06/02/2023</t>
  </si>
  <si>
    <t>10/02/2023</t>
  </si>
  <si>
    <t>ECSA OPERADORA EL SALVADOR S.A DE C.V.</t>
  </si>
  <si>
    <t>22/01/2023</t>
  </si>
  <si>
    <t>11/01/2023</t>
  </si>
  <si>
    <t>02/01/2023</t>
  </si>
  <si>
    <t>04/01/2023</t>
  </si>
  <si>
    <t>EL SURCO S.A DE C.V</t>
  </si>
  <si>
    <t>10/01/2023</t>
  </si>
  <si>
    <t>16/01/2023</t>
  </si>
  <si>
    <t>05032807091015</t>
  </si>
  <si>
    <t>VARRELL S.A DE C.V.</t>
  </si>
  <si>
    <t xml:space="preserve">SUPER REPUESTOS EL SALVADOR </t>
  </si>
  <si>
    <t>14/01/2023</t>
  </si>
  <si>
    <t>05152102771012</t>
  </si>
  <si>
    <t>PEDRO ANTONIO NAJARRO ALVARADO</t>
  </si>
  <si>
    <t>01/05/2023</t>
  </si>
  <si>
    <t>02/05/2023</t>
  </si>
  <si>
    <t>17/05/2023</t>
  </si>
  <si>
    <t>19/05/2023</t>
  </si>
  <si>
    <t>24/05/2023</t>
  </si>
  <si>
    <t>26/05/2023</t>
  </si>
  <si>
    <t>29/05/2023</t>
  </si>
  <si>
    <t>03/05/2023</t>
  </si>
  <si>
    <t>04/05/2023</t>
  </si>
  <si>
    <t>07/05/2023</t>
  </si>
  <si>
    <t>08/05/2023</t>
  </si>
  <si>
    <t>09/05/2023</t>
  </si>
  <si>
    <t>PROGRAFE, S.A. DE C.V.</t>
  </si>
  <si>
    <t>14/05/2023</t>
  </si>
  <si>
    <t>16/05/2023</t>
  </si>
  <si>
    <t>20/05/2023</t>
  </si>
  <si>
    <t>21/05/2023</t>
  </si>
  <si>
    <t>23/05/2023</t>
  </si>
  <si>
    <t>27/05/2023</t>
  </si>
  <si>
    <t>02/06/2023</t>
  </si>
  <si>
    <t>01/06/2023</t>
  </si>
  <si>
    <t>17/06/2023</t>
  </si>
  <si>
    <t>18/06/2023</t>
  </si>
  <si>
    <t>19/06/2023</t>
  </si>
  <si>
    <t>22/06/2023</t>
  </si>
  <si>
    <t>23/06/2023</t>
  </si>
  <si>
    <t>26/06/2023</t>
  </si>
  <si>
    <t>27/06/2023</t>
  </si>
  <si>
    <t>28/06/2023</t>
  </si>
  <si>
    <t>04/06/2023</t>
  </si>
  <si>
    <t>09/06/2023</t>
  </si>
  <si>
    <t>11/06/2023</t>
  </si>
  <si>
    <t>13/06/2023</t>
  </si>
  <si>
    <t>14/06/2023</t>
  </si>
  <si>
    <t>15/06/2023</t>
  </si>
  <si>
    <t>16/06/2023</t>
  </si>
  <si>
    <t>24/06/2023</t>
  </si>
  <si>
    <t>29/06/2023</t>
  </si>
  <si>
    <t>30/06/2023</t>
  </si>
  <si>
    <t>03/07/2023</t>
  </si>
  <si>
    <t>04/07/2023</t>
  </si>
  <si>
    <t>07/07/2023</t>
  </si>
  <si>
    <t>18/07/2023</t>
  </si>
  <si>
    <t>19/07/2023</t>
  </si>
  <si>
    <t>21/07/2023</t>
  </si>
  <si>
    <t>25/07/2023</t>
  </si>
  <si>
    <t>28/07/2023</t>
  </si>
  <si>
    <t>31/07/2023</t>
  </si>
  <si>
    <t>06/06/2023</t>
  </si>
  <si>
    <t>07/06/2023</t>
  </si>
  <si>
    <t>15/07/2023</t>
  </si>
  <si>
    <t>05020107641016</t>
  </si>
  <si>
    <t>RIGOBERTO CANDIDO RIVERA</t>
  </si>
  <si>
    <t>01/07/2023</t>
  </si>
  <si>
    <t>02/07/2023</t>
  </si>
  <si>
    <t>8BC040AAF327D496B82E6</t>
  </si>
  <si>
    <t>05/07/2023</t>
  </si>
  <si>
    <t>11/07/2023</t>
  </si>
  <si>
    <t>12/07/2023</t>
  </si>
  <si>
    <t>SOCIEDAD MEDICA Y LABORATORIO CLINICO, S.A. DE C.V.</t>
  </si>
  <si>
    <t>04F31AF7E8EE4D559C23DDFB2E56A2EC</t>
  </si>
  <si>
    <t>13/07/2023</t>
  </si>
  <si>
    <t>96D5F37AEE8748E2B10847D163412255</t>
  </si>
  <si>
    <t>08CCF46D7BE1453EADECDB942C3D0AF5</t>
  </si>
  <si>
    <t>605F6AF9B14847C78DEBEB200759DEA8</t>
  </si>
  <si>
    <t>26/07/2023</t>
  </si>
  <si>
    <t>04</t>
  </si>
  <si>
    <t>17/08/2023</t>
  </si>
  <si>
    <t>19/08/2023</t>
  </si>
  <si>
    <t>22/08/2023</t>
  </si>
  <si>
    <t>27/07/2023</t>
  </si>
  <si>
    <t>8BCA9940A3DF4D17B062CA4A006B7F7BE</t>
  </si>
  <si>
    <t>03/08/2023</t>
  </si>
  <si>
    <t>82E3FFBF76134ED4B2814F242979E1F3</t>
  </si>
  <si>
    <t>05030804450017</t>
  </si>
  <si>
    <t>ROXANA RAQUEL SANDOVAL</t>
  </si>
  <si>
    <t>D22BA278B5D84A689657A5D01B89983D</t>
  </si>
  <si>
    <t>06/08/2023</t>
  </si>
  <si>
    <t>07/08/2023</t>
  </si>
  <si>
    <t>10/08/2023</t>
  </si>
  <si>
    <t>13/08/2023</t>
  </si>
  <si>
    <t>4E6D72C3DEDB4B7CAB7E15F49BE537CC</t>
  </si>
  <si>
    <t>15/08/2023</t>
  </si>
  <si>
    <t>25/08/2023</t>
  </si>
  <si>
    <t>30/08/2023</t>
  </si>
  <si>
    <t>05130906831014</t>
  </si>
  <si>
    <t>LILIAN ISABEL SEGOVIA DE MORALES</t>
  </si>
  <si>
    <t>63103A9DFBE04298A2DD3B8D36205BFB</t>
  </si>
  <si>
    <t>20/07/2023</t>
  </si>
  <si>
    <t>0C0874C123B04098BAD2542E39D4249C</t>
  </si>
  <si>
    <t>E186DA699F7E4A92A6128E3AE8A9E0A4</t>
  </si>
  <si>
    <t>02/09/2023</t>
  </si>
  <si>
    <t>12/09/2023</t>
  </si>
  <si>
    <t>04/09/2023</t>
  </si>
  <si>
    <t>28/08/2023</t>
  </si>
  <si>
    <t>16/09/2023</t>
  </si>
  <si>
    <t>19/09/2023</t>
  </si>
  <si>
    <t>22/09/2023</t>
  </si>
  <si>
    <t>25/09/2023</t>
  </si>
  <si>
    <t>29/09/2023</t>
  </si>
  <si>
    <t>01/09/2023</t>
  </si>
  <si>
    <t>03/09/2023</t>
  </si>
  <si>
    <t>06140409921033</t>
  </si>
  <si>
    <t>GALIO SA DE CV</t>
  </si>
  <si>
    <t>08/09/2023</t>
  </si>
  <si>
    <t>15/09/2023</t>
  </si>
  <si>
    <t>17/09/2023</t>
  </si>
  <si>
    <t>121FC24EF16440C893881744C824A84A</t>
  </si>
  <si>
    <t>23/09/2023</t>
  </si>
  <si>
    <t>26/09/2023</t>
  </si>
  <si>
    <t>4AE903BC1DBA4D0A94989A393D407E5C</t>
  </si>
  <si>
    <t>03/10/2023</t>
  </si>
  <si>
    <t>04/10/2023</t>
  </si>
  <si>
    <t>18/10/2023</t>
  </si>
  <si>
    <t>19/10/2023</t>
  </si>
  <si>
    <t>21/10/2023</t>
  </si>
  <si>
    <t>24/10/2023</t>
  </si>
  <si>
    <t>25/10/2023</t>
  </si>
  <si>
    <t>28/10/2023</t>
  </si>
  <si>
    <t>29/10/2023</t>
  </si>
  <si>
    <t>01/10/2023</t>
  </si>
  <si>
    <t>08/10/2023</t>
  </si>
  <si>
    <t>14/10/2023</t>
  </si>
  <si>
    <t>2DEF1EECA4574A2C8856FFE9514948EC</t>
  </si>
  <si>
    <t>2DB4A3D3412240CEB6B66C3FED5998B3</t>
  </si>
  <si>
    <t>01/11/2023</t>
  </si>
  <si>
    <t>03/11/2023</t>
  </si>
  <si>
    <t>04/11/2023</t>
  </si>
  <si>
    <t>06/11/2023</t>
  </si>
  <si>
    <t>09/11/2023</t>
  </si>
  <si>
    <t>19/11/2023</t>
  </si>
  <si>
    <t>20/11/2023</t>
  </si>
  <si>
    <t>26/11/2023</t>
  </si>
  <si>
    <t>30/11/2023</t>
  </si>
  <si>
    <t>05/11/2023</t>
  </si>
  <si>
    <t>CD87EF8451454747B201A908AF339D03</t>
  </si>
  <si>
    <t>12/11/2023</t>
  </si>
  <si>
    <t>B95236422D0C4A5C9DD139DCBF58DD7</t>
  </si>
  <si>
    <t>05110111081016</t>
  </si>
  <si>
    <t>PISOS LAS DELICIAS SA DE CV</t>
  </si>
  <si>
    <t>25/11/2023</t>
  </si>
  <si>
    <t>1AD3DB4546EF42548D667AC11F06F27D</t>
  </si>
  <si>
    <t>28/11/2023</t>
  </si>
  <si>
    <t>29/11/2023</t>
  </si>
  <si>
    <t>07/12/2023</t>
  </si>
  <si>
    <t>19/12/2023</t>
  </si>
  <si>
    <t>21/12/2023</t>
  </si>
  <si>
    <t>27/12/2023</t>
  </si>
  <si>
    <t>03/12/2023</t>
  </si>
  <si>
    <t>98CCB9CD71279A3B18AA56FB3735C</t>
  </si>
  <si>
    <t>08/12/2023</t>
  </si>
  <si>
    <t>12/12/2023</t>
  </si>
  <si>
    <t>13/12/2023</t>
  </si>
  <si>
    <t>252E6C1857514F4EB2A0C77A9D0003BA</t>
  </si>
  <si>
    <t>17/12/2023</t>
  </si>
  <si>
    <t>97403571B09541C39560A7492E8D680C</t>
  </si>
  <si>
    <t>18/12/2023</t>
  </si>
  <si>
    <t>06142612801135</t>
  </si>
  <si>
    <t>DANIEL HERNADEZ ZALDAÑA</t>
  </si>
  <si>
    <t>24/12/2023</t>
  </si>
  <si>
    <t>28/12/2023</t>
  </si>
  <si>
    <t>E7E8A381AD13488489AFB1DFEC1AEC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</si>
</sst>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3" fillId="14" borderId="0" xfId="0" applyFont="1" applyFill="1"/>
    <xf numFmtId="0" fontId="24" fillId="0" borderId="0" xfId="0" applyFont="1"/>
    <xf numFmtId="0" fontId="21" fillId="0" borderId="22" xfId="0" applyFont="1" applyBorder="1"/>
    <xf numFmtId="44" fontId="25" fillId="0" borderId="23" xfId="1" applyFont="1" applyFill="1" applyBorder="1"/>
    <xf numFmtId="44" fontId="25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0" fillId="0" borderId="0" xfId="0" applyNumberFormat="1" applyFont="1"/>
    <xf numFmtId="44" fontId="25" fillId="0" borderId="0" xfId="1" applyFont="1" applyFill="1" applyBorder="1"/>
    <xf numFmtId="44" fontId="25" fillId="0" borderId="0" xfId="1" applyFont="1" applyBorder="1"/>
    <xf numFmtId="0" fontId="21" fillId="0" borderId="24" xfId="0" applyFont="1" applyBorder="1"/>
    <xf numFmtId="44" fontId="25" fillId="0" borderId="25" xfId="1" applyFont="1" applyFill="1" applyBorder="1"/>
    <xf numFmtId="44" fontId="18" fillId="0" borderId="23" xfId="1" applyFont="1" applyFill="1" applyBorder="1"/>
    <xf numFmtId="44" fontId="26" fillId="0" borderId="25" xfId="1" applyFont="1" applyFill="1" applyBorder="1"/>
    <xf numFmtId="44" fontId="27" fillId="0" borderId="6" xfId="1" applyFont="1" applyBorder="1" applyAlignment="1"/>
    <xf numFmtId="44" fontId="27" fillId="0" borderId="6" xfId="1" applyFont="1" applyBorder="1" applyAlignment="1">
      <alignment horizontal="right"/>
    </xf>
    <xf numFmtId="44" fontId="27" fillId="7" borderId="6" xfId="1" applyFont="1" applyFill="1" applyBorder="1" applyAlignment="1">
      <alignment horizontal="right"/>
    </xf>
    <xf numFmtId="49" fontId="27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28" fillId="0" borderId="24" xfId="0" applyFont="1" applyBorder="1"/>
    <xf numFmtId="44" fontId="22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29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1" fillId="0" borderId="28" xfId="0" applyNumberFormat="1" applyFont="1" applyBorder="1"/>
    <xf numFmtId="0" fontId="21" fillId="15" borderId="22" xfId="0" applyFont="1" applyFill="1" applyBorder="1"/>
    <xf numFmtId="44" fontId="25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2" fillId="10" borderId="0" xfId="0" applyFont="1" applyFill="1"/>
    <xf numFmtId="44" fontId="18" fillId="0" borderId="0" xfId="1" applyFont="1" applyFill="1" applyBorder="1"/>
    <xf numFmtId="14" fontId="0" fillId="0" borderId="0" xfId="0" quotePrefix="1" applyNumberFormat="1"/>
    <xf numFmtId="0" fontId="11" fillId="7" borderId="6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0" fillId="14" borderId="26" xfId="1" applyFont="1" applyFill="1" applyBorder="1" applyAlignment="1">
      <alignment horizontal="center" vertical="center"/>
    </xf>
    <xf numFmtId="44" fontId="30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0" fillId="5" borderId="0" xfId="1" applyFont="1" applyFill="1"/>
  </cellXfs>
  <cellStyles count="2">
    <cellStyle name="Moneda" xfId="1" builtinId="4"/>
    <cellStyle name="Normal" xfId="0" builtinId="0"/>
  </cellStyles>
  <dxfs count="11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5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78" totalsRowShown="0">
  <autoFilter ref="A2:T178" xr:uid="{00000000-0009-0000-0100-000001000000}"/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09" dataCellStyle="Moneda"/>
    <tableColumn id="9" xr3:uid="{00000000-0010-0000-0000-000009000000}" name="I. EXENTAS" dataDxfId="108" dataCellStyle="Moneda"/>
    <tableColumn id="10" xr3:uid="{00000000-0010-0000-0000-00000A000000}" name="IMPOR EX" dataDxfId="107" dataCellStyle="Moneda"/>
    <tableColumn id="11" xr3:uid="{00000000-0010-0000-0000-00000B000000}" name="C. GRAVADA" dataDxfId="106" dataCellStyle="Moneda"/>
    <tableColumn id="12" xr3:uid="{00000000-0010-0000-0000-00000C000000}" name="INTER GRAVA" dataDxfId="105" dataCellStyle="Moneda"/>
    <tableColumn id="13" xr3:uid="{00000000-0010-0000-0000-00000D000000}" name="IMPOR BIENES" dataDxfId="104" dataCellStyle="Moneda"/>
    <tableColumn id="14" xr3:uid="{00000000-0010-0000-0000-00000E000000}" name="IMPOR SERV" dataDxfId="103" dataCellStyle="Moneda"/>
    <tableColumn id="15" xr3:uid="{00000000-0010-0000-0000-00000F000000}" name="IVA" dataDxfId="102" dataCellStyle="Moneda"/>
    <tableColumn id="16" xr3:uid="{00000000-0010-0000-0000-000010000000}" name="TOTAL C." dataDxfId="101" dataCellStyle="Moneda"/>
    <tableColumn id="20" xr3:uid="{00000000-0010-0000-0000-000014000000}" name="DUI" dataDxfId="10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3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6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00" totalsRowShown="0" dataDxfId="95" dataCellStyle="Moneda">
  <autoFilter ref="A2:V200" xr:uid="{00000000-0009-0000-0100-000003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5" totalsRowShown="0">
  <autoFilter ref="A1:B458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16" totalsRowShown="0" headerRowDxfId="6" dataDxfId="4" headerRowBorderDxfId="5" tableBorderDxfId="3" totalsRowBorderDxfId="2">
  <autoFilter ref="H3:I1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9025</v>
      </c>
      <c r="XFD3" t="s">
        <v>8491</v>
      </c>
    </row>
    <row r="4" spans="2:6 16384:16384" x14ac:dyDescent="0.25">
      <c r="B4" s="23" t="s">
        <v>2</v>
      </c>
      <c r="D4" s="45" t="s">
        <v>9574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6"/>
      <c r="XFD7" t="s">
        <v>8490</v>
      </c>
    </row>
    <row r="8" spans="2:6 16384:16384" x14ac:dyDescent="0.25">
      <c r="B8" s="23" t="s">
        <v>6</v>
      </c>
      <c r="D8" s="43" t="s">
        <v>1384</v>
      </c>
      <c r="XFD8" t="s">
        <v>8489</v>
      </c>
    </row>
    <row r="9" spans="2:6 16384:16384" x14ac:dyDescent="0.25">
      <c r="B9" s="23" t="s">
        <v>70</v>
      </c>
      <c r="D9" s="100" t="str">
        <f>IFERROR(IF(D8&lt;&gt;"",VLOOKUP(D8,Tabla4[#All],2,0),IF(D19&lt;&gt;0,VLOOKUP(D8,Tabla4[#All],2,0),0)),"")</f>
        <v>SERVICIOS Y LOGISTICA DE CARGA WALNYS, S.A. DE C.V.</v>
      </c>
      <c r="XFD9" t="s">
        <v>9020</v>
      </c>
    </row>
    <row r="10" spans="2:6 16384:16384" x14ac:dyDescent="0.25">
      <c r="B10" s="23" t="s">
        <v>7</v>
      </c>
      <c r="D10" s="101">
        <v>0</v>
      </c>
      <c r="F10" s="2"/>
      <c r="XFD10" t="s">
        <v>9021</v>
      </c>
    </row>
    <row r="11" spans="2:6 16384:16384" hidden="1" x14ac:dyDescent="0.25">
      <c r="B11" s="23" t="s">
        <v>8</v>
      </c>
      <c r="D11" s="101">
        <v>0</v>
      </c>
      <c r="F11" s="2"/>
      <c r="XFD11" t="s">
        <v>9022</v>
      </c>
    </row>
    <row r="12" spans="2:6 16384:16384" hidden="1" x14ac:dyDescent="0.25">
      <c r="B12" s="23" t="s">
        <v>9</v>
      </c>
      <c r="D12" s="101">
        <v>0</v>
      </c>
      <c r="F12" s="2"/>
      <c r="XFD12" t="s">
        <v>9023</v>
      </c>
    </row>
    <row r="13" spans="2:6 16384:16384" x14ac:dyDescent="0.25">
      <c r="B13" s="23" t="s">
        <v>10</v>
      </c>
      <c r="D13" s="102"/>
      <c r="F13" s="15"/>
      <c r="XFD13" t="s">
        <v>9024</v>
      </c>
    </row>
    <row r="14" spans="2:6 16384:16384" x14ac:dyDescent="0.25">
      <c r="B14" s="23" t="s">
        <v>11</v>
      </c>
      <c r="D14" s="101">
        <v>0</v>
      </c>
      <c r="F14" s="2"/>
      <c r="XFD14" t="s">
        <v>9025</v>
      </c>
    </row>
    <row r="15" spans="2:6 16384:16384" x14ac:dyDescent="0.25">
      <c r="B15" s="23" t="s">
        <v>13</v>
      </c>
      <c r="D15" s="102">
        <v>0</v>
      </c>
      <c r="F15" s="2"/>
    </row>
    <row r="16" spans="2:6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7943</v>
      </c>
      <c r="D19" s="103" t="s">
        <v>7868</v>
      </c>
    </row>
    <row r="20" spans="2:6" x14ac:dyDescent="0.25">
      <c r="B20" s="23" t="s">
        <v>16</v>
      </c>
      <c r="D20" s="103" t="s">
        <v>8045</v>
      </c>
    </row>
    <row r="21" spans="2:6" x14ac:dyDescent="0.25">
      <c r="B21" s="23" t="s">
        <v>68</v>
      </c>
      <c r="D21" s="106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3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3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3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3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3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3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3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3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3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3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3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3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3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3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3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3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3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3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3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3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3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3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3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3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3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3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3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3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3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3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3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3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3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3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3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3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3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3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3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3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3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3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3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3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3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3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3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3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3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3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3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3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3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3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3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3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3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3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3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3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3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3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3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3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3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3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3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3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3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3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3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3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3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3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3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3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3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3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3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3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3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3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3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3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3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3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3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3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3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3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3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3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3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3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3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3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3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3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3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3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3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3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3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3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3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3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3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3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3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3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3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3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3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3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3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3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3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3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3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3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3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3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3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3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3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3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3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3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3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3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3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3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3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3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3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3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3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3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3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3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3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3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3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3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3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3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3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3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3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3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3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3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3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3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3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3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3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3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3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3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3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3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3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3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3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3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3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3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3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3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3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3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3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3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3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3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3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3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3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3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3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3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3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3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3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3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3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3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3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3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3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3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3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3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3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3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3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3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3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3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3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3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3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3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3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3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3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3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3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3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3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3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3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3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3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3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3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3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3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3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3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3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3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3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3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3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3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3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3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3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3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3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3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3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3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3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3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3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3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3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3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3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3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3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3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3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3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3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3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3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3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3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3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3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3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3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3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3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3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3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3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3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3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3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3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3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3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3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3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3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3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3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3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3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3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3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3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3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3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3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3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3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3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3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3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3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3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3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3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3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3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3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3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3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3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3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3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3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3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3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3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3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3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3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3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3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3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3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3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3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3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3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3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3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3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3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3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3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3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3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3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3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3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3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3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3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3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3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3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3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3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3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3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3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3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3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3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3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3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3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3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3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3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3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3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3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3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3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3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3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3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3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3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3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3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3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3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3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3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3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3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3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3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3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3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3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3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3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3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3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3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3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3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3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3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3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3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3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3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3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3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3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3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3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3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3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3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3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3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3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3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3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3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3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3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3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3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3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3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3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3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3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3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3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3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3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3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3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3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3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3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3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3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3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3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3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3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3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3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3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3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3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3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3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3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3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3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3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3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3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3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3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3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3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3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3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3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3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3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3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3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3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3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3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3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3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3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3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3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3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3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3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3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3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3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3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3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3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3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3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3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3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3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3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3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3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3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3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3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3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3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3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3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3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3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3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3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3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3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3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3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3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3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3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3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3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3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3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3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3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3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3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3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3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3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3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3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3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3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3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3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3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3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3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3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3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3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3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3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3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3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3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3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3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3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3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3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3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3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3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3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3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3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3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3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3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3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3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3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3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3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3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3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3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3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3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3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3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3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3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3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3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3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3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3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3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3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3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3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3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3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3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3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3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3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3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3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3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3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3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3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3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3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3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3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3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3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3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3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3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3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3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3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3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3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3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3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3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3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3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3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3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3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3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3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3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3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3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3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3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3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3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3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3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3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3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3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3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3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3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3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3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3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3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3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3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3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3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3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3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3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3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3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3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3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3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3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3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3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3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3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3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3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3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3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3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3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3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3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3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3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3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3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3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3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3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3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3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3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3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3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3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3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3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3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3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3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3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3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3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3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3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3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3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3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3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3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3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3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3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3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3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3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3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3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3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3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3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5" priority="1"/>
    <cfRule type="duplicateValues" dxfId="11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34"/>
  <sheetViews>
    <sheetView tabSelected="1" zoomScaleNormal="100" workbookViewId="0">
      <selection activeCell="K178" sqref="K17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4"/>
      <c r="D1" s="114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9574</v>
      </c>
      <c r="C3" t="s">
        <v>7706</v>
      </c>
      <c r="D3" t="s">
        <v>0</v>
      </c>
      <c r="E3">
        <v>17801</v>
      </c>
      <c r="F3" t="s">
        <v>1384</v>
      </c>
      <c r="G3" t="s">
        <v>1385</v>
      </c>
      <c r="H3" s="2">
        <v>1.62</v>
      </c>
      <c r="I3" s="2">
        <v>0</v>
      </c>
      <c r="J3" s="2">
        <v>0</v>
      </c>
      <c r="K3" s="15">
        <v>16.260000000000002</v>
      </c>
      <c r="L3" s="2">
        <v>0</v>
      </c>
      <c r="M3" s="2">
        <v>0</v>
      </c>
      <c r="N3" s="2">
        <v>0</v>
      </c>
      <c r="O3" s="2">
        <v>2.1138000000000003</v>
      </c>
      <c r="P3" s="2">
        <v>19.993800000000004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9025</v>
      </c>
      <c r="B4" t="s">
        <v>9574</v>
      </c>
      <c r="C4" s="21" t="s">
        <v>9480</v>
      </c>
      <c r="D4" t="s">
        <v>0</v>
      </c>
      <c r="E4" t="s">
        <v>9575</v>
      </c>
      <c r="F4" t="s">
        <v>97</v>
      </c>
      <c r="G4" t="s">
        <v>98</v>
      </c>
      <c r="H4" s="2">
        <v>0</v>
      </c>
      <c r="I4" s="2">
        <v>0</v>
      </c>
      <c r="J4" s="2">
        <v>0</v>
      </c>
      <c r="K4" s="15">
        <v>36.47</v>
      </c>
      <c r="L4" s="2">
        <v>0</v>
      </c>
      <c r="M4" s="2">
        <v>0</v>
      </c>
      <c r="N4" s="2">
        <v>0</v>
      </c>
      <c r="O4" s="2">
        <v>4.7411000000000003</v>
      </c>
      <c r="P4" s="2">
        <v>41.211100000000002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9025</v>
      </c>
      <c r="B5" t="s">
        <v>9573</v>
      </c>
      <c r="C5" t="s">
        <v>7706</v>
      </c>
      <c r="D5" t="s">
        <v>0</v>
      </c>
      <c r="E5">
        <v>17375</v>
      </c>
      <c r="F5" t="s">
        <v>1384</v>
      </c>
      <c r="G5" t="s">
        <v>1385</v>
      </c>
      <c r="H5" s="2">
        <v>1.57</v>
      </c>
      <c r="I5" s="2">
        <v>0</v>
      </c>
      <c r="J5" s="2">
        <v>0</v>
      </c>
      <c r="K5" s="15">
        <v>16.3</v>
      </c>
      <c r="L5" s="2">
        <v>0</v>
      </c>
      <c r="M5" s="2">
        <v>0</v>
      </c>
      <c r="N5" s="2">
        <v>0</v>
      </c>
      <c r="O5" s="2">
        <v>2.1190000000000002</v>
      </c>
      <c r="P5" s="2">
        <v>19.989000000000001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9025</v>
      </c>
      <c r="B6" t="s">
        <v>9570</v>
      </c>
      <c r="C6" t="s">
        <v>7706</v>
      </c>
      <c r="D6" t="s">
        <v>0</v>
      </c>
      <c r="E6">
        <v>773</v>
      </c>
      <c r="F6" t="s">
        <v>9571</v>
      </c>
      <c r="G6" s="42" t="s">
        <v>9572</v>
      </c>
      <c r="H6" s="2">
        <v>0</v>
      </c>
      <c r="I6" s="2">
        <v>0</v>
      </c>
      <c r="J6" s="2">
        <v>0</v>
      </c>
      <c r="K6" s="15">
        <v>3000</v>
      </c>
      <c r="L6" s="2">
        <v>0</v>
      </c>
      <c r="M6" s="2">
        <v>0</v>
      </c>
      <c r="N6" s="2">
        <v>0</v>
      </c>
      <c r="O6" s="2">
        <v>390</v>
      </c>
      <c r="P6" s="134">
        <v>3390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9025</v>
      </c>
      <c r="B7" t="s">
        <v>9570</v>
      </c>
      <c r="C7" t="s">
        <v>7706</v>
      </c>
      <c r="D7" t="s">
        <v>0</v>
      </c>
      <c r="E7">
        <v>252258</v>
      </c>
      <c r="F7" t="s">
        <v>39</v>
      </c>
      <c r="G7" t="s">
        <v>1419</v>
      </c>
      <c r="H7" s="2">
        <v>1.59</v>
      </c>
      <c r="I7" s="2">
        <v>0</v>
      </c>
      <c r="J7" s="2">
        <v>0</v>
      </c>
      <c r="K7" s="15">
        <v>16.3</v>
      </c>
      <c r="L7" s="2">
        <v>0</v>
      </c>
      <c r="M7" s="2">
        <v>0</v>
      </c>
      <c r="N7" s="2">
        <v>0</v>
      </c>
      <c r="O7" s="2">
        <v>2.1190000000000002</v>
      </c>
      <c r="P7" s="2">
        <v>20.009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9025</v>
      </c>
      <c r="B8" t="s">
        <v>9568</v>
      </c>
      <c r="C8" s="21" t="s">
        <v>9480</v>
      </c>
      <c r="D8" t="s">
        <v>0</v>
      </c>
      <c r="E8" t="s">
        <v>9569</v>
      </c>
      <c r="F8" t="s">
        <v>97</v>
      </c>
      <c r="G8" t="s">
        <v>98</v>
      </c>
      <c r="I8" s="2">
        <v>0</v>
      </c>
      <c r="J8" s="2">
        <v>0</v>
      </c>
      <c r="K8" s="15">
        <v>12.03</v>
      </c>
      <c r="L8" s="2">
        <v>0</v>
      </c>
      <c r="M8" s="2">
        <v>0</v>
      </c>
      <c r="N8" s="2">
        <v>0</v>
      </c>
      <c r="O8" s="2">
        <v>1.5639000000000001</v>
      </c>
      <c r="P8" s="2">
        <v>13.5939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9025</v>
      </c>
      <c r="B9" t="s">
        <v>9566</v>
      </c>
      <c r="C9" s="21" t="s">
        <v>9480</v>
      </c>
      <c r="D9" t="s">
        <v>0</v>
      </c>
      <c r="E9" t="s">
        <v>9567</v>
      </c>
      <c r="F9" t="s">
        <v>1340</v>
      </c>
      <c r="G9" t="s">
        <v>1341</v>
      </c>
      <c r="I9" s="2">
        <v>0</v>
      </c>
      <c r="J9" s="2">
        <v>0</v>
      </c>
      <c r="K9" s="15">
        <v>12.26</v>
      </c>
      <c r="L9" s="2">
        <v>0</v>
      </c>
      <c r="M9" s="2">
        <v>0</v>
      </c>
      <c r="N9" s="2">
        <v>0</v>
      </c>
      <c r="O9" s="2">
        <v>1.5938000000000001</v>
      </c>
      <c r="P9" s="2">
        <v>13.8538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9025</v>
      </c>
      <c r="B10" t="s">
        <v>9565</v>
      </c>
      <c r="C10" t="s">
        <v>7706</v>
      </c>
      <c r="D10" t="s">
        <v>0</v>
      </c>
      <c r="E10">
        <v>15614</v>
      </c>
      <c r="F10" t="s">
        <v>1384</v>
      </c>
      <c r="G10" t="s">
        <v>1385</v>
      </c>
      <c r="H10" s="2">
        <v>1.57</v>
      </c>
      <c r="I10" s="2">
        <v>0</v>
      </c>
      <c r="J10" s="2">
        <v>0</v>
      </c>
      <c r="K10" s="15">
        <v>16.3</v>
      </c>
      <c r="L10" s="2">
        <v>0</v>
      </c>
      <c r="M10" s="2">
        <v>0</v>
      </c>
      <c r="N10" s="2">
        <v>0</v>
      </c>
      <c r="O10" s="2">
        <v>2.1190000000000002</v>
      </c>
      <c r="P10" s="2">
        <v>19.989000000000001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9025</v>
      </c>
      <c r="B11" t="s">
        <v>9564</v>
      </c>
      <c r="C11" t="s">
        <v>7706</v>
      </c>
      <c r="D11" t="s">
        <v>0</v>
      </c>
      <c r="E11">
        <v>15030</v>
      </c>
      <c r="F11" t="s">
        <v>1384</v>
      </c>
      <c r="G11" t="s">
        <v>1385</v>
      </c>
      <c r="H11" s="2">
        <v>1.48</v>
      </c>
      <c r="I11" s="2">
        <v>0</v>
      </c>
      <c r="J11" s="2">
        <v>0</v>
      </c>
      <c r="K11" s="15">
        <v>16.37</v>
      </c>
      <c r="L11" s="2">
        <v>0</v>
      </c>
      <c r="M11" s="2">
        <v>0</v>
      </c>
      <c r="N11" s="2">
        <v>0</v>
      </c>
      <c r="O11" s="2">
        <v>2.1281000000000003</v>
      </c>
      <c r="P11" s="2">
        <v>19.978100000000001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9025</v>
      </c>
      <c r="B12" t="s">
        <v>9562</v>
      </c>
      <c r="C12" s="21" t="s">
        <v>9480</v>
      </c>
      <c r="D12" t="s">
        <v>0</v>
      </c>
      <c r="E12" t="s">
        <v>9563</v>
      </c>
      <c r="F12" t="s">
        <v>97</v>
      </c>
      <c r="G12" t="s">
        <v>98</v>
      </c>
      <c r="I12" s="2">
        <v>0</v>
      </c>
      <c r="J12" s="2">
        <v>0</v>
      </c>
      <c r="K12" s="15">
        <v>25.67</v>
      </c>
      <c r="L12" s="2">
        <v>0</v>
      </c>
      <c r="M12" s="2">
        <v>0</v>
      </c>
      <c r="N12" s="2">
        <v>0</v>
      </c>
      <c r="O12" s="2">
        <v>3.3371000000000004</v>
      </c>
      <c r="P12" s="2">
        <v>29.007100000000001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9025</v>
      </c>
      <c r="B13" t="s">
        <v>9557</v>
      </c>
      <c r="C13" t="s">
        <v>7706</v>
      </c>
      <c r="D13" t="s">
        <v>0</v>
      </c>
      <c r="E13">
        <v>45263</v>
      </c>
      <c r="F13" t="s">
        <v>1384</v>
      </c>
      <c r="G13" t="s">
        <v>1385</v>
      </c>
      <c r="H13" s="2">
        <v>1.48</v>
      </c>
      <c r="I13" s="2">
        <v>0</v>
      </c>
      <c r="J13" s="2">
        <v>0</v>
      </c>
      <c r="K13" s="15">
        <v>16.37</v>
      </c>
      <c r="L13" s="2">
        <v>0</v>
      </c>
      <c r="M13" s="2">
        <v>0</v>
      </c>
      <c r="N13" s="2">
        <v>0</v>
      </c>
      <c r="O13" s="2">
        <v>2.1281000000000003</v>
      </c>
      <c r="P13" s="2">
        <v>19.978100000000001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9024</v>
      </c>
      <c r="B14" t="s">
        <v>9557</v>
      </c>
      <c r="C14" t="s">
        <v>7706</v>
      </c>
      <c r="D14" t="s">
        <v>0</v>
      </c>
      <c r="E14">
        <v>18643</v>
      </c>
      <c r="F14" t="s">
        <v>1384</v>
      </c>
      <c r="G14" t="s">
        <v>1385</v>
      </c>
      <c r="H14" s="2">
        <v>0</v>
      </c>
      <c r="I14" s="2">
        <v>0</v>
      </c>
      <c r="J14" s="2">
        <v>0</v>
      </c>
      <c r="K14" s="15">
        <v>16.37</v>
      </c>
      <c r="L14" s="2">
        <v>0</v>
      </c>
      <c r="M14" s="2">
        <v>0</v>
      </c>
      <c r="N14" s="2">
        <v>0</v>
      </c>
      <c r="O14" s="2">
        <v>2.1281000000000003</v>
      </c>
      <c r="P14" s="2">
        <v>18.498100000000001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9024</v>
      </c>
      <c r="B15" t="s">
        <v>9556</v>
      </c>
      <c r="C15" t="s">
        <v>7706</v>
      </c>
      <c r="D15" t="s">
        <v>0</v>
      </c>
      <c r="E15">
        <v>222</v>
      </c>
      <c r="F15" t="s">
        <v>9516</v>
      </c>
      <c r="G15" t="s">
        <v>9517</v>
      </c>
      <c r="H15" s="2">
        <v>0</v>
      </c>
      <c r="I15" s="2">
        <v>0</v>
      </c>
      <c r="J15" s="2">
        <v>0</v>
      </c>
      <c r="K15" s="15">
        <v>19.010000000000002</v>
      </c>
      <c r="L15" s="2">
        <v>0</v>
      </c>
      <c r="M15" s="2">
        <v>0</v>
      </c>
      <c r="N15" s="2">
        <v>0</v>
      </c>
      <c r="O15" s="2">
        <v>2.4713000000000003</v>
      </c>
      <c r="P15" s="2">
        <v>21.481300000000001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9024</v>
      </c>
      <c r="B16" t="s">
        <v>9546</v>
      </c>
      <c r="C16" s="21" t="s">
        <v>9480</v>
      </c>
      <c r="D16" t="s">
        <v>0</v>
      </c>
      <c r="E16" t="s">
        <v>9555</v>
      </c>
      <c r="F16" t="s">
        <v>1384</v>
      </c>
      <c r="G16" t="s">
        <v>1385</v>
      </c>
      <c r="H16" s="2">
        <v>0</v>
      </c>
      <c r="I16" s="2">
        <v>0</v>
      </c>
      <c r="J16" s="2">
        <v>0</v>
      </c>
      <c r="K16" s="15">
        <v>18.86</v>
      </c>
      <c r="L16" s="2">
        <v>0</v>
      </c>
      <c r="M16" s="2">
        <v>0</v>
      </c>
      <c r="N16" s="2">
        <v>0</v>
      </c>
      <c r="O16" s="2">
        <v>2.4518</v>
      </c>
      <c r="P16" s="2">
        <v>21.311799999999998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9024</v>
      </c>
      <c r="B17" t="s">
        <v>9554</v>
      </c>
      <c r="C17" t="s">
        <v>7706</v>
      </c>
      <c r="D17" t="s">
        <v>0</v>
      </c>
      <c r="E17">
        <v>18072</v>
      </c>
      <c r="F17" t="s">
        <v>1384</v>
      </c>
      <c r="G17" t="s">
        <v>1385</v>
      </c>
      <c r="H17" s="2">
        <v>1.41</v>
      </c>
      <c r="I17" s="2">
        <v>0</v>
      </c>
      <c r="J17" s="2">
        <v>0</v>
      </c>
      <c r="K17" s="15">
        <v>16.440000000000001</v>
      </c>
      <c r="L17" s="2">
        <v>0</v>
      </c>
      <c r="M17" s="2">
        <v>0</v>
      </c>
      <c r="N17" s="2">
        <v>0</v>
      </c>
      <c r="O17" s="2">
        <v>2.1372000000000004</v>
      </c>
      <c r="P17" s="2">
        <v>19.987200000000001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9024</v>
      </c>
      <c r="B18" t="s">
        <v>9545</v>
      </c>
      <c r="C18" t="s">
        <v>7706</v>
      </c>
      <c r="D18" t="s">
        <v>0</v>
      </c>
      <c r="E18">
        <v>4222</v>
      </c>
      <c r="F18" t="s">
        <v>4271</v>
      </c>
      <c r="G18" t="s">
        <v>4272</v>
      </c>
      <c r="H18" s="2">
        <v>0</v>
      </c>
      <c r="I18" s="2">
        <v>0</v>
      </c>
      <c r="J18" s="2">
        <v>0</v>
      </c>
      <c r="K18" s="15">
        <v>264.82</v>
      </c>
      <c r="L18" s="2">
        <v>0</v>
      </c>
      <c r="M18" s="2">
        <v>0</v>
      </c>
      <c r="N18" s="2">
        <v>0</v>
      </c>
      <c r="O18" s="2">
        <v>34.426600000000001</v>
      </c>
      <c r="P18" s="2">
        <v>299.2466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9024</v>
      </c>
      <c r="B19" t="s">
        <v>9545</v>
      </c>
      <c r="C19" t="s">
        <v>7706</v>
      </c>
      <c r="D19" t="s">
        <v>0</v>
      </c>
      <c r="E19">
        <v>221</v>
      </c>
      <c r="F19" t="s">
        <v>9516</v>
      </c>
      <c r="G19" t="s">
        <v>9517</v>
      </c>
      <c r="H19" s="2">
        <v>0</v>
      </c>
      <c r="I19" s="2">
        <v>0</v>
      </c>
      <c r="J19" s="2">
        <v>0</v>
      </c>
      <c r="K19" s="15">
        <v>33.659999999999997</v>
      </c>
      <c r="L19" s="2">
        <v>0</v>
      </c>
      <c r="M19" s="2">
        <v>0</v>
      </c>
      <c r="N19" s="2">
        <v>0</v>
      </c>
      <c r="O19" s="2">
        <v>4.3757999999999999</v>
      </c>
      <c r="P19" s="2">
        <v>38.035799999999995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9024</v>
      </c>
      <c r="B20" t="s">
        <v>9550</v>
      </c>
      <c r="C20" s="21" t="s">
        <v>9480</v>
      </c>
      <c r="D20" t="s">
        <v>0</v>
      </c>
      <c r="E20" t="s">
        <v>9551</v>
      </c>
      <c r="F20" t="s">
        <v>97</v>
      </c>
      <c r="G20" t="s">
        <v>98</v>
      </c>
      <c r="H20" s="2">
        <v>0</v>
      </c>
      <c r="I20" s="2">
        <v>0</v>
      </c>
      <c r="J20" s="2">
        <v>0</v>
      </c>
      <c r="K20" s="15">
        <v>6.26</v>
      </c>
      <c r="L20" s="2">
        <v>0</v>
      </c>
      <c r="M20" s="2">
        <v>0</v>
      </c>
      <c r="N20" s="2">
        <v>0</v>
      </c>
      <c r="O20" s="2">
        <v>0.81379999999999997</v>
      </c>
      <c r="P20" s="2">
        <v>7.0737999999999994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9024</v>
      </c>
      <c r="B21" t="s">
        <v>9543</v>
      </c>
      <c r="C21" t="s">
        <v>7706</v>
      </c>
      <c r="D21" t="s">
        <v>0</v>
      </c>
      <c r="E21">
        <v>15610</v>
      </c>
      <c r="F21" t="s">
        <v>1384</v>
      </c>
      <c r="G21" t="s">
        <v>1385</v>
      </c>
      <c r="H21" s="2">
        <v>1.36</v>
      </c>
      <c r="I21" s="2">
        <v>0</v>
      </c>
      <c r="J21" s="2">
        <v>0</v>
      </c>
      <c r="K21" s="15">
        <v>16.48</v>
      </c>
      <c r="L21" s="2">
        <v>0</v>
      </c>
      <c r="M21" s="2">
        <v>0</v>
      </c>
      <c r="N21" s="2">
        <v>0</v>
      </c>
      <c r="O21" s="2">
        <v>2.1424000000000003</v>
      </c>
      <c r="P21" s="2">
        <v>19.982399999999998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9024</v>
      </c>
      <c r="B22" t="s">
        <v>9542</v>
      </c>
      <c r="C22" t="s">
        <v>7706</v>
      </c>
      <c r="D22" t="s">
        <v>0</v>
      </c>
      <c r="E22">
        <v>15039</v>
      </c>
      <c r="F22" t="s">
        <v>1384</v>
      </c>
      <c r="G22" t="s">
        <v>1385</v>
      </c>
      <c r="H22" s="2">
        <v>1.36</v>
      </c>
      <c r="I22" s="2">
        <v>0</v>
      </c>
      <c r="J22" s="2">
        <v>0</v>
      </c>
      <c r="K22" s="15">
        <v>16.48</v>
      </c>
      <c r="L22" s="2">
        <v>0</v>
      </c>
      <c r="M22" s="2">
        <v>0</v>
      </c>
      <c r="N22" s="2">
        <v>0</v>
      </c>
      <c r="O22" s="2">
        <v>2.1424000000000003</v>
      </c>
      <c r="P22" s="2">
        <v>19.982399999999998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9024</v>
      </c>
      <c r="B23" t="s">
        <v>9548</v>
      </c>
      <c r="C23" s="21" t="s">
        <v>9480</v>
      </c>
      <c r="D23" t="s">
        <v>0</v>
      </c>
      <c r="E23" t="s">
        <v>9549</v>
      </c>
      <c r="F23" t="s">
        <v>97</v>
      </c>
      <c r="G23" t="s">
        <v>98</v>
      </c>
      <c r="H23" s="2">
        <v>0</v>
      </c>
      <c r="I23" s="2">
        <v>0</v>
      </c>
      <c r="J23" s="2">
        <v>0</v>
      </c>
      <c r="K23" s="15">
        <v>13.1</v>
      </c>
      <c r="L23" s="2">
        <v>0</v>
      </c>
      <c r="M23" s="2">
        <v>0</v>
      </c>
      <c r="N23" s="2">
        <v>0</v>
      </c>
      <c r="O23" s="2">
        <v>1.7030000000000001</v>
      </c>
      <c r="P23" s="2">
        <v>14.802999999999999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9023</v>
      </c>
      <c r="B24" t="s">
        <v>9530</v>
      </c>
      <c r="C24" s="21" t="s">
        <v>9480</v>
      </c>
      <c r="D24" t="s">
        <v>0</v>
      </c>
      <c r="E24" t="s">
        <v>9538</v>
      </c>
      <c r="F24" t="s">
        <v>97</v>
      </c>
      <c r="G24" t="s">
        <v>98</v>
      </c>
      <c r="H24" s="2">
        <v>0</v>
      </c>
      <c r="I24" s="2">
        <v>0</v>
      </c>
      <c r="J24" s="2">
        <v>0</v>
      </c>
      <c r="K24" s="15">
        <v>12.51</v>
      </c>
      <c r="L24" s="2">
        <v>0</v>
      </c>
      <c r="M24" s="2">
        <v>0</v>
      </c>
      <c r="N24" s="2">
        <v>0</v>
      </c>
      <c r="O24" s="2">
        <v>1.6263000000000001</v>
      </c>
      <c r="P24" s="2">
        <v>14.1363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9023</v>
      </c>
      <c r="B25" s="125" t="s">
        <v>9526</v>
      </c>
      <c r="C25" s="21" t="s">
        <v>9480</v>
      </c>
      <c r="D25" t="s">
        <v>0</v>
      </c>
      <c r="E25" t="s">
        <v>9537</v>
      </c>
      <c r="F25" t="s">
        <v>97</v>
      </c>
      <c r="G25" t="s">
        <v>98</v>
      </c>
      <c r="H25" s="2">
        <v>0</v>
      </c>
      <c r="I25" s="2">
        <v>0</v>
      </c>
      <c r="J25" s="2">
        <v>0</v>
      </c>
      <c r="K25" s="15">
        <v>47.79</v>
      </c>
      <c r="L25" s="2">
        <v>0</v>
      </c>
      <c r="M25" s="2">
        <v>0</v>
      </c>
      <c r="N25" s="2">
        <v>0</v>
      </c>
      <c r="O25" s="2">
        <v>6.2126999999999999</v>
      </c>
      <c r="P25" s="2">
        <v>54.002699999999997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9023</v>
      </c>
      <c r="B26" t="s">
        <v>9531</v>
      </c>
      <c r="C26" t="s">
        <v>7706</v>
      </c>
      <c r="D26" t="s">
        <v>0</v>
      </c>
      <c r="E26">
        <v>242238</v>
      </c>
      <c r="F26" t="s">
        <v>39</v>
      </c>
      <c r="G26" t="s">
        <v>1419</v>
      </c>
      <c r="H26" s="2">
        <v>1.33</v>
      </c>
      <c r="I26" s="2">
        <v>0</v>
      </c>
      <c r="J26" s="2">
        <v>0</v>
      </c>
      <c r="K26" s="15">
        <v>16.52</v>
      </c>
      <c r="L26" s="2">
        <v>0</v>
      </c>
      <c r="M26" s="2">
        <v>0</v>
      </c>
      <c r="N26" s="2">
        <v>0</v>
      </c>
      <c r="O26" s="2">
        <v>2.1476000000000002</v>
      </c>
      <c r="P26" s="2">
        <v>19.997600000000002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9023</v>
      </c>
      <c r="B27" t="s">
        <v>9536</v>
      </c>
      <c r="C27" t="s">
        <v>7706</v>
      </c>
      <c r="D27" t="s">
        <v>0</v>
      </c>
      <c r="E27">
        <v>11832</v>
      </c>
      <c r="F27" t="s">
        <v>2721</v>
      </c>
      <c r="G27" t="s">
        <v>2722</v>
      </c>
      <c r="H27" s="2">
        <v>1.61</v>
      </c>
      <c r="I27" s="2">
        <v>0</v>
      </c>
      <c r="J27" s="2">
        <v>0</v>
      </c>
      <c r="K27" s="15">
        <v>20.7</v>
      </c>
      <c r="L27" s="2">
        <v>0</v>
      </c>
      <c r="M27" s="2">
        <v>0</v>
      </c>
      <c r="N27" s="2">
        <v>0</v>
      </c>
      <c r="O27" s="2">
        <v>2.6909999999999998</v>
      </c>
      <c r="P27" s="2">
        <v>25.000999999999998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9023</v>
      </c>
      <c r="B28" t="s">
        <v>9535</v>
      </c>
      <c r="C28" t="s">
        <v>7706</v>
      </c>
      <c r="D28" t="s">
        <v>0</v>
      </c>
      <c r="E28">
        <v>10296</v>
      </c>
      <c r="F28" t="s">
        <v>1384</v>
      </c>
      <c r="G28" t="s">
        <v>1385</v>
      </c>
      <c r="H28" s="2">
        <v>1.32</v>
      </c>
      <c r="I28" s="2">
        <v>0</v>
      </c>
      <c r="J28" s="2">
        <v>0</v>
      </c>
      <c r="K28" s="15">
        <v>16.53</v>
      </c>
      <c r="L28" s="2">
        <v>0</v>
      </c>
      <c r="M28" s="2">
        <v>0</v>
      </c>
      <c r="N28" s="2">
        <v>0</v>
      </c>
      <c r="O28" s="2">
        <v>2.1489000000000003</v>
      </c>
      <c r="P28" s="2">
        <v>19.998900000000003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9023</v>
      </c>
      <c r="B29" t="s">
        <v>9525</v>
      </c>
      <c r="C29" t="s">
        <v>7706</v>
      </c>
      <c r="D29" t="s">
        <v>0</v>
      </c>
      <c r="E29">
        <v>1270</v>
      </c>
      <c r="F29" t="s">
        <v>3830</v>
      </c>
      <c r="G29" t="s">
        <v>3831</v>
      </c>
      <c r="H29" s="2">
        <v>0</v>
      </c>
      <c r="I29" s="2">
        <v>0</v>
      </c>
      <c r="J29" s="2">
        <v>0</v>
      </c>
      <c r="K29" s="15">
        <v>20.71</v>
      </c>
      <c r="L29" s="2">
        <v>0</v>
      </c>
      <c r="M29" s="2">
        <v>0</v>
      </c>
      <c r="N29" s="2">
        <v>0</v>
      </c>
      <c r="O29" s="2">
        <v>2.6923000000000004</v>
      </c>
      <c r="P29" s="2">
        <v>23.4023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9023</v>
      </c>
      <c r="B30" t="s">
        <v>9534</v>
      </c>
      <c r="C30" t="s">
        <v>7706</v>
      </c>
      <c r="D30" t="s">
        <v>0</v>
      </c>
      <c r="E30">
        <v>9102</v>
      </c>
      <c r="F30" t="s">
        <v>1384</v>
      </c>
      <c r="G30" t="s">
        <v>1385</v>
      </c>
      <c r="H30" s="2">
        <v>1.33</v>
      </c>
      <c r="I30" s="2">
        <v>0</v>
      </c>
      <c r="J30" s="2">
        <v>0</v>
      </c>
      <c r="K30" s="15">
        <v>16.510000000000002</v>
      </c>
      <c r="L30" s="2">
        <v>0</v>
      </c>
      <c r="M30" s="2">
        <v>0</v>
      </c>
      <c r="N30" s="2">
        <v>0</v>
      </c>
      <c r="O30" s="2">
        <v>2.1463000000000001</v>
      </c>
      <c r="P30" s="2">
        <v>19.986300000000004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9022</v>
      </c>
      <c r="B31" t="s">
        <v>9484</v>
      </c>
      <c r="C31" t="s">
        <v>7706</v>
      </c>
      <c r="D31" t="s">
        <v>0</v>
      </c>
      <c r="E31">
        <v>205</v>
      </c>
      <c r="F31" t="s">
        <v>9516</v>
      </c>
      <c r="G31" t="s">
        <v>9517</v>
      </c>
      <c r="H31" s="2">
        <v>0</v>
      </c>
      <c r="I31" s="2">
        <v>0</v>
      </c>
      <c r="J31" s="2">
        <v>0</v>
      </c>
      <c r="K31" s="15">
        <v>14.63</v>
      </c>
      <c r="L31" s="2">
        <v>0</v>
      </c>
      <c r="M31" s="2">
        <v>0</v>
      </c>
      <c r="N31" s="2">
        <v>0</v>
      </c>
      <c r="O31" s="2">
        <v>1.9019000000000001</v>
      </c>
      <c r="P31" s="2">
        <v>16.5319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9022</v>
      </c>
      <c r="B32" t="s">
        <v>9523</v>
      </c>
      <c r="C32" t="s">
        <v>7706</v>
      </c>
      <c r="D32" t="s">
        <v>0</v>
      </c>
      <c r="E32">
        <v>8199</v>
      </c>
      <c r="F32" t="s">
        <v>1384</v>
      </c>
      <c r="G32" t="s">
        <v>1385</v>
      </c>
      <c r="H32" s="2">
        <v>1.68</v>
      </c>
      <c r="I32" s="2">
        <v>0</v>
      </c>
      <c r="J32" s="2">
        <v>0</v>
      </c>
      <c r="K32" s="15">
        <v>20.64</v>
      </c>
      <c r="L32" s="2">
        <v>0</v>
      </c>
      <c r="M32" s="2">
        <v>0</v>
      </c>
      <c r="N32" s="2">
        <v>0</v>
      </c>
      <c r="O32" s="2">
        <v>2.6832000000000003</v>
      </c>
      <c r="P32" s="2">
        <v>25.0032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9022</v>
      </c>
      <c r="B33" t="s">
        <v>9523</v>
      </c>
      <c r="C33" s="21" t="s">
        <v>9480</v>
      </c>
      <c r="D33" t="s">
        <v>0</v>
      </c>
      <c r="E33" t="s">
        <v>9524</v>
      </c>
      <c r="F33" t="s">
        <v>97</v>
      </c>
      <c r="G33" t="s">
        <v>98</v>
      </c>
      <c r="H33" s="2">
        <v>0</v>
      </c>
      <c r="I33" s="2">
        <v>0</v>
      </c>
      <c r="J33" s="2">
        <v>0</v>
      </c>
      <c r="K33" s="15">
        <v>141.68</v>
      </c>
      <c r="L33" s="2">
        <v>0</v>
      </c>
      <c r="M33" s="2">
        <v>0</v>
      </c>
      <c r="N33" s="2">
        <v>0</v>
      </c>
      <c r="O33" s="2">
        <v>18.418400000000002</v>
      </c>
      <c r="P33" s="2">
        <v>160.0984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9022</v>
      </c>
      <c r="B34" t="s">
        <v>9512</v>
      </c>
      <c r="C34" t="s">
        <v>7706</v>
      </c>
      <c r="D34" t="s">
        <v>0</v>
      </c>
      <c r="E34">
        <v>387</v>
      </c>
      <c r="F34" t="s">
        <v>9465</v>
      </c>
      <c r="G34" t="s">
        <v>9466</v>
      </c>
      <c r="H34" s="2">
        <v>0</v>
      </c>
      <c r="I34" s="2">
        <v>0</v>
      </c>
      <c r="J34" s="2">
        <v>0</v>
      </c>
      <c r="K34" s="15">
        <v>365.04</v>
      </c>
      <c r="L34" s="2">
        <v>0</v>
      </c>
      <c r="M34" s="2">
        <v>0</v>
      </c>
      <c r="N34" s="2">
        <v>0</v>
      </c>
      <c r="O34" s="2">
        <v>47.455200000000005</v>
      </c>
      <c r="P34" s="2">
        <v>412.49520000000001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9022</v>
      </c>
      <c r="B35" t="s">
        <v>9522</v>
      </c>
      <c r="C35" t="s">
        <v>7706</v>
      </c>
      <c r="D35" t="s">
        <v>0</v>
      </c>
      <c r="E35">
        <v>216</v>
      </c>
      <c r="F35" t="s">
        <v>9378</v>
      </c>
      <c r="G35" t="s">
        <v>9473</v>
      </c>
      <c r="H35" s="2">
        <v>0</v>
      </c>
      <c r="I35" s="2">
        <v>0</v>
      </c>
      <c r="J35" s="2">
        <v>0</v>
      </c>
      <c r="K35" s="15">
        <v>103.54</v>
      </c>
      <c r="L35" s="2">
        <v>0</v>
      </c>
      <c r="M35" s="2">
        <v>0</v>
      </c>
      <c r="N35" s="2">
        <v>0</v>
      </c>
      <c r="O35" s="2">
        <v>13.4602</v>
      </c>
      <c r="P35" s="2">
        <v>117.00020000000001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9022</v>
      </c>
      <c r="B36" t="s">
        <v>9511</v>
      </c>
      <c r="C36" t="s">
        <v>7706</v>
      </c>
      <c r="D36" t="s">
        <v>0</v>
      </c>
      <c r="E36">
        <v>7573</v>
      </c>
      <c r="F36" t="s">
        <v>1384</v>
      </c>
      <c r="G36" t="s">
        <v>1385</v>
      </c>
      <c r="H36" s="2">
        <v>1.33</v>
      </c>
      <c r="I36" s="2">
        <v>0</v>
      </c>
      <c r="J36" s="2">
        <v>0</v>
      </c>
      <c r="K36" s="15">
        <v>16.510000000000002</v>
      </c>
      <c r="L36" s="2">
        <v>0</v>
      </c>
      <c r="M36" s="2">
        <v>0</v>
      </c>
      <c r="N36" s="2">
        <v>0</v>
      </c>
      <c r="O36" s="2">
        <v>2.1463000000000001</v>
      </c>
      <c r="P36" s="2">
        <v>19.986300000000004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9022</v>
      </c>
      <c r="B37" t="s">
        <v>9510</v>
      </c>
      <c r="C37" t="s">
        <v>7706</v>
      </c>
      <c r="D37" t="s">
        <v>0</v>
      </c>
      <c r="E37">
        <v>4998</v>
      </c>
      <c r="F37" t="s">
        <v>9372</v>
      </c>
      <c r="G37" t="s">
        <v>9426</v>
      </c>
      <c r="H37" s="2">
        <v>0</v>
      </c>
      <c r="I37" s="2">
        <v>0</v>
      </c>
      <c r="J37" s="2">
        <v>0</v>
      </c>
      <c r="K37" s="15">
        <v>14.16</v>
      </c>
      <c r="L37" s="2">
        <v>0</v>
      </c>
      <c r="M37" s="2">
        <v>0</v>
      </c>
      <c r="N37" s="2">
        <v>0</v>
      </c>
      <c r="O37" s="2">
        <v>1.8408</v>
      </c>
      <c r="P37" s="2">
        <v>16.000800000000002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9022</v>
      </c>
      <c r="B38" t="s">
        <v>9520</v>
      </c>
      <c r="C38" s="21" t="s">
        <v>9480</v>
      </c>
      <c r="D38" t="s">
        <v>0</v>
      </c>
      <c r="E38" t="s">
        <v>9521</v>
      </c>
      <c r="F38" s="21" t="s">
        <v>97</v>
      </c>
      <c r="G38" t="s">
        <v>98</v>
      </c>
      <c r="H38" s="2">
        <v>0</v>
      </c>
      <c r="I38" s="2">
        <v>0</v>
      </c>
      <c r="J38" s="2">
        <v>0</v>
      </c>
      <c r="K38" s="15">
        <v>18.72</v>
      </c>
      <c r="L38" s="2">
        <v>0</v>
      </c>
      <c r="M38" s="2">
        <v>0</v>
      </c>
      <c r="N38" s="2">
        <v>0</v>
      </c>
      <c r="O38" s="2">
        <v>2.4335999999999998</v>
      </c>
      <c r="P38" s="2">
        <v>21.153599999999997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9022</v>
      </c>
      <c r="B39" t="s">
        <v>9520</v>
      </c>
      <c r="C39" t="s">
        <v>7706</v>
      </c>
      <c r="D39" t="s">
        <v>0</v>
      </c>
      <c r="E39">
        <v>6556</v>
      </c>
      <c r="F39" t="s">
        <v>1384</v>
      </c>
      <c r="G39" t="s">
        <v>1385</v>
      </c>
      <c r="H39" s="2">
        <v>1.7399999999999998</v>
      </c>
      <c r="I39" s="2">
        <v>0</v>
      </c>
      <c r="J39" s="2">
        <v>0</v>
      </c>
      <c r="K39" s="15">
        <v>20.58</v>
      </c>
      <c r="L39" s="2">
        <v>0</v>
      </c>
      <c r="M39" s="2">
        <v>0</v>
      </c>
      <c r="N39" s="2">
        <v>0</v>
      </c>
      <c r="O39" s="2">
        <v>2.6753999999999998</v>
      </c>
      <c r="P39" s="2">
        <v>24.995399999999997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9022</v>
      </c>
      <c r="B40" t="s">
        <v>9519</v>
      </c>
      <c r="C40" t="s">
        <v>7706</v>
      </c>
      <c r="D40" t="s">
        <v>0</v>
      </c>
      <c r="E40">
        <v>4949</v>
      </c>
      <c r="F40" t="s">
        <v>9372</v>
      </c>
      <c r="G40" t="s">
        <v>9426</v>
      </c>
      <c r="H40" s="2">
        <v>0</v>
      </c>
      <c r="I40" s="2">
        <v>0</v>
      </c>
      <c r="J40" s="2">
        <v>0</v>
      </c>
      <c r="K40" s="15">
        <v>34.96</v>
      </c>
      <c r="L40" s="2">
        <v>0</v>
      </c>
      <c r="M40" s="2">
        <v>0</v>
      </c>
      <c r="N40" s="2">
        <v>0</v>
      </c>
      <c r="O40" s="2">
        <v>4.5448000000000004</v>
      </c>
      <c r="P40" s="2">
        <v>39.504800000000003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9022</v>
      </c>
      <c r="B41" t="s">
        <v>9506</v>
      </c>
      <c r="C41" t="s">
        <v>7706</v>
      </c>
      <c r="D41" t="s">
        <v>0</v>
      </c>
      <c r="E41">
        <v>2291</v>
      </c>
      <c r="F41" t="s">
        <v>3589</v>
      </c>
      <c r="G41" t="s">
        <v>3590</v>
      </c>
      <c r="H41" s="2">
        <v>0</v>
      </c>
      <c r="I41" s="2">
        <v>0</v>
      </c>
      <c r="J41" s="2">
        <v>0</v>
      </c>
      <c r="K41" s="15">
        <v>70.349999999999994</v>
      </c>
      <c r="L41" s="2">
        <v>0</v>
      </c>
      <c r="M41" s="2">
        <v>0</v>
      </c>
      <c r="N41" s="2">
        <v>0</v>
      </c>
      <c r="O41" s="2">
        <v>9.1455000000000002</v>
      </c>
      <c r="P41" s="2">
        <v>79.495499999999993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9022</v>
      </c>
      <c r="B42" t="s">
        <v>9506</v>
      </c>
      <c r="C42" t="s">
        <v>7706</v>
      </c>
      <c r="D42" t="s">
        <v>0</v>
      </c>
      <c r="E42">
        <v>1220</v>
      </c>
      <c r="F42" t="s">
        <v>3830</v>
      </c>
      <c r="G42" t="s">
        <v>3831</v>
      </c>
      <c r="H42" s="2">
        <v>0</v>
      </c>
      <c r="I42" s="2">
        <v>0</v>
      </c>
      <c r="J42" s="2">
        <v>0</v>
      </c>
      <c r="K42" s="15">
        <v>20.71</v>
      </c>
      <c r="L42" s="2">
        <v>0</v>
      </c>
      <c r="M42" s="2">
        <v>0</v>
      </c>
      <c r="N42" s="2">
        <v>0</v>
      </c>
      <c r="O42" s="2">
        <v>2.6923000000000004</v>
      </c>
      <c r="P42" s="2">
        <v>23.4023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9022</v>
      </c>
      <c r="B43" t="s">
        <v>9518</v>
      </c>
      <c r="C43" t="s">
        <v>7706</v>
      </c>
      <c r="D43" t="s">
        <v>0</v>
      </c>
      <c r="E43">
        <v>5115</v>
      </c>
      <c r="F43" t="s">
        <v>1384</v>
      </c>
      <c r="G43" t="s">
        <v>1385</v>
      </c>
      <c r="H43" s="2">
        <v>2.08</v>
      </c>
      <c r="I43" s="2">
        <v>0</v>
      </c>
      <c r="J43" s="2">
        <v>0</v>
      </c>
      <c r="K43" s="15">
        <v>24.7</v>
      </c>
      <c r="L43" s="2">
        <v>0</v>
      </c>
      <c r="M43" s="2">
        <v>0</v>
      </c>
      <c r="N43" s="2">
        <v>0</v>
      </c>
      <c r="O43" s="2">
        <v>3.2109999999999999</v>
      </c>
      <c r="P43" s="2">
        <v>29.991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9022</v>
      </c>
      <c r="B44" t="s">
        <v>9515</v>
      </c>
      <c r="C44" t="s">
        <v>7706</v>
      </c>
      <c r="D44" t="s">
        <v>0</v>
      </c>
      <c r="E44">
        <v>200</v>
      </c>
      <c r="F44" t="s">
        <v>9516</v>
      </c>
      <c r="G44" t="s">
        <v>9517</v>
      </c>
      <c r="H44" s="2">
        <v>0</v>
      </c>
      <c r="I44" s="2">
        <v>0</v>
      </c>
      <c r="J44" s="2">
        <v>0</v>
      </c>
      <c r="K44" s="15">
        <v>14.62</v>
      </c>
      <c r="L44" s="2">
        <v>0</v>
      </c>
      <c r="M44" s="2">
        <v>0</v>
      </c>
      <c r="N44" s="2">
        <v>0</v>
      </c>
      <c r="O44" s="2">
        <v>1.9006000000000001</v>
      </c>
      <c r="P44" s="2">
        <v>16.520599999999998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9022</v>
      </c>
      <c r="B45" s="125" t="s">
        <v>9505</v>
      </c>
      <c r="C45" t="s">
        <v>7706</v>
      </c>
      <c r="D45" t="s">
        <v>0</v>
      </c>
      <c r="E45">
        <v>4036</v>
      </c>
      <c r="F45" t="s">
        <v>1384</v>
      </c>
      <c r="G45" t="s">
        <v>1385</v>
      </c>
      <c r="H45" s="2">
        <v>2.1399999999999997</v>
      </c>
      <c r="I45" s="2">
        <v>0</v>
      </c>
      <c r="J45" s="2">
        <v>0</v>
      </c>
      <c r="K45" s="15">
        <v>24.64</v>
      </c>
      <c r="L45" s="2">
        <v>0</v>
      </c>
      <c r="M45" s="2">
        <v>0</v>
      </c>
      <c r="N45" s="2">
        <v>0</v>
      </c>
      <c r="O45" s="2">
        <v>3.2032000000000003</v>
      </c>
      <c r="P45" s="2">
        <v>29.9832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9022</v>
      </c>
      <c r="B46" t="s">
        <v>9514</v>
      </c>
      <c r="C46" t="s">
        <v>7706</v>
      </c>
      <c r="D46" t="s">
        <v>0</v>
      </c>
      <c r="E46">
        <v>1203</v>
      </c>
      <c r="F46" t="s">
        <v>3830</v>
      </c>
      <c r="G46" t="s">
        <v>3831</v>
      </c>
      <c r="H46" s="2">
        <v>0</v>
      </c>
      <c r="I46" s="2">
        <v>0</v>
      </c>
      <c r="J46" s="2">
        <v>0</v>
      </c>
      <c r="K46" s="15">
        <v>14.79</v>
      </c>
      <c r="L46" s="2">
        <v>0</v>
      </c>
      <c r="M46" s="2">
        <v>0</v>
      </c>
      <c r="N46" s="2">
        <v>0</v>
      </c>
      <c r="O46" s="2">
        <v>1.9226999999999999</v>
      </c>
      <c r="P46" s="2">
        <v>16.712699999999998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9021</v>
      </c>
      <c r="B47" t="s">
        <v>9479</v>
      </c>
      <c r="C47" s="21" t="s">
        <v>9480</v>
      </c>
      <c r="D47" t="s">
        <v>0</v>
      </c>
      <c r="E47" t="s">
        <v>9504</v>
      </c>
      <c r="F47" t="s">
        <v>2725</v>
      </c>
      <c r="G47" t="s">
        <v>2726</v>
      </c>
      <c r="H47" s="2">
        <v>0</v>
      </c>
      <c r="I47" s="2">
        <v>0</v>
      </c>
      <c r="J47" s="2">
        <v>0</v>
      </c>
      <c r="K47" s="15">
        <v>1014.73</v>
      </c>
      <c r="L47" s="2">
        <v>0</v>
      </c>
      <c r="M47" s="2">
        <v>0</v>
      </c>
      <c r="N47" s="2">
        <v>0</v>
      </c>
      <c r="O47" s="2">
        <v>131.91490000000002</v>
      </c>
      <c r="P47" s="134">
        <v>1146.6449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9021</v>
      </c>
      <c r="B48" t="s">
        <v>9502</v>
      </c>
      <c r="C48" s="21" t="s">
        <v>9480</v>
      </c>
      <c r="D48" t="s">
        <v>0</v>
      </c>
      <c r="E48" t="s">
        <v>9503</v>
      </c>
      <c r="F48" t="s">
        <v>2725</v>
      </c>
      <c r="G48" t="s">
        <v>2726</v>
      </c>
      <c r="H48" s="2">
        <v>0</v>
      </c>
      <c r="I48" s="2">
        <v>0</v>
      </c>
      <c r="J48" s="2">
        <v>0</v>
      </c>
      <c r="K48" s="15">
        <v>18.670000000000002</v>
      </c>
      <c r="L48" s="2">
        <v>0</v>
      </c>
      <c r="M48" s="2">
        <v>0</v>
      </c>
      <c r="N48" s="2">
        <v>0</v>
      </c>
      <c r="O48" s="2">
        <v>2.4271000000000003</v>
      </c>
      <c r="P48" s="2">
        <v>21.097100000000001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9021</v>
      </c>
      <c r="B49" t="s">
        <v>9498</v>
      </c>
      <c r="C49" s="21" t="s">
        <v>9480</v>
      </c>
      <c r="D49" t="s">
        <v>0</v>
      </c>
      <c r="E49" t="s">
        <v>9501</v>
      </c>
      <c r="F49" t="s">
        <v>2725</v>
      </c>
      <c r="G49" t="s">
        <v>2726</v>
      </c>
      <c r="H49" s="2">
        <v>0</v>
      </c>
      <c r="I49" s="2">
        <v>0</v>
      </c>
      <c r="J49" s="2">
        <v>0</v>
      </c>
      <c r="K49" s="15">
        <v>2</v>
      </c>
      <c r="L49" s="2">
        <v>0</v>
      </c>
      <c r="M49" s="2">
        <v>0</v>
      </c>
      <c r="N49" s="2">
        <v>0</v>
      </c>
      <c r="O49" s="2">
        <v>0.26</v>
      </c>
      <c r="P49" s="2">
        <v>2.2599999999999998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9021</v>
      </c>
      <c r="B50" t="s">
        <v>9498</v>
      </c>
      <c r="C50" t="s">
        <v>7706</v>
      </c>
      <c r="D50" t="s">
        <v>0</v>
      </c>
      <c r="E50">
        <v>1607</v>
      </c>
      <c r="F50" t="s">
        <v>9499</v>
      </c>
      <c r="G50" t="s">
        <v>9500</v>
      </c>
      <c r="H50" s="2">
        <v>0</v>
      </c>
      <c r="I50" s="2">
        <v>0</v>
      </c>
      <c r="J50" s="2">
        <v>0</v>
      </c>
      <c r="K50" s="15">
        <v>37.200000000000003</v>
      </c>
      <c r="L50" s="2">
        <v>0</v>
      </c>
      <c r="M50" s="2">
        <v>0</v>
      </c>
      <c r="N50" s="2">
        <v>0</v>
      </c>
      <c r="O50" s="2">
        <v>4.8360000000000003</v>
      </c>
      <c r="P50" s="2">
        <v>42.036000000000001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9021</v>
      </c>
      <c r="B51" t="s">
        <v>9497</v>
      </c>
      <c r="C51" t="s">
        <v>7706</v>
      </c>
      <c r="D51" t="s">
        <v>0</v>
      </c>
      <c r="E51">
        <v>1190</v>
      </c>
      <c r="F51" t="s">
        <v>3830</v>
      </c>
      <c r="G51" t="s">
        <v>3831</v>
      </c>
      <c r="H51" s="2">
        <v>0</v>
      </c>
      <c r="I51" s="2">
        <v>0</v>
      </c>
      <c r="J51" s="2">
        <v>0</v>
      </c>
      <c r="K51" s="15">
        <v>36.11</v>
      </c>
      <c r="L51" s="2">
        <v>0</v>
      </c>
      <c r="M51" s="2">
        <v>0</v>
      </c>
      <c r="N51" s="2">
        <v>0</v>
      </c>
      <c r="O51" s="2">
        <v>4.6943000000000001</v>
      </c>
      <c r="P51" s="2">
        <v>40.804299999999998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9021</v>
      </c>
      <c r="B52" t="s">
        <v>9483</v>
      </c>
      <c r="C52" t="s">
        <v>7706</v>
      </c>
      <c r="D52" t="s">
        <v>0</v>
      </c>
      <c r="E52">
        <v>2090</v>
      </c>
      <c r="F52" t="s">
        <v>1384</v>
      </c>
      <c r="G52" t="s">
        <v>1385</v>
      </c>
      <c r="H52" s="2">
        <v>1.7799999999999998</v>
      </c>
      <c r="I52" s="2">
        <v>0</v>
      </c>
      <c r="J52" s="2">
        <v>0</v>
      </c>
      <c r="K52" s="15">
        <v>20.54</v>
      </c>
      <c r="L52" s="2">
        <v>0</v>
      </c>
      <c r="M52" s="2">
        <v>0</v>
      </c>
      <c r="N52" s="2">
        <v>0</v>
      </c>
      <c r="O52" s="2">
        <v>2.6701999999999999</v>
      </c>
      <c r="P52" s="2">
        <v>24.990200000000002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9021</v>
      </c>
      <c r="B53" t="s">
        <v>9496</v>
      </c>
      <c r="C53" t="s">
        <v>7706</v>
      </c>
      <c r="D53" t="s">
        <v>0</v>
      </c>
      <c r="E53">
        <v>215</v>
      </c>
      <c r="F53" t="s">
        <v>9378</v>
      </c>
      <c r="G53" t="s">
        <v>9473</v>
      </c>
      <c r="H53" s="2">
        <v>0</v>
      </c>
      <c r="I53" s="2">
        <v>0</v>
      </c>
      <c r="J53" s="2">
        <v>0</v>
      </c>
      <c r="K53" s="15">
        <v>97.35</v>
      </c>
      <c r="L53" s="2">
        <v>0</v>
      </c>
      <c r="M53" s="2">
        <v>0</v>
      </c>
      <c r="N53" s="2">
        <v>0</v>
      </c>
      <c r="O53" s="2">
        <v>12.6555</v>
      </c>
      <c r="P53" s="2">
        <v>110.0055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9021</v>
      </c>
      <c r="B54" t="s">
        <v>9496</v>
      </c>
      <c r="C54" t="s">
        <v>7706</v>
      </c>
      <c r="D54" t="s">
        <v>0</v>
      </c>
      <c r="E54">
        <v>1183586</v>
      </c>
      <c r="F54" t="s">
        <v>1443</v>
      </c>
      <c r="G54" t="s">
        <v>1444</v>
      </c>
      <c r="H54" s="2">
        <v>1.88</v>
      </c>
      <c r="I54" s="2">
        <v>0</v>
      </c>
      <c r="J54" s="2">
        <v>0</v>
      </c>
      <c r="K54" s="15">
        <v>20.46</v>
      </c>
      <c r="L54" s="2">
        <v>0</v>
      </c>
      <c r="M54" s="2">
        <v>0</v>
      </c>
      <c r="N54" s="2">
        <v>0</v>
      </c>
      <c r="O54" s="2">
        <v>2.6598000000000002</v>
      </c>
      <c r="P54" s="2">
        <v>24.9998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9021</v>
      </c>
      <c r="B55" t="s">
        <v>9494</v>
      </c>
      <c r="C55" s="21" t="s">
        <v>9480</v>
      </c>
      <c r="D55" t="s">
        <v>0</v>
      </c>
      <c r="E55" t="s">
        <v>9495</v>
      </c>
      <c r="F55" t="s">
        <v>1340</v>
      </c>
      <c r="G55" t="s">
        <v>1341</v>
      </c>
      <c r="H55" s="2">
        <v>0</v>
      </c>
      <c r="I55" s="2">
        <v>0</v>
      </c>
      <c r="J55" s="2">
        <v>0</v>
      </c>
      <c r="K55" s="15">
        <v>13.54</v>
      </c>
      <c r="L55" s="2">
        <v>0</v>
      </c>
      <c r="M55" s="2">
        <v>0</v>
      </c>
      <c r="N55" s="2">
        <v>0</v>
      </c>
      <c r="O55" s="2">
        <v>1.7602</v>
      </c>
      <c r="P55" s="2">
        <v>15.300199999999998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9021</v>
      </c>
      <c r="B56" t="s">
        <v>9493</v>
      </c>
      <c r="C56" t="s">
        <v>7706</v>
      </c>
      <c r="D56" t="s">
        <v>0</v>
      </c>
      <c r="E56">
        <v>59922</v>
      </c>
      <c r="F56" t="s">
        <v>1384</v>
      </c>
      <c r="G56" t="s">
        <v>1385</v>
      </c>
      <c r="H56" s="2">
        <v>1.8900000000000001</v>
      </c>
      <c r="I56" s="2">
        <v>0</v>
      </c>
      <c r="J56" s="2">
        <v>0</v>
      </c>
      <c r="K56" s="15">
        <v>20.45</v>
      </c>
      <c r="L56" s="2">
        <v>0</v>
      </c>
      <c r="M56" s="2">
        <v>0</v>
      </c>
      <c r="N56" s="2">
        <v>0</v>
      </c>
      <c r="O56" s="2">
        <v>2.6585000000000001</v>
      </c>
      <c r="P56" s="2">
        <v>24.9985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9021</v>
      </c>
      <c r="B57" t="s">
        <v>9492</v>
      </c>
      <c r="C57" t="s">
        <v>7706</v>
      </c>
      <c r="D57" t="s">
        <v>0</v>
      </c>
      <c r="E57">
        <v>124035</v>
      </c>
      <c r="F57" t="s">
        <v>3830</v>
      </c>
      <c r="G57" t="s">
        <v>3831</v>
      </c>
      <c r="H57" s="2">
        <v>0</v>
      </c>
      <c r="I57" s="2">
        <v>0</v>
      </c>
      <c r="J57" s="2">
        <v>0</v>
      </c>
      <c r="K57" s="15">
        <v>21.46</v>
      </c>
      <c r="L57" s="2">
        <v>0</v>
      </c>
      <c r="M57" s="2">
        <v>0</v>
      </c>
      <c r="N57" s="2">
        <v>0</v>
      </c>
      <c r="O57" s="2">
        <v>2.7898000000000001</v>
      </c>
      <c r="P57" s="2">
        <v>24.2498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9021</v>
      </c>
      <c r="B58" t="s">
        <v>9491</v>
      </c>
      <c r="C58" t="s">
        <v>7706</v>
      </c>
      <c r="D58" t="s">
        <v>0</v>
      </c>
      <c r="E58">
        <v>346770</v>
      </c>
      <c r="F58" t="s">
        <v>1443</v>
      </c>
      <c r="G58" t="s">
        <v>1444</v>
      </c>
      <c r="H58" s="2">
        <v>1.6500000000000001</v>
      </c>
      <c r="I58" s="2">
        <v>0</v>
      </c>
      <c r="J58" s="2">
        <v>0</v>
      </c>
      <c r="K58" s="15">
        <v>16.239999999999998</v>
      </c>
      <c r="L58" s="2">
        <v>0</v>
      </c>
      <c r="M58" s="2">
        <v>0</v>
      </c>
      <c r="N58" s="2">
        <v>0</v>
      </c>
      <c r="O58" s="2">
        <v>2.1111999999999997</v>
      </c>
      <c r="P58" s="2">
        <v>20.001199999999997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9021</v>
      </c>
      <c r="B59" t="s">
        <v>9486</v>
      </c>
      <c r="C59" s="21" t="s">
        <v>9480</v>
      </c>
      <c r="D59" t="s">
        <v>0</v>
      </c>
      <c r="E59" t="s">
        <v>9490</v>
      </c>
      <c r="F59" t="s">
        <v>2725</v>
      </c>
      <c r="G59" t="s">
        <v>2726</v>
      </c>
      <c r="H59" s="2">
        <v>0</v>
      </c>
      <c r="I59" s="2">
        <v>0</v>
      </c>
      <c r="J59" s="2">
        <v>0</v>
      </c>
      <c r="K59" s="15">
        <v>30.34</v>
      </c>
      <c r="L59" s="2">
        <v>0</v>
      </c>
      <c r="M59" s="2">
        <v>0</v>
      </c>
      <c r="N59" s="2">
        <v>0</v>
      </c>
      <c r="O59" s="2">
        <v>3.9441999999999999</v>
      </c>
      <c r="P59" s="2">
        <v>34.284199999999998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9021</v>
      </c>
      <c r="B60" t="s">
        <v>9486</v>
      </c>
      <c r="C60" s="21" t="s">
        <v>9480</v>
      </c>
      <c r="D60" t="s">
        <v>0</v>
      </c>
      <c r="E60" t="s">
        <v>9487</v>
      </c>
      <c r="F60" t="s">
        <v>2725</v>
      </c>
      <c r="G60" t="s">
        <v>2726</v>
      </c>
      <c r="H60" s="2">
        <v>0</v>
      </c>
      <c r="I60" s="2">
        <v>0</v>
      </c>
      <c r="J60" s="2">
        <v>0</v>
      </c>
      <c r="K60" s="15">
        <v>928.5</v>
      </c>
      <c r="L60" s="2">
        <v>0</v>
      </c>
      <c r="M60" s="2">
        <v>0</v>
      </c>
      <c r="N60" s="2">
        <v>0</v>
      </c>
      <c r="O60" s="2">
        <v>120.705</v>
      </c>
      <c r="P60" s="134">
        <v>1049.2049999999999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9021</v>
      </c>
      <c r="B61" t="s">
        <v>9484</v>
      </c>
      <c r="C61" s="21" t="s">
        <v>9480</v>
      </c>
      <c r="D61" t="s">
        <v>0</v>
      </c>
      <c r="E61" t="s">
        <v>9485</v>
      </c>
      <c r="F61" t="s">
        <v>1340</v>
      </c>
      <c r="G61" t="s">
        <v>1341</v>
      </c>
      <c r="H61" s="2">
        <v>0</v>
      </c>
      <c r="I61" s="2">
        <v>0</v>
      </c>
      <c r="J61" s="2">
        <v>0</v>
      </c>
      <c r="K61" s="15">
        <v>13.8</v>
      </c>
      <c r="L61" s="2">
        <v>0</v>
      </c>
      <c r="M61" s="2">
        <v>0</v>
      </c>
      <c r="N61" s="2">
        <v>0</v>
      </c>
      <c r="O61" s="2">
        <v>1.7940000000000003</v>
      </c>
      <c r="P61" s="2">
        <v>15.594000000000001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9020</v>
      </c>
      <c r="B62" t="s">
        <v>9479</v>
      </c>
      <c r="C62" t="s">
        <v>7706</v>
      </c>
      <c r="D62" t="s">
        <v>0</v>
      </c>
      <c r="E62">
        <v>554381</v>
      </c>
      <c r="F62" t="s">
        <v>1375</v>
      </c>
      <c r="G62" t="s">
        <v>1376</v>
      </c>
      <c r="H62" s="2">
        <v>1.64</v>
      </c>
      <c r="I62" s="2">
        <v>0</v>
      </c>
      <c r="J62" s="2">
        <v>0</v>
      </c>
      <c r="K62" s="15">
        <v>16.25</v>
      </c>
      <c r="L62" s="2">
        <v>0</v>
      </c>
      <c r="M62" s="2">
        <v>0</v>
      </c>
      <c r="N62" s="2">
        <v>0</v>
      </c>
      <c r="O62" s="2">
        <v>2.1125000000000003</v>
      </c>
      <c r="P62" s="2">
        <v>20.002500000000001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9020</v>
      </c>
      <c r="B63" t="s">
        <v>9457</v>
      </c>
      <c r="C63" t="s">
        <v>7706</v>
      </c>
      <c r="D63" t="s">
        <v>0</v>
      </c>
      <c r="E63">
        <v>1119</v>
      </c>
      <c r="F63" t="s">
        <v>3830</v>
      </c>
      <c r="G63" t="s">
        <v>3831</v>
      </c>
      <c r="H63" s="2">
        <v>0</v>
      </c>
      <c r="I63" s="2">
        <v>0</v>
      </c>
      <c r="J63" s="2">
        <v>0</v>
      </c>
      <c r="K63" s="15">
        <v>39.57</v>
      </c>
      <c r="L63" s="2">
        <v>0</v>
      </c>
      <c r="M63" s="2">
        <v>0</v>
      </c>
      <c r="N63" s="2">
        <v>0</v>
      </c>
      <c r="O63" s="2">
        <v>5.1440999999999999</v>
      </c>
      <c r="P63" s="2">
        <v>44.714100000000002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9020</v>
      </c>
      <c r="B64" t="s">
        <v>9457</v>
      </c>
      <c r="C64" t="s">
        <v>7706</v>
      </c>
      <c r="D64" t="s">
        <v>0</v>
      </c>
      <c r="E64">
        <v>552975</v>
      </c>
      <c r="F64" t="s">
        <v>1375</v>
      </c>
      <c r="G64" t="s">
        <v>1376</v>
      </c>
      <c r="H64" s="2">
        <v>1.67</v>
      </c>
      <c r="I64" s="2">
        <v>0</v>
      </c>
      <c r="J64" s="2">
        <v>0</v>
      </c>
      <c r="K64" s="15">
        <v>16.22</v>
      </c>
      <c r="L64" s="2">
        <v>0</v>
      </c>
      <c r="M64" s="2">
        <v>0</v>
      </c>
      <c r="N64" s="2">
        <v>0</v>
      </c>
      <c r="O64" s="2">
        <v>2.1086</v>
      </c>
      <c r="P64" s="2">
        <v>19.9986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9020</v>
      </c>
      <c r="B65" t="s">
        <v>9464</v>
      </c>
      <c r="C65" s="21" t="s">
        <v>9480</v>
      </c>
      <c r="D65" t="s">
        <v>0</v>
      </c>
      <c r="E65" t="s">
        <v>9478</v>
      </c>
      <c r="F65" t="s">
        <v>97</v>
      </c>
      <c r="G65" t="s">
        <v>98</v>
      </c>
      <c r="H65" s="2">
        <v>0</v>
      </c>
      <c r="I65" s="2">
        <v>0</v>
      </c>
      <c r="J65" s="2">
        <v>0</v>
      </c>
      <c r="K65" s="15">
        <v>9.6300000000000008</v>
      </c>
      <c r="L65" s="2">
        <v>0</v>
      </c>
      <c r="M65" s="2">
        <v>0</v>
      </c>
      <c r="N65" s="2">
        <v>0</v>
      </c>
      <c r="O65" s="2">
        <v>1.2519000000000002</v>
      </c>
      <c r="P65" s="2">
        <v>10.881900000000002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9020</v>
      </c>
      <c r="B66" t="s">
        <v>9464</v>
      </c>
      <c r="C66" s="21" t="s">
        <v>9480</v>
      </c>
      <c r="D66" t="s">
        <v>0</v>
      </c>
      <c r="E66" t="s">
        <v>9477</v>
      </c>
      <c r="F66" t="s">
        <v>1340</v>
      </c>
      <c r="G66" t="s">
        <v>1341</v>
      </c>
      <c r="H66" s="2">
        <v>0</v>
      </c>
      <c r="I66" s="2">
        <v>0</v>
      </c>
      <c r="J66" s="2">
        <v>0</v>
      </c>
      <c r="K66" s="15">
        <v>9.91</v>
      </c>
      <c r="L66" s="2">
        <v>0</v>
      </c>
      <c r="M66" s="2">
        <v>0</v>
      </c>
      <c r="N66" s="2">
        <v>0</v>
      </c>
      <c r="O66" s="2">
        <v>1.2883</v>
      </c>
      <c r="P66" s="2">
        <v>11.1983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9020</v>
      </c>
      <c r="B67" t="s">
        <v>9475</v>
      </c>
      <c r="C67" t="s">
        <v>7706</v>
      </c>
      <c r="D67" t="s">
        <v>0</v>
      </c>
      <c r="E67">
        <v>3802</v>
      </c>
      <c r="F67" t="s">
        <v>9372</v>
      </c>
      <c r="G67" t="s">
        <v>9426</v>
      </c>
      <c r="H67" s="2">
        <v>0</v>
      </c>
      <c r="I67" s="2">
        <v>0</v>
      </c>
      <c r="J67" s="2">
        <v>0</v>
      </c>
      <c r="K67" s="15">
        <v>24.78</v>
      </c>
      <c r="L67" s="2">
        <v>0</v>
      </c>
      <c r="M67" s="2">
        <v>0</v>
      </c>
      <c r="N67" s="2">
        <v>0</v>
      </c>
      <c r="O67" s="2">
        <v>3.2214</v>
      </c>
      <c r="P67" s="2">
        <v>28.0014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x14ac:dyDescent="0.25">
      <c r="A68" t="s">
        <v>9020</v>
      </c>
      <c r="B68" t="s">
        <v>9475</v>
      </c>
      <c r="C68" s="21" t="s">
        <v>9480</v>
      </c>
      <c r="D68" t="s">
        <v>0</v>
      </c>
      <c r="E68" t="s">
        <v>9476</v>
      </c>
      <c r="F68" t="s">
        <v>97</v>
      </c>
      <c r="G68" t="s">
        <v>98</v>
      </c>
      <c r="H68" s="2">
        <v>0</v>
      </c>
      <c r="I68" s="2">
        <v>0</v>
      </c>
      <c r="J68" s="2">
        <v>0</v>
      </c>
      <c r="K68" s="15">
        <v>20.76</v>
      </c>
      <c r="L68" s="2">
        <v>0</v>
      </c>
      <c r="M68" s="2">
        <v>0</v>
      </c>
      <c r="N68" s="2">
        <v>0</v>
      </c>
      <c r="O68" s="2">
        <v>2.6988000000000003</v>
      </c>
      <c r="P68" s="2">
        <v>23.458800000000004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x14ac:dyDescent="0.25">
      <c r="A69" t="s">
        <v>9020</v>
      </c>
      <c r="B69" t="s">
        <v>9472</v>
      </c>
      <c r="C69" s="21" t="s">
        <v>9480</v>
      </c>
      <c r="D69" t="s">
        <v>0</v>
      </c>
      <c r="E69" t="s">
        <v>9474</v>
      </c>
      <c r="F69" t="s">
        <v>97</v>
      </c>
      <c r="G69" t="s">
        <v>98</v>
      </c>
      <c r="H69" s="2">
        <v>0</v>
      </c>
      <c r="I69" s="2">
        <v>0</v>
      </c>
      <c r="J69" s="2">
        <v>0</v>
      </c>
      <c r="K69" s="15">
        <v>17.920000000000002</v>
      </c>
      <c r="L69" s="2">
        <v>0</v>
      </c>
      <c r="M69" s="2">
        <v>0</v>
      </c>
      <c r="N69" s="2">
        <v>0</v>
      </c>
      <c r="O69" s="2">
        <v>2.3296000000000001</v>
      </c>
      <c r="P69" s="2">
        <v>20.249600000000001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x14ac:dyDescent="0.25">
      <c r="A70" t="s">
        <v>9020</v>
      </c>
      <c r="B70" t="s">
        <v>9472</v>
      </c>
      <c r="C70" t="s">
        <v>7706</v>
      </c>
      <c r="D70" t="s">
        <v>0</v>
      </c>
      <c r="E70">
        <v>214</v>
      </c>
      <c r="F70" t="s">
        <v>9378</v>
      </c>
      <c r="G70" t="s">
        <v>9473</v>
      </c>
      <c r="H70" s="2">
        <v>0</v>
      </c>
      <c r="I70" s="2">
        <v>0</v>
      </c>
      <c r="J70" s="2">
        <v>0</v>
      </c>
      <c r="K70" s="15">
        <v>68.14</v>
      </c>
      <c r="L70" s="2">
        <v>0</v>
      </c>
      <c r="M70" s="2">
        <v>0</v>
      </c>
      <c r="N70" s="2">
        <v>0</v>
      </c>
      <c r="O70" s="2">
        <v>8.8582000000000001</v>
      </c>
      <c r="P70" s="2">
        <v>76.998199999999997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x14ac:dyDescent="0.25">
      <c r="A71" t="s">
        <v>9020</v>
      </c>
      <c r="B71" t="s">
        <v>9471</v>
      </c>
      <c r="C71" t="s">
        <v>7706</v>
      </c>
      <c r="D71" t="s">
        <v>0</v>
      </c>
      <c r="E71">
        <v>551613</v>
      </c>
      <c r="F71" t="s">
        <v>1375</v>
      </c>
      <c r="G71" t="s">
        <v>1376</v>
      </c>
      <c r="H71" s="2">
        <v>1.67</v>
      </c>
      <c r="I71" s="2">
        <v>0</v>
      </c>
      <c r="J71" s="2">
        <v>0</v>
      </c>
      <c r="K71" s="15">
        <v>16.22</v>
      </c>
      <c r="L71" s="2">
        <v>0</v>
      </c>
      <c r="M71" s="2">
        <v>0</v>
      </c>
      <c r="N71" s="2">
        <v>0</v>
      </c>
      <c r="O71" s="2">
        <v>2.1086</v>
      </c>
      <c r="P71" s="2">
        <v>19.9986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x14ac:dyDescent="0.25">
      <c r="A72" t="s">
        <v>9020</v>
      </c>
      <c r="B72" t="s">
        <v>9470</v>
      </c>
      <c r="C72" t="s">
        <v>7706</v>
      </c>
      <c r="D72" t="s">
        <v>0</v>
      </c>
      <c r="E72">
        <v>8405</v>
      </c>
      <c r="F72" t="s">
        <v>2721</v>
      </c>
      <c r="G72" t="s">
        <v>2722</v>
      </c>
      <c r="H72" s="2">
        <v>1.6600000000000001</v>
      </c>
      <c r="I72" s="2">
        <v>0</v>
      </c>
      <c r="J72" s="2">
        <v>0</v>
      </c>
      <c r="K72" s="15">
        <v>16.23</v>
      </c>
      <c r="L72" s="2">
        <v>0</v>
      </c>
      <c r="M72" s="2">
        <v>0</v>
      </c>
      <c r="N72" s="2">
        <v>0</v>
      </c>
      <c r="O72" s="2">
        <v>2.1099000000000001</v>
      </c>
      <c r="P72" s="2">
        <v>19.9999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x14ac:dyDescent="0.25">
      <c r="A73" t="s">
        <v>9020</v>
      </c>
      <c r="B73" t="s">
        <v>9454</v>
      </c>
      <c r="C73" t="s">
        <v>7706</v>
      </c>
      <c r="D73" t="s">
        <v>0</v>
      </c>
      <c r="E73">
        <v>4167</v>
      </c>
      <c r="F73" t="s">
        <v>3589</v>
      </c>
      <c r="G73" t="s">
        <v>3590</v>
      </c>
      <c r="H73" s="2">
        <v>0</v>
      </c>
      <c r="I73" s="2">
        <v>0</v>
      </c>
      <c r="J73" s="2">
        <v>0</v>
      </c>
      <c r="K73" s="15">
        <v>79.650000000000006</v>
      </c>
      <c r="L73" s="2">
        <v>0</v>
      </c>
      <c r="M73" s="2">
        <v>0</v>
      </c>
      <c r="N73" s="2">
        <v>0</v>
      </c>
      <c r="O73" s="2">
        <v>10.354500000000002</v>
      </c>
      <c r="P73" s="2">
        <v>90.004500000000007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x14ac:dyDescent="0.25">
      <c r="A74" t="s">
        <v>9020</v>
      </c>
      <c r="B74" t="s">
        <v>9453</v>
      </c>
      <c r="C74" t="s">
        <v>7706</v>
      </c>
      <c r="D74" t="s">
        <v>0</v>
      </c>
      <c r="E74">
        <v>1540</v>
      </c>
      <c r="F74" t="s">
        <v>3589</v>
      </c>
      <c r="G74" t="s">
        <v>3590</v>
      </c>
      <c r="H74" s="2">
        <v>0</v>
      </c>
      <c r="I74" s="2">
        <v>0</v>
      </c>
      <c r="J74" s="2">
        <v>0</v>
      </c>
      <c r="K74" s="15">
        <v>78.760000000000005</v>
      </c>
      <c r="L74" s="2">
        <v>0</v>
      </c>
      <c r="M74" s="2">
        <v>0</v>
      </c>
      <c r="N74" s="2">
        <v>0</v>
      </c>
      <c r="O74" s="2">
        <v>10.238800000000001</v>
      </c>
      <c r="P74" s="2">
        <v>88.998800000000003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x14ac:dyDescent="0.25">
      <c r="A75" t="s">
        <v>9020</v>
      </c>
      <c r="B75" t="s">
        <v>9468</v>
      </c>
      <c r="C75" s="21" t="s">
        <v>9480</v>
      </c>
      <c r="D75" t="s">
        <v>0</v>
      </c>
      <c r="E75" t="s">
        <v>9469</v>
      </c>
      <c r="F75" t="s">
        <v>97</v>
      </c>
      <c r="G75" t="s">
        <v>98</v>
      </c>
      <c r="H75" s="2">
        <v>0</v>
      </c>
      <c r="I75" s="2">
        <v>0</v>
      </c>
      <c r="J75" s="2">
        <v>0</v>
      </c>
      <c r="K75" s="15">
        <v>68.66</v>
      </c>
      <c r="L75" s="2">
        <v>0</v>
      </c>
      <c r="M75" s="2">
        <v>0</v>
      </c>
      <c r="N75" s="2">
        <v>0</v>
      </c>
      <c r="O75" s="2">
        <v>8.9258000000000006</v>
      </c>
      <c r="P75" s="2">
        <v>77.585799999999992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x14ac:dyDescent="0.25">
      <c r="A76" t="s">
        <v>9020</v>
      </c>
      <c r="B76" t="s">
        <v>9467</v>
      </c>
      <c r="C76" t="s">
        <v>7706</v>
      </c>
      <c r="D76" t="s">
        <v>0</v>
      </c>
      <c r="E76">
        <v>4116</v>
      </c>
      <c r="F76" t="s">
        <v>3589</v>
      </c>
      <c r="G76" t="s">
        <v>3590</v>
      </c>
      <c r="H76" s="2">
        <v>0</v>
      </c>
      <c r="I76" s="2">
        <v>0</v>
      </c>
      <c r="J76" s="2">
        <v>0</v>
      </c>
      <c r="K76" s="15">
        <v>78.760000000000005</v>
      </c>
      <c r="L76" s="2">
        <v>0</v>
      </c>
      <c r="M76" s="2">
        <v>0</v>
      </c>
      <c r="N76" s="2">
        <v>0</v>
      </c>
      <c r="O76" s="2">
        <v>10.238800000000001</v>
      </c>
      <c r="P76" s="2">
        <v>88.998800000000003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x14ac:dyDescent="0.25">
      <c r="A77" t="s">
        <v>9020</v>
      </c>
      <c r="B77" t="s">
        <v>9448</v>
      </c>
      <c r="C77" t="s">
        <v>7706</v>
      </c>
      <c r="D77" t="s">
        <v>0</v>
      </c>
      <c r="E77">
        <v>384</v>
      </c>
      <c r="F77" t="s">
        <v>9465</v>
      </c>
      <c r="G77" t="s">
        <v>9466</v>
      </c>
      <c r="H77" s="2">
        <v>0</v>
      </c>
      <c r="I77" s="2">
        <v>0</v>
      </c>
      <c r="J77" s="2">
        <v>0</v>
      </c>
      <c r="K77" s="15">
        <v>407.96</v>
      </c>
      <c r="L77" s="2">
        <v>0</v>
      </c>
      <c r="M77" s="2">
        <v>0</v>
      </c>
      <c r="N77" s="2">
        <v>0</v>
      </c>
      <c r="O77" s="2">
        <v>53.034799999999997</v>
      </c>
      <c r="P77" s="2">
        <v>460.9948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x14ac:dyDescent="0.25">
      <c r="A78" t="s">
        <v>9020</v>
      </c>
      <c r="B78" t="s">
        <v>9448</v>
      </c>
      <c r="C78" t="s">
        <v>7706</v>
      </c>
      <c r="D78" t="s">
        <v>0</v>
      </c>
      <c r="E78">
        <v>1416117</v>
      </c>
      <c r="F78" t="s">
        <v>1320</v>
      </c>
      <c r="G78" t="s">
        <v>1321</v>
      </c>
      <c r="H78" s="2">
        <v>0</v>
      </c>
      <c r="I78" s="2">
        <v>0</v>
      </c>
      <c r="J78" s="2">
        <v>0</v>
      </c>
      <c r="K78" s="15">
        <v>55.16</v>
      </c>
      <c r="L78" s="2">
        <v>0</v>
      </c>
      <c r="M78" s="2">
        <v>0</v>
      </c>
      <c r="N78" s="2">
        <v>0</v>
      </c>
      <c r="O78" s="2">
        <v>7.1707999999999998</v>
      </c>
      <c r="P78" s="2">
        <v>62.330799999999996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x14ac:dyDescent="0.25">
      <c r="A79" t="s">
        <v>9020</v>
      </c>
      <c r="B79" t="s">
        <v>9446</v>
      </c>
      <c r="C79" t="s">
        <v>7706</v>
      </c>
      <c r="D79" t="s">
        <v>0</v>
      </c>
      <c r="E79">
        <v>1386679</v>
      </c>
      <c r="F79" t="s">
        <v>1320</v>
      </c>
      <c r="G79" t="s">
        <v>1321</v>
      </c>
      <c r="H79" s="2">
        <v>0</v>
      </c>
      <c r="I79" s="2">
        <v>0</v>
      </c>
      <c r="J79" s="2">
        <v>0</v>
      </c>
      <c r="K79" s="15">
        <v>53.04</v>
      </c>
      <c r="L79" s="2">
        <v>0</v>
      </c>
      <c r="M79" s="2">
        <v>0</v>
      </c>
      <c r="N79" s="2">
        <v>0</v>
      </c>
      <c r="O79" s="2">
        <v>6.8952</v>
      </c>
      <c r="P79" s="2">
        <v>59.935200000000002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x14ac:dyDescent="0.25">
      <c r="A80" t="s">
        <v>9020</v>
      </c>
      <c r="B80" t="s">
        <v>9463</v>
      </c>
      <c r="C80" t="s">
        <v>7706</v>
      </c>
      <c r="D80" t="s">
        <v>0</v>
      </c>
      <c r="E80">
        <v>1328751</v>
      </c>
      <c r="F80" t="s">
        <v>1320</v>
      </c>
      <c r="G80" t="s">
        <v>1321</v>
      </c>
      <c r="H80" s="2">
        <v>0</v>
      </c>
      <c r="I80" s="2">
        <v>0</v>
      </c>
      <c r="J80" s="2">
        <v>0</v>
      </c>
      <c r="K80" s="15">
        <v>22</v>
      </c>
      <c r="L80" s="2">
        <v>0</v>
      </c>
      <c r="M80" s="2">
        <v>0</v>
      </c>
      <c r="N80" s="2">
        <v>0</v>
      </c>
      <c r="O80" s="2">
        <v>2.8600000000000003</v>
      </c>
      <c r="P80" s="2">
        <v>24.86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x14ac:dyDescent="0.25">
      <c r="A81" t="s">
        <v>9020</v>
      </c>
      <c r="B81" t="s">
        <v>9462</v>
      </c>
      <c r="C81" t="s">
        <v>7706</v>
      </c>
      <c r="D81" t="s">
        <v>0</v>
      </c>
      <c r="E81">
        <v>15203</v>
      </c>
      <c r="F81" t="s">
        <v>9292</v>
      </c>
      <c r="G81" t="s">
        <v>9293</v>
      </c>
      <c r="H81" s="2">
        <v>0</v>
      </c>
      <c r="I81" s="2">
        <v>0</v>
      </c>
      <c r="J81" s="2">
        <v>0</v>
      </c>
      <c r="K81" s="15">
        <v>52.26</v>
      </c>
      <c r="L81" s="2">
        <v>0</v>
      </c>
      <c r="M81" s="2">
        <v>0</v>
      </c>
      <c r="N81" s="2">
        <v>0</v>
      </c>
      <c r="O81" s="2">
        <v>6.7938000000000001</v>
      </c>
      <c r="P81" s="2">
        <v>59.053799999999995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x14ac:dyDescent="0.25">
      <c r="A82" t="s">
        <v>9020</v>
      </c>
      <c r="B82" t="s">
        <v>9433</v>
      </c>
      <c r="C82" t="s">
        <v>7706</v>
      </c>
      <c r="D82" t="s">
        <v>0</v>
      </c>
      <c r="E82">
        <v>1279764</v>
      </c>
      <c r="F82" t="s">
        <v>1320</v>
      </c>
      <c r="G82" t="s">
        <v>1321</v>
      </c>
      <c r="H82" s="2">
        <v>0</v>
      </c>
      <c r="I82" s="2">
        <v>0</v>
      </c>
      <c r="J82" s="2">
        <v>0</v>
      </c>
      <c r="K82" s="15">
        <v>194.47</v>
      </c>
      <c r="L82" s="2">
        <v>0</v>
      </c>
      <c r="M82" s="2">
        <v>0</v>
      </c>
      <c r="N82" s="2">
        <v>0</v>
      </c>
      <c r="O82" s="2">
        <v>25.281100000000002</v>
      </c>
      <c r="P82" s="2">
        <v>219.75110000000001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x14ac:dyDescent="0.25">
      <c r="A83" t="s">
        <v>8489</v>
      </c>
      <c r="B83" t="s">
        <v>9452</v>
      </c>
      <c r="C83" t="s">
        <v>7706</v>
      </c>
      <c r="D83" t="s">
        <v>0</v>
      </c>
      <c r="E83">
        <v>1510</v>
      </c>
      <c r="F83" t="s">
        <v>3589</v>
      </c>
      <c r="G83" t="s">
        <v>3590</v>
      </c>
      <c r="H83" s="2">
        <v>0</v>
      </c>
      <c r="I83" s="2">
        <v>0</v>
      </c>
      <c r="J83" s="2">
        <v>0</v>
      </c>
      <c r="K83" s="15">
        <v>78.760000000000005</v>
      </c>
      <c r="L83" s="2">
        <v>0</v>
      </c>
      <c r="M83" s="2">
        <v>0</v>
      </c>
      <c r="N83" s="2">
        <v>0</v>
      </c>
      <c r="O83" s="2">
        <v>10.238800000000001</v>
      </c>
      <c r="P83" s="2">
        <v>88.998800000000003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x14ac:dyDescent="0.25">
      <c r="A84" t="s">
        <v>8489</v>
      </c>
      <c r="B84" t="s">
        <v>9451</v>
      </c>
      <c r="C84" t="s">
        <v>7706</v>
      </c>
      <c r="D84" t="s">
        <v>0</v>
      </c>
      <c r="E84">
        <v>102680</v>
      </c>
      <c r="F84" t="s">
        <v>1443</v>
      </c>
      <c r="G84" t="s">
        <v>1444</v>
      </c>
      <c r="H84" s="2">
        <v>1.6999999999999997</v>
      </c>
      <c r="I84" s="2">
        <v>0</v>
      </c>
      <c r="J84" s="2">
        <v>0</v>
      </c>
      <c r="K84" s="15">
        <v>16.2</v>
      </c>
      <c r="L84" s="2">
        <v>0</v>
      </c>
      <c r="M84" s="2">
        <v>0</v>
      </c>
      <c r="N84" s="2">
        <v>0</v>
      </c>
      <c r="O84" s="2">
        <v>2.1059999999999999</v>
      </c>
      <c r="P84" s="2">
        <v>20.006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x14ac:dyDescent="0.25">
      <c r="A85" t="s">
        <v>8489</v>
      </c>
      <c r="B85" t="s">
        <v>9451</v>
      </c>
      <c r="C85" t="s">
        <v>7706</v>
      </c>
      <c r="D85" t="s">
        <v>0</v>
      </c>
      <c r="E85">
        <v>3652</v>
      </c>
      <c r="F85" t="s">
        <v>97</v>
      </c>
      <c r="G85" t="s">
        <v>98</v>
      </c>
      <c r="H85" s="2">
        <v>0</v>
      </c>
      <c r="I85" s="2">
        <v>0</v>
      </c>
      <c r="J85" s="2">
        <v>0</v>
      </c>
      <c r="K85" s="15">
        <v>18.63</v>
      </c>
      <c r="L85" s="2">
        <v>0</v>
      </c>
      <c r="M85" s="2">
        <v>0</v>
      </c>
      <c r="N85" s="2">
        <v>0</v>
      </c>
      <c r="O85" s="2">
        <v>2.4218999999999999</v>
      </c>
      <c r="P85" s="2">
        <v>21.0519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x14ac:dyDescent="0.25">
      <c r="A86" t="s">
        <v>8489</v>
      </c>
      <c r="B86" t="s">
        <v>9442</v>
      </c>
      <c r="C86" t="s">
        <v>7706</v>
      </c>
      <c r="D86" t="s">
        <v>0</v>
      </c>
      <c r="E86">
        <v>149280</v>
      </c>
      <c r="F86" t="s">
        <v>2725</v>
      </c>
      <c r="G86" t="s">
        <v>2726</v>
      </c>
      <c r="H86" s="2">
        <v>0</v>
      </c>
      <c r="I86" s="2">
        <v>0</v>
      </c>
      <c r="J86" s="2">
        <v>0</v>
      </c>
      <c r="K86" s="15">
        <v>20.23</v>
      </c>
      <c r="L86" s="2">
        <v>0</v>
      </c>
      <c r="M86" s="2">
        <v>0</v>
      </c>
      <c r="N86" s="2">
        <v>0</v>
      </c>
      <c r="O86" s="2">
        <v>2.6299000000000001</v>
      </c>
      <c r="P86" s="2">
        <v>22.8599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x14ac:dyDescent="0.25">
      <c r="A87" t="s">
        <v>8489</v>
      </c>
      <c r="B87" t="s">
        <v>9441</v>
      </c>
      <c r="C87" t="s">
        <v>7706</v>
      </c>
      <c r="D87" t="s">
        <v>0</v>
      </c>
      <c r="E87">
        <v>149266</v>
      </c>
      <c r="F87" t="s">
        <v>2725</v>
      </c>
      <c r="G87" t="s">
        <v>2726</v>
      </c>
      <c r="H87" s="2">
        <v>0</v>
      </c>
      <c r="I87" s="2">
        <v>0</v>
      </c>
      <c r="J87" s="2">
        <v>0</v>
      </c>
      <c r="K87" s="15">
        <v>14.11</v>
      </c>
      <c r="L87" s="2">
        <v>0</v>
      </c>
      <c r="M87" s="2">
        <v>0</v>
      </c>
      <c r="N87" s="2">
        <v>0</v>
      </c>
      <c r="O87" s="2">
        <v>1.8343</v>
      </c>
      <c r="P87" s="2">
        <v>15.9443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x14ac:dyDescent="0.25">
      <c r="A88" t="s">
        <v>8489</v>
      </c>
      <c r="B88" t="s">
        <v>9450</v>
      </c>
      <c r="C88" t="s">
        <v>7706</v>
      </c>
      <c r="D88" t="s">
        <v>0</v>
      </c>
      <c r="E88">
        <v>52463</v>
      </c>
      <c r="F88" t="s">
        <v>1384</v>
      </c>
      <c r="G88" t="s">
        <v>1385</v>
      </c>
      <c r="H88" s="2">
        <v>1.69</v>
      </c>
      <c r="I88" s="2">
        <v>0</v>
      </c>
      <c r="J88" s="2">
        <v>0</v>
      </c>
      <c r="K88" s="15">
        <v>16.190000000000001</v>
      </c>
      <c r="L88" s="2">
        <v>0</v>
      </c>
      <c r="M88" s="2">
        <v>0</v>
      </c>
      <c r="N88" s="2">
        <v>0</v>
      </c>
      <c r="O88" s="2">
        <v>2.1047000000000002</v>
      </c>
      <c r="P88" s="2">
        <v>19.984700000000004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x14ac:dyDescent="0.25">
      <c r="A89" t="s">
        <v>8489</v>
      </c>
      <c r="B89" t="s">
        <v>9438</v>
      </c>
      <c r="C89" t="s">
        <v>7706</v>
      </c>
      <c r="D89" t="s">
        <v>0</v>
      </c>
      <c r="E89">
        <v>548289</v>
      </c>
      <c r="F89" t="s">
        <v>1375</v>
      </c>
      <c r="G89" t="s">
        <v>1376</v>
      </c>
      <c r="H89" s="2">
        <v>0.85</v>
      </c>
      <c r="I89" s="2">
        <v>0</v>
      </c>
      <c r="J89" s="2">
        <v>0</v>
      </c>
      <c r="K89" s="15">
        <v>8.1</v>
      </c>
      <c r="L89" s="2">
        <v>0</v>
      </c>
      <c r="M89" s="2">
        <v>0</v>
      </c>
      <c r="N89" s="2">
        <v>0</v>
      </c>
      <c r="O89" s="2">
        <v>1.0529999999999999</v>
      </c>
      <c r="P89" s="2">
        <v>10.003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x14ac:dyDescent="0.25">
      <c r="A90" t="s">
        <v>8489</v>
      </c>
      <c r="B90" t="s">
        <v>9436</v>
      </c>
      <c r="C90" t="s">
        <v>7706</v>
      </c>
      <c r="D90" t="s">
        <v>0</v>
      </c>
      <c r="E90">
        <v>211180</v>
      </c>
      <c r="F90" t="s">
        <v>1340</v>
      </c>
      <c r="G90" t="s">
        <v>1341</v>
      </c>
      <c r="H90" s="2">
        <v>0</v>
      </c>
      <c r="I90" s="2">
        <v>0</v>
      </c>
      <c r="J90" s="2">
        <v>0</v>
      </c>
      <c r="K90" s="15">
        <v>10.4</v>
      </c>
      <c r="L90" s="2">
        <v>0</v>
      </c>
      <c r="M90" s="2">
        <v>0</v>
      </c>
      <c r="N90" s="2">
        <v>0</v>
      </c>
      <c r="O90" s="2">
        <v>1.3520000000000001</v>
      </c>
      <c r="P90" s="2">
        <v>11.752000000000001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x14ac:dyDescent="0.25">
      <c r="A91" t="s">
        <v>8489</v>
      </c>
      <c r="B91" t="s">
        <v>9449</v>
      </c>
      <c r="C91" t="s">
        <v>7706</v>
      </c>
      <c r="D91" t="s">
        <v>0</v>
      </c>
      <c r="E91">
        <v>123024</v>
      </c>
      <c r="F91" t="s">
        <v>3830</v>
      </c>
      <c r="G91" t="s">
        <v>3831</v>
      </c>
      <c r="H91" s="2">
        <v>0</v>
      </c>
      <c r="I91" s="2">
        <v>0</v>
      </c>
      <c r="J91" s="2">
        <v>0</v>
      </c>
      <c r="K91" s="15">
        <v>56.32</v>
      </c>
      <c r="L91" s="2">
        <v>0</v>
      </c>
      <c r="M91" s="2">
        <v>0</v>
      </c>
      <c r="N91" s="2">
        <v>0</v>
      </c>
      <c r="O91" s="2">
        <v>7.3216000000000001</v>
      </c>
      <c r="P91" s="2">
        <v>63.641599999999997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x14ac:dyDescent="0.25">
      <c r="A92" t="s">
        <v>8489</v>
      </c>
      <c r="B92" t="s">
        <v>9448</v>
      </c>
      <c r="C92" t="s">
        <v>7706</v>
      </c>
      <c r="D92" t="s">
        <v>0</v>
      </c>
      <c r="E92">
        <v>831</v>
      </c>
      <c r="F92" t="s">
        <v>97</v>
      </c>
      <c r="G92" t="s">
        <v>98</v>
      </c>
      <c r="H92" s="2">
        <v>0</v>
      </c>
      <c r="I92" s="2">
        <v>0</v>
      </c>
      <c r="J92" s="2">
        <v>0</v>
      </c>
      <c r="K92" s="15">
        <v>12.03</v>
      </c>
      <c r="L92" s="2">
        <v>0</v>
      </c>
      <c r="M92" s="2">
        <v>0</v>
      </c>
      <c r="N92" s="2">
        <v>0</v>
      </c>
      <c r="O92" s="2">
        <v>1.5639000000000001</v>
      </c>
      <c r="P92" s="2">
        <v>13.5939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x14ac:dyDescent="0.25">
      <c r="A93" t="s">
        <v>8489</v>
      </c>
      <c r="B93" t="s">
        <v>9447</v>
      </c>
      <c r="C93" t="s">
        <v>7706</v>
      </c>
      <c r="D93" t="s">
        <v>0</v>
      </c>
      <c r="E93">
        <v>1019349</v>
      </c>
      <c r="F93" t="s">
        <v>1443</v>
      </c>
      <c r="G93" t="s">
        <v>1444</v>
      </c>
      <c r="H93" s="2">
        <v>1.7169999999999999</v>
      </c>
      <c r="I93" s="2">
        <v>0</v>
      </c>
      <c r="J93" s="2">
        <v>0</v>
      </c>
      <c r="K93" s="15">
        <v>16.190000000000001</v>
      </c>
      <c r="L93" s="2">
        <v>0</v>
      </c>
      <c r="M93" s="2">
        <v>0</v>
      </c>
      <c r="N93" s="2">
        <v>0</v>
      </c>
      <c r="O93" s="2">
        <v>2.1047000000000002</v>
      </c>
      <c r="P93" s="2">
        <v>20.011700000000001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x14ac:dyDescent="0.25">
      <c r="A94" t="s">
        <v>8489</v>
      </c>
      <c r="B94" t="s">
        <v>9446</v>
      </c>
      <c r="C94" t="s">
        <v>7706</v>
      </c>
      <c r="D94" t="s">
        <v>0</v>
      </c>
      <c r="E94">
        <v>815</v>
      </c>
      <c r="F94" t="s">
        <v>97</v>
      </c>
      <c r="G94" t="s">
        <v>98</v>
      </c>
      <c r="H94" s="2">
        <v>0</v>
      </c>
      <c r="I94" s="2">
        <v>0</v>
      </c>
      <c r="J94" s="2">
        <v>0</v>
      </c>
      <c r="K94" s="15">
        <v>47.54</v>
      </c>
      <c r="L94" s="2">
        <v>0</v>
      </c>
      <c r="M94" s="2">
        <v>0</v>
      </c>
      <c r="N94" s="2">
        <v>0</v>
      </c>
      <c r="O94" s="2">
        <v>6.1802000000000001</v>
      </c>
      <c r="P94" s="2">
        <v>53.720199999999998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x14ac:dyDescent="0.25">
      <c r="A95" t="s">
        <v>8489</v>
      </c>
      <c r="B95" t="s">
        <v>9445</v>
      </c>
      <c r="C95" t="s">
        <v>7706</v>
      </c>
      <c r="D95" t="s">
        <v>0</v>
      </c>
      <c r="E95">
        <v>18981</v>
      </c>
      <c r="F95" t="s">
        <v>1340</v>
      </c>
      <c r="G95" t="s">
        <v>1341</v>
      </c>
      <c r="H95" s="2">
        <v>0</v>
      </c>
      <c r="I95" s="2">
        <v>0</v>
      </c>
      <c r="J95" s="2">
        <v>0</v>
      </c>
      <c r="K95" s="15">
        <v>514.82000000000005</v>
      </c>
      <c r="L95" s="2">
        <v>0</v>
      </c>
      <c r="M95" s="2">
        <v>0</v>
      </c>
      <c r="N95" s="2">
        <v>0</v>
      </c>
      <c r="O95" s="2">
        <v>66.926600000000008</v>
      </c>
      <c r="P95" s="2">
        <v>581.74660000000006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x14ac:dyDescent="0.25">
      <c r="A96" t="s">
        <v>8489</v>
      </c>
      <c r="B96" t="s">
        <v>9444</v>
      </c>
      <c r="C96" t="s">
        <v>7706</v>
      </c>
      <c r="D96" t="s">
        <v>0</v>
      </c>
      <c r="E96">
        <v>330868</v>
      </c>
      <c r="F96" t="s">
        <v>1443</v>
      </c>
      <c r="G96" t="s">
        <v>1444</v>
      </c>
      <c r="H96" s="2">
        <v>0</v>
      </c>
      <c r="I96" s="2">
        <v>0</v>
      </c>
      <c r="J96" s="2">
        <v>0</v>
      </c>
      <c r="K96" s="15">
        <v>13.76</v>
      </c>
      <c r="L96" s="2">
        <v>0</v>
      </c>
      <c r="M96" s="2">
        <v>0</v>
      </c>
      <c r="N96" s="2">
        <v>0</v>
      </c>
      <c r="O96" s="2">
        <v>1.7887999999999999</v>
      </c>
      <c r="P96" s="2">
        <v>15.5488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x14ac:dyDescent="0.25">
      <c r="A97" t="s">
        <v>8489</v>
      </c>
      <c r="B97" t="s">
        <v>9443</v>
      </c>
      <c r="C97" t="s">
        <v>7706</v>
      </c>
      <c r="D97" t="s">
        <v>0</v>
      </c>
      <c r="E97">
        <v>4899</v>
      </c>
      <c r="F97" t="s">
        <v>2721</v>
      </c>
      <c r="G97" t="s">
        <v>2722</v>
      </c>
      <c r="H97" s="2">
        <v>1.6500000000000001</v>
      </c>
      <c r="I97" s="2">
        <v>0</v>
      </c>
      <c r="J97" s="2">
        <v>0</v>
      </c>
      <c r="K97" s="15">
        <v>16.239999999999998</v>
      </c>
      <c r="L97" s="2">
        <v>0</v>
      </c>
      <c r="M97" s="2">
        <v>0</v>
      </c>
      <c r="N97" s="2">
        <v>0</v>
      </c>
      <c r="O97" s="2">
        <v>2.1111999999999997</v>
      </c>
      <c r="P97" s="2">
        <v>20.001199999999997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x14ac:dyDescent="0.25">
      <c r="A98" t="s">
        <v>8489</v>
      </c>
      <c r="B98" t="s">
        <v>9420</v>
      </c>
      <c r="C98" t="s">
        <v>7706</v>
      </c>
      <c r="D98" t="s">
        <v>0</v>
      </c>
      <c r="E98">
        <v>67</v>
      </c>
      <c r="F98" t="s">
        <v>97</v>
      </c>
      <c r="G98" t="s">
        <v>98</v>
      </c>
      <c r="H98" s="2">
        <v>0</v>
      </c>
      <c r="I98" s="2">
        <v>0</v>
      </c>
      <c r="J98" s="2">
        <v>0</v>
      </c>
      <c r="K98" s="15">
        <v>12.51</v>
      </c>
      <c r="L98" s="2">
        <v>0</v>
      </c>
      <c r="M98" s="2">
        <v>0</v>
      </c>
      <c r="N98" s="2">
        <v>0</v>
      </c>
      <c r="O98" s="2">
        <v>1.6263000000000001</v>
      </c>
      <c r="P98" s="2">
        <v>14.1363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x14ac:dyDescent="0.25">
      <c r="A99" t="s">
        <v>8489</v>
      </c>
      <c r="B99" t="s">
        <v>9420</v>
      </c>
      <c r="C99" t="s">
        <v>7706</v>
      </c>
      <c r="D99" t="s">
        <v>0</v>
      </c>
      <c r="E99">
        <v>772</v>
      </c>
      <c r="F99" t="s">
        <v>5277</v>
      </c>
      <c r="G99" s="42" t="s">
        <v>5278</v>
      </c>
      <c r="H99" s="2">
        <v>0</v>
      </c>
      <c r="I99" s="2">
        <v>0</v>
      </c>
      <c r="J99" s="2">
        <v>0</v>
      </c>
      <c r="K99" s="15">
        <v>4000</v>
      </c>
      <c r="L99" s="2">
        <v>0</v>
      </c>
      <c r="M99" s="2">
        <v>0</v>
      </c>
      <c r="N99" s="2">
        <v>0</v>
      </c>
      <c r="O99" s="2">
        <v>520</v>
      </c>
      <c r="P99" s="134">
        <v>4520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x14ac:dyDescent="0.25">
      <c r="A100" t="s">
        <v>8489</v>
      </c>
      <c r="B100" t="s">
        <v>9433</v>
      </c>
      <c r="C100" t="s">
        <v>7706</v>
      </c>
      <c r="D100" t="s">
        <v>0</v>
      </c>
      <c r="E100">
        <v>71</v>
      </c>
      <c r="F100" t="s">
        <v>97</v>
      </c>
      <c r="G100" t="s">
        <v>98</v>
      </c>
      <c r="H100" s="2">
        <v>0</v>
      </c>
      <c r="I100" s="2">
        <v>0</v>
      </c>
      <c r="J100" s="2">
        <v>0</v>
      </c>
      <c r="K100" s="15">
        <v>20.76</v>
      </c>
      <c r="L100" s="2">
        <v>0</v>
      </c>
      <c r="M100" s="2">
        <v>0</v>
      </c>
      <c r="N100" s="2">
        <v>0</v>
      </c>
      <c r="O100" s="2">
        <v>2.6988000000000003</v>
      </c>
      <c r="P100" s="2">
        <v>23.458800000000004</v>
      </c>
      <c r="Q100" t="s">
        <v>7868</v>
      </c>
      <c r="R100" t="s">
        <v>8045</v>
      </c>
      <c r="S100" s="2">
        <v>0</v>
      </c>
      <c r="T100" s="2">
        <v>0</v>
      </c>
      <c r="U100" s="2"/>
    </row>
    <row r="101" spans="1:21" x14ac:dyDescent="0.25">
      <c r="A101" t="s">
        <v>8490</v>
      </c>
      <c r="B101" t="s">
        <v>9432</v>
      </c>
      <c r="C101" t="s">
        <v>7706</v>
      </c>
      <c r="D101" t="s">
        <v>0</v>
      </c>
      <c r="E101">
        <v>122699</v>
      </c>
      <c r="F101" t="s">
        <v>3830</v>
      </c>
      <c r="G101" t="s">
        <v>3831</v>
      </c>
      <c r="H101" s="2">
        <v>0</v>
      </c>
      <c r="I101" s="2">
        <v>0</v>
      </c>
      <c r="J101" s="2">
        <v>0</v>
      </c>
      <c r="K101" s="15">
        <v>19.989999999999998</v>
      </c>
      <c r="L101" s="2">
        <v>0</v>
      </c>
      <c r="M101" s="2">
        <v>0</v>
      </c>
      <c r="N101" s="2">
        <v>0</v>
      </c>
      <c r="O101" s="2">
        <v>2.5987</v>
      </c>
      <c r="P101" s="2">
        <v>22.588699999999999</v>
      </c>
      <c r="Q101" t="s">
        <v>7868</v>
      </c>
      <c r="R101" t="s">
        <v>8045</v>
      </c>
      <c r="S101" s="2">
        <v>0</v>
      </c>
      <c r="T101" s="2">
        <v>0</v>
      </c>
      <c r="U101" s="2"/>
    </row>
    <row r="102" spans="1:21" x14ac:dyDescent="0.25">
      <c r="A102" t="s">
        <v>8490</v>
      </c>
      <c r="B102" t="s">
        <v>9432</v>
      </c>
      <c r="C102" t="s">
        <v>7706</v>
      </c>
      <c r="D102" t="s">
        <v>0</v>
      </c>
      <c r="E102">
        <v>327282</v>
      </c>
      <c r="F102" t="s">
        <v>1443</v>
      </c>
      <c r="G102" t="s">
        <v>1444</v>
      </c>
      <c r="H102" s="2">
        <v>2.52</v>
      </c>
      <c r="I102" s="2">
        <v>0</v>
      </c>
      <c r="J102" s="2">
        <v>0</v>
      </c>
      <c r="K102" s="15">
        <v>24.32</v>
      </c>
      <c r="L102" s="2">
        <v>0</v>
      </c>
      <c r="M102" s="2">
        <v>0</v>
      </c>
      <c r="N102" s="2">
        <v>0</v>
      </c>
      <c r="O102" s="2">
        <v>3.1616</v>
      </c>
      <c r="P102" s="2">
        <v>30.0016</v>
      </c>
      <c r="Q102" t="s">
        <v>7868</v>
      </c>
      <c r="R102" t="s">
        <v>8045</v>
      </c>
      <c r="S102" s="2">
        <v>0</v>
      </c>
      <c r="T102" s="2">
        <v>0</v>
      </c>
      <c r="U102" s="2"/>
    </row>
    <row r="103" spans="1:21" x14ac:dyDescent="0.25">
      <c r="A103" t="s">
        <v>8490</v>
      </c>
      <c r="B103" t="s">
        <v>9418</v>
      </c>
      <c r="C103" t="s">
        <v>7706</v>
      </c>
      <c r="D103" t="s">
        <v>0</v>
      </c>
      <c r="E103">
        <v>336229</v>
      </c>
      <c r="F103" t="s">
        <v>1340</v>
      </c>
      <c r="G103" t="s">
        <v>1341</v>
      </c>
      <c r="H103" s="2">
        <v>0</v>
      </c>
      <c r="I103" s="2">
        <v>0</v>
      </c>
      <c r="J103" s="2">
        <v>0</v>
      </c>
      <c r="K103" s="15">
        <v>959.05</v>
      </c>
      <c r="L103" s="2">
        <v>0</v>
      </c>
      <c r="M103" s="2">
        <v>0</v>
      </c>
      <c r="N103" s="2">
        <v>0</v>
      </c>
      <c r="O103" s="2">
        <v>124.6765</v>
      </c>
      <c r="P103" s="134">
        <v>1083.7265</v>
      </c>
      <c r="Q103" t="s">
        <v>7868</v>
      </c>
      <c r="R103" t="s">
        <v>8045</v>
      </c>
      <c r="S103" s="2">
        <v>0</v>
      </c>
      <c r="T103" s="2">
        <v>0</v>
      </c>
      <c r="U103" s="2"/>
    </row>
    <row r="104" spans="1:21" x14ac:dyDescent="0.25">
      <c r="A104" t="s">
        <v>8490</v>
      </c>
      <c r="B104" t="s">
        <v>9431</v>
      </c>
      <c r="C104" t="s">
        <v>7706</v>
      </c>
      <c r="D104" t="s">
        <v>0</v>
      </c>
      <c r="E104">
        <v>339510</v>
      </c>
      <c r="F104" t="s">
        <v>1340</v>
      </c>
      <c r="G104" t="s">
        <v>1341</v>
      </c>
      <c r="H104" s="2">
        <v>0</v>
      </c>
      <c r="I104" s="2">
        <v>0</v>
      </c>
      <c r="J104" s="2">
        <v>0</v>
      </c>
      <c r="K104" s="15">
        <v>12.34</v>
      </c>
      <c r="L104" s="2">
        <v>0</v>
      </c>
      <c r="M104" s="2">
        <v>0</v>
      </c>
      <c r="N104" s="2">
        <v>0</v>
      </c>
      <c r="O104" s="2">
        <v>1.6042000000000001</v>
      </c>
      <c r="P104" s="2">
        <v>13.9442</v>
      </c>
      <c r="Q104" t="s">
        <v>7868</v>
      </c>
      <c r="R104" t="s">
        <v>8045</v>
      </c>
      <c r="S104" s="2">
        <v>0</v>
      </c>
      <c r="T104" s="2">
        <v>0</v>
      </c>
      <c r="U104" s="2"/>
    </row>
    <row r="105" spans="1:21" x14ac:dyDescent="0.25">
      <c r="A105" t="s">
        <v>8490</v>
      </c>
      <c r="B105" t="s">
        <v>9430</v>
      </c>
      <c r="C105" t="s">
        <v>7706</v>
      </c>
      <c r="D105" t="s">
        <v>0</v>
      </c>
      <c r="E105">
        <v>696</v>
      </c>
      <c r="F105" t="s">
        <v>1384</v>
      </c>
      <c r="G105" t="s">
        <v>1385</v>
      </c>
      <c r="H105" s="2">
        <v>0</v>
      </c>
      <c r="I105" s="2">
        <v>0</v>
      </c>
      <c r="J105" s="2">
        <v>0</v>
      </c>
      <c r="K105" s="15">
        <v>10.71</v>
      </c>
      <c r="L105" s="2">
        <v>0</v>
      </c>
      <c r="M105" s="2">
        <v>0</v>
      </c>
      <c r="N105" s="2">
        <v>0</v>
      </c>
      <c r="O105" s="2">
        <v>1.3923000000000001</v>
      </c>
      <c r="P105" s="2">
        <v>12.102300000000001</v>
      </c>
      <c r="Q105" t="s">
        <v>7868</v>
      </c>
      <c r="R105" t="s">
        <v>8045</v>
      </c>
      <c r="S105" s="2">
        <v>0</v>
      </c>
      <c r="T105" s="2">
        <v>0</v>
      </c>
      <c r="U105" s="2"/>
    </row>
    <row r="106" spans="1:21" x14ac:dyDescent="0.25">
      <c r="A106" t="s">
        <v>8490</v>
      </c>
      <c r="B106" t="s">
        <v>9429</v>
      </c>
      <c r="C106" t="s">
        <v>7706</v>
      </c>
      <c r="D106" t="s">
        <v>0</v>
      </c>
      <c r="E106">
        <v>47052</v>
      </c>
      <c r="F106" t="s">
        <v>1384</v>
      </c>
      <c r="G106" t="s">
        <v>1385</v>
      </c>
      <c r="H106" s="2">
        <v>1.68</v>
      </c>
      <c r="I106" s="2">
        <v>0</v>
      </c>
      <c r="J106" s="2">
        <v>0</v>
      </c>
      <c r="K106" s="15">
        <v>16.21</v>
      </c>
      <c r="L106" s="2">
        <v>0</v>
      </c>
      <c r="M106" s="2">
        <v>0</v>
      </c>
      <c r="N106" s="2">
        <v>0</v>
      </c>
      <c r="O106" s="2">
        <v>2.1073000000000004</v>
      </c>
      <c r="P106" s="2">
        <v>19.997300000000003</v>
      </c>
      <c r="Q106" t="s">
        <v>7868</v>
      </c>
      <c r="R106" t="s">
        <v>8045</v>
      </c>
      <c r="S106" s="2">
        <v>0</v>
      </c>
      <c r="T106" s="2">
        <v>0</v>
      </c>
      <c r="U106" s="2"/>
    </row>
    <row r="107" spans="1:21" x14ac:dyDescent="0.25">
      <c r="A107" t="s">
        <v>8490</v>
      </c>
      <c r="B107" t="s">
        <v>9428</v>
      </c>
      <c r="C107" t="s">
        <v>7706</v>
      </c>
      <c r="D107" t="s">
        <v>0</v>
      </c>
      <c r="E107">
        <v>390139</v>
      </c>
      <c r="F107" t="s">
        <v>1340</v>
      </c>
      <c r="G107" t="s">
        <v>1341</v>
      </c>
      <c r="H107" s="2">
        <v>0</v>
      </c>
      <c r="I107" s="2">
        <v>0</v>
      </c>
      <c r="J107" s="2">
        <v>0</v>
      </c>
      <c r="K107" s="15">
        <v>6.17</v>
      </c>
      <c r="L107" s="2">
        <v>0</v>
      </c>
      <c r="M107" s="2">
        <v>0</v>
      </c>
      <c r="N107" s="2">
        <v>0</v>
      </c>
      <c r="O107" s="2">
        <v>0.80210000000000004</v>
      </c>
      <c r="P107" s="2">
        <v>6.9721000000000002</v>
      </c>
      <c r="Q107" t="s">
        <v>7868</v>
      </c>
      <c r="R107" t="s">
        <v>8045</v>
      </c>
      <c r="S107" s="2">
        <v>0</v>
      </c>
      <c r="T107" s="2">
        <v>0</v>
      </c>
      <c r="U107" s="2"/>
    </row>
    <row r="108" spans="1:21" x14ac:dyDescent="0.25">
      <c r="A108" t="s">
        <v>8490</v>
      </c>
      <c r="B108" t="s">
        <v>9427</v>
      </c>
      <c r="C108" t="s">
        <v>7706</v>
      </c>
      <c r="D108" t="s">
        <v>0</v>
      </c>
      <c r="E108">
        <v>2373</v>
      </c>
      <c r="F108" t="s">
        <v>97</v>
      </c>
      <c r="G108" t="s">
        <v>98</v>
      </c>
      <c r="H108" s="2">
        <v>0</v>
      </c>
      <c r="I108" s="2">
        <v>0</v>
      </c>
      <c r="J108" s="2">
        <v>0</v>
      </c>
      <c r="K108" s="15">
        <v>30.39</v>
      </c>
      <c r="L108" s="2">
        <v>0</v>
      </c>
      <c r="M108" s="2">
        <v>0</v>
      </c>
      <c r="N108" s="2">
        <v>0</v>
      </c>
      <c r="O108" s="2">
        <v>3.9507000000000003</v>
      </c>
      <c r="P108" s="2">
        <v>34.340699999999998</v>
      </c>
      <c r="Q108" t="s">
        <v>7868</v>
      </c>
      <c r="R108" t="s">
        <v>8045</v>
      </c>
      <c r="S108" s="2">
        <v>0</v>
      </c>
      <c r="T108" s="2">
        <v>0</v>
      </c>
      <c r="U108" s="2"/>
    </row>
    <row r="109" spans="1:21" x14ac:dyDescent="0.25">
      <c r="A109" t="s">
        <v>8490</v>
      </c>
      <c r="B109" t="s">
        <v>9425</v>
      </c>
      <c r="C109" t="s">
        <v>7706</v>
      </c>
      <c r="D109" t="s">
        <v>0</v>
      </c>
      <c r="E109">
        <v>2709</v>
      </c>
      <c r="F109" t="s">
        <v>9372</v>
      </c>
      <c r="G109" t="s">
        <v>9426</v>
      </c>
      <c r="H109" s="2">
        <v>0</v>
      </c>
      <c r="I109" s="2">
        <v>0</v>
      </c>
      <c r="J109" s="2">
        <v>0</v>
      </c>
      <c r="K109" s="15">
        <v>14.87</v>
      </c>
      <c r="L109" s="2">
        <v>0</v>
      </c>
      <c r="M109" s="2">
        <v>0</v>
      </c>
      <c r="N109" s="2">
        <v>0</v>
      </c>
      <c r="O109" s="2">
        <v>1.9331</v>
      </c>
      <c r="P109" s="2">
        <v>16.803100000000001</v>
      </c>
      <c r="Q109" t="s">
        <v>7868</v>
      </c>
      <c r="R109" t="s">
        <v>8045</v>
      </c>
      <c r="S109" s="2">
        <v>0</v>
      </c>
      <c r="T109" s="2">
        <v>0</v>
      </c>
      <c r="U109" s="2"/>
    </row>
    <row r="110" spans="1:21" x14ac:dyDescent="0.25">
      <c r="A110" t="s">
        <v>8490</v>
      </c>
      <c r="B110" t="s">
        <v>9424</v>
      </c>
      <c r="C110" t="s">
        <v>7706</v>
      </c>
      <c r="D110" t="s">
        <v>0</v>
      </c>
      <c r="E110">
        <v>45332</v>
      </c>
      <c r="F110" t="s">
        <v>1384</v>
      </c>
      <c r="G110" t="s">
        <v>1385</v>
      </c>
      <c r="H110" s="2">
        <v>1.59</v>
      </c>
      <c r="I110" s="2">
        <v>0</v>
      </c>
      <c r="J110" s="2">
        <v>0</v>
      </c>
      <c r="K110" s="15">
        <v>16.28</v>
      </c>
      <c r="L110" s="2">
        <v>0</v>
      </c>
      <c r="M110" s="2">
        <v>0</v>
      </c>
      <c r="N110" s="2">
        <v>0</v>
      </c>
      <c r="O110" s="2">
        <v>2.1164000000000001</v>
      </c>
      <c r="P110" s="2">
        <v>19.9864</v>
      </c>
      <c r="Q110" t="s">
        <v>7868</v>
      </c>
      <c r="R110" t="s">
        <v>8045</v>
      </c>
      <c r="S110" s="2">
        <v>0</v>
      </c>
      <c r="T110" s="2">
        <v>0</v>
      </c>
      <c r="U110" s="2"/>
    </row>
    <row r="111" spans="1:21" x14ac:dyDescent="0.25">
      <c r="A111" t="s">
        <v>8490</v>
      </c>
      <c r="B111" t="s">
        <v>9423</v>
      </c>
      <c r="C111" t="s">
        <v>7706</v>
      </c>
      <c r="D111" t="s">
        <v>0</v>
      </c>
      <c r="E111">
        <v>643</v>
      </c>
      <c r="F111" t="s">
        <v>97</v>
      </c>
      <c r="G111" t="s">
        <v>98</v>
      </c>
      <c r="H111" s="2">
        <v>0</v>
      </c>
      <c r="I111" s="2">
        <v>0</v>
      </c>
      <c r="J111" s="2">
        <v>0</v>
      </c>
      <c r="K111" s="15">
        <v>7.42</v>
      </c>
      <c r="L111" s="2">
        <v>0</v>
      </c>
      <c r="M111" s="2">
        <v>0</v>
      </c>
      <c r="N111" s="2">
        <v>0</v>
      </c>
      <c r="O111" s="2">
        <v>0.96460000000000001</v>
      </c>
      <c r="P111" s="2">
        <v>8.3846000000000007</v>
      </c>
      <c r="Q111" t="s">
        <v>7868</v>
      </c>
      <c r="R111" t="s">
        <v>8045</v>
      </c>
      <c r="S111" s="2">
        <v>0</v>
      </c>
      <c r="T111" s="2">
        <v>0</v>
      </c>
      <c r="U111" s="2"/>
    </row>
    <row r="112" spans="1:21" x14ac:dyDescent="0.25">
      <c r="A112" t="s">
        <v>8490</v>
      </c>
      <c r="B112" t="s">
        <v>9422</v>
      </c>
      <c r="C112" t="s">
        <v>7706</v>
      </c>
      <c r="D112" t="s">
        <v>0</v>
      </c>
      <c r="E112">
        <v>2294</v>
      </c>
      <c r="F112" t="s">
        <v>97</v>
      </c>
      <c r="G112" t="s">
        <v>98</v>
      </c>
      <c r="H112" s="2">
        <v>0</v>
      </c>
      <c r="I112" s="2">
        <v>0</v>
      </c>
      <c r="J112" s="2">
        <v>0</v>
      </c>
      <c r="K112" s="15">
        <v>8.5399999999999991</v>
      </c>
      <c r="L112" s="2">
        <v>0</v>
      </c>
      <c r="M112" s="2">
        <v>0</v>
      </c>
      <c r="N112" s="2">
        <v>0</v>
      </c>
      <c r="O112" s="2">
        <v>1.1101999999999999</v>
      </c>
      <c r="P112" s="2">
        <v>9.6501999999999981</v>
      </c>
      <c r="Q112" t="s">
        <v>7868</v>
      </c>
      <c r="R112" t="s">
        <v>8045</v>
      </c>
      <c r="S112" s="2">
        <v>0</v>
      </c>
      <c r="T112" s="2">
        <v>0</v>
      </c>
      <c r="U112" s="2"/>
    </row>
    <row r="113" spans="1:21" x14ac:dyDescent="0.25">
      <c r="A113" t="s">
        <v>8490</v>
      </c>
      <c r="B113" t="s">
        <v>9421</v>
      </c>
      <c r="C113" t="s">
        <v>7706</v>
      </c>
      <c r="D113" t="s">
        <v>0</v>
      </c>
      <c r="E113">
        <v>122184</v>
      </c>
      <c r="F113" t="s">
        <v>3830</v>
      </c>
      <c r="G113" t="s">
        <v>3831</v>
      </c>
      <c r="H113" s="2">
        <v>0</v>
      </c>
      <c r="I113" s="2">
        <v>0</v>
      </c>
      <c r="J113" s="2">
        <v>0</v>
      </c>
      <c r="K113" s="15">
        <v>21.46</v>
      </c>
      <c r="L113" s="2">
        <v>0</v>
      </c>
      <c r="M113" s="2">
        <v>0</v>
      </c>
      <c r="N113" s="2">
        <v>0</v>
      </c>
      <c r="O113" s="2">
        <v>2.7898000000000001</v>
      </c>
      <c r="P113" s="2">
        <v>24.2498</v>
      </c>
      <c r="Q113" t="s">
        <v>7868</v>
      </c>
      <c r="R113" t="s">
        <v>8045</v>
      </c>
      <c r="S113" s="2">
        <v>0</v>
      </c>
      <c r="T113" s="2">
        <v>0</v>
      </c>
      <c r="U113" s="2"/>
    </row>
    <row r="114" spans="1:21" x14ac:dyDescent="0.25">
      <c r="A114" t="s">
        <v>8490</v>
      </c>
      <c r="B114" t="s">
        <v>9421</v>
      </c>
      <c r="C114" t="s">
        <v>7706</v>
      </c>
      <c r="D114" t="s">
        <v>0</v>
      </c>
      <c r="E114">
        <v>2289</v>
      </c>
      <c r="F114" t="s">
        <v>97</v>
      </c>
      <c r="G114" t="s">
        <v>98</v>
      </c>
      <c r="H114" s="2">
        <v>0</v>
      </c>
      <c r="I114" s="2">
        <v>0</v>
      </c>
      <c r="J114" s="2">
        <v>0</v>
      </c>
      <c r="K114" s="15">
        <v>41.39</v>
      </c>
      <c r="L114" s="2">
        <v>0</v>
      </c>
      <c r="M114" s="2">
        <v>0</v>
      </c>
      <c r="N114" s="2">
        <v>0</v>
      </c>
      <c r="O114" s="2">
        <v>5.3807</v>
      </c>
      <c r="P114" s="2">
        <v>46.770699999999998</v>
      </c>
      <c r="Q114" t="s">
        <v>7868</v>
      </c>
      <c r="R114" t="s">
        <v>8045</v>
      </c>
      <c r="S114" s="2">
        <v>0</v>
      </c>
      <c r="T114" s="2">
        <v>0</v>
      </c>
      <c r="U114" s="2"/>
    </row>
    <row r="115" spans="1:21" x14ac:dyDescent="0.25">
      <c r="A115" t="s">
        <v>8490</v>
      </c>
      <c r="B115" t="s">
        <v>9415</v>
      </c>
      <c r="C115" t="s">
        <v>7706</v>
      </c>
      <c r="D115" t="s">
        <v>0</v>
      </c>
      <c r="E115">
        <v>4884</v>
      </c>
      <c r="F115" t="s">
        <v>97</v>
      </c>
      <c r="G115" t="s">
        <v>98</v>
      </c>
      <c r="H115" s="2">
        <v>0</v>
      </c>
      <c r="I115" s="2">
        <v>0</v>
      </c>
      <c r="J115" s="2">
        <v>0</v>
      </c>
      <c r="K115" s="15">
        <v>8.5399999999999991</v>
      </c>
      <c r="L115" s="2">
        <v>0</v>
      </c>
      <c r="M115" s="2">
        <v>0</v>
      </c>
      <c r="N115" s="2">
        <v>0</v>
      </c>
      <c r="O115" s="2">
        <v>1.1101999999999999</v>
      </c>
      <c r="P115" s="2">
        <v>9.6501999999999981</v>
      </c>
      <c r="Q115" t="s">
        <v>7868</v>
      </c>
      <c r="R115" t="s">
        <v>8045</v>
      </c>
      <c r="S115" s="2">
        <v>0</v>
      </c>
      <c r="T115" s="2">
        <v>0</v>
      </c>
      <c r="U115" s="2"/>
    </row>
    <row r="116" spans="1:21" x14ac:dyDescent="0.25">
      <c r="A116" t="s">
        <v>8265</v>
      </c>
      <c r="B116" t="s">
        <v>9358</v>
      </c>
      <c r="C116" t="s">
        <v>1</v>
      </c>
      <c r="D116" t="s">
        <v>0</v>
      </c>
      <c r="E116">
        <v>228882</v>
      </c>
      <c r="F116" t="s">
        <v>1340</v>
      </c>
      <c r="G116" t="s">
        <v>9359</v>
      </c>
      <c r="H116" s="2">
        <v>0</v>
      </c>
      <c r="I116" s="2">
        <v>0</v>
      </c>
      <c r="J116" s="2">
        <v>0</v>
      </c>
      <c r="K116" s="2">
        <v>5.75</v>
      </c>
      <c r="L116" s="2">
        <v>0</v>
      </c>
      <c r="M116" s="2">
        <v>0</v>
      </c>
      <c r="N116" s="2">
        <v>0</v>
      </c>
      <c r="O116" s="2">
        <v>0.74750000000000005</v>
      </c>
      <c r="P116" s="2">
        <v>6.4975000000000005</v>
      </c>
      <c r="R116">
        <v>3</v>
      </c>
      <c r="U116" s="2"/>
    </row>
    <row r="117" spans="1:21" x14ac:dyDescent="0.25">
      <c r="A117" t="s">
        <v>8265</v>
      </c>
      <c r="B117" t="s">
        <v>9358</v>
      </c>
      <c r="C117" t="s">
        <v>1</v>
      </c>
      <c r="D117" t="s">
        <v>0</v>
      </c>
      <c r="E117">
        <v>227773</v>
      </c>
      <c r="F117" t="s">
        <v>1340</v>
      </c>
      <c r="G117" t="s">
        <v>9359</v>
      </c>
      <c r="H117" s="2">
        <v>0</v>
      </c>
      <c r="I117" s="2">
        <v>0</v>
      </c>
      <c r="J117" s="2">
        <v>0</v>
      </c>
      <c r="K117" s="2">
        <v>23.85</v>
      </c>
      <c r="L117" s="2">
        <v>0</v>
      </c>
      <c r="M117" s="2">
        <v>0</v>
      </c>
      <c r="N117" s="2">
        <v>0</v>
      </c>
      <c r="O117" s="2">
        <v>3.1005000000000003</v>
      </c>
      <c r="P117" s="2">
        <v>26.950500000000002</v>
      </c>
      <c r="R117">
        <v>3</v>
      </c>
      <c r="T117" s="2"/>
      <c r="U117" s="2"/>
    </row>
    <row r="118" spans="1:21" x14ac:dyDescent="0.25">
      <c r="A118" t="s">
        <v>8265</v>
      </c>
      <c r="B118" t="s">
        <v>9360</v>
      </c>
      <c r="C118" t="s">
        <v>1</v>
      </c>
      <c r="D118" t="s">
        <v>0</v>
      </c>
      <c r="E118">
        <v>227685</v>
      </c>
      <c r="F118" t="s">
        <v>1340</v>
      </c>
      <c r="G118" t="s">
        <v>9359</v>
      </c>
      <c r="H118" s="2">
        <v>0</v>
      </c>
      <c r="I118" s="2">
        <v>0</v>
      </c>
      <c r="J118" s="2">
        <v>0</v>
      </c>
      <c r="K118" s="2">
        <v>11.72</v>
      </c>
      <c r="L118" s="2">
        <v>0</v>
      </c>
      <c r="M118" s="2">
        <v>0</v>
      </c>
      <c r="N118" s="2">
        <v>0</v>
      </c>
      <c r="O118" s="2">
        <v>1.5236000000000001</v>
      </c>
      <c r="P118" s="2">
        <v>13.243600000000001</v>
      </c>
      <c r="R118">
        <v>3</v>
      </c>
      <c r="T118" s="2"/>
    </row>
    <row r="119" spans="1:21" x14ac:dyDescent="0.25">
      <c r="A119" t="s">
        <v>8265</v>
      </c>
      <c r="B119" t="s">
        <v>9350</v>
      </c>
      <c r="C119" t="s">
        <v>1</v>
      </c>
      <c r="D119" t="s">
        <v>0</v>
      </c>
      <c r="E119">
        <v>3138</v>
      </c>
      <c r="F119" t="s">
        <v>9361</v>
      </c>
      <c r="G119" t="s">
        <v>9362</v>
      </c>
      <c r="H119" s="2">
        <v>0</v>
      </c>
      <c r="I119" s="2">
        <v>0</v>
      </c>
      <c r="J119" s="2">
        <v>0</v>
      </c>
      <c r="K119" s="2">
        <v>24.9</v>
      </c>
      <c r="L119" s="2">
        <v>0</v>
      </c>
      <c r="M119" s="2">
        <v>0</v>
      </c>
      <c r="N119" s="2">
        <v>0</v>
      </c>
      <c r="O119" s="2">
        <v>3.2370000000000001</v>
      </c>
      <c r="P119" s="2">
        <v>28.137</v>
      </c>
      <c r="R119">
        <v>3</v>
      </c>
      <c r="T119" s="2"/>
      <c r="U119" s="2"/>
    </row>
    <row r="120" spans="1:21" x14ac:dyDescent="0.25">
      <c r="A120" t="s">
        <v>8265</v>
      </c>
      <c r="B120" t="s">
        <v>9350</v>
      </c>
      <c r="C120" t="s">
        <v>1</v>
      </c>
      <c r="D120" t="s">
        <v>0</v>
      </c>
      <c r="E120">
        <v>3136</v>
      </c>
      <c r="F120" t="s">
        <v>9361</v>
      </c>
      <c r="G120" t="s">
        <v>9362</v>
      </c>
      <c r="H120" s="2">
        <v>0</v>
      </c>
      <c r="I120" s="2">
        <v>0</v>
      </c>
      <c r="J120" s="2">
        <v>0</v>
      </c>
      <c r="K120" s="2">
        <v>161.06</v>
      </c>
      <c r="L120" s="2">
        <v>0</v>
      </c>
      <c r="M120" s="2">
        <v>0</v>
      </c>
      <c r="N120" s="2">
        <v>0</v>
      </c>
      <c r="O120" s="2">
        <v>20.937799999999999</v>
      </c>
      <c r="P120" s="2">
        <v>181.99780000000001</v>
      </c>
      <c r="R120">
        <v>3</v>
      </c>
      <c r="T120" s="2"/>
      <c r="U120" s="2"/>
    </row>
    <row r="121" spans="1:21" x14ac:dyDescent="0.25">
      <c r="A121" t="s">
        <v>8265</v>
      </c>
      <c r="B121" t="s">
        <v>9350</v>
      </c>
      <c r="C121" t="s">
        <v>1</v>
      </c>
      <c r="D121" t="s">
        <v>0</v>
      </c>
      <c r="E121">
        <v>3137</v>
      </c>
      <c r="F121" t="s">
        <v>9361</v>
      </c>
      <c r="G121" t="s">
        <v>9362</v>
      </c>
      <c r="H121" s="2">
        <v>0</v>
      </c>
      <c r="I121" s="2">
        <v>0</v>
      </c>
      <c r="J121" s="2">
        <v>0</v>
      </c>
      <c r="K121" s="2">
        <v>17.84</v>
      </c>
      <c r="L121" s="2">
        <v>0</v>
      </c>
      <c r="M121" s="2">
        <v>0</v>
      </c>
      <c r="N121" s="2">
        <v>0</v>
      </c>
      <c r="O121" s="2">
        <v>2.3191999999999999</v>
      </c>
      <c r="P121" s="2">
        <v>20.159199999999998</v>
      </c>
      <c r="R121">
        <v>3</v>
      </c>
      <c r="T121" s="2"/>
      <c r="U121" s="2"/>
    </row>
    <row r="122" spans="1:21" x14ac:dyDescent="0.25">
      <c r="A122" t="s">
        <v>8265</v>
      </c>
      <c r="B122" t="s">
        <v>9350</v>
      </c>
      <c r="C122" t="s">
        <v>1</v>
      </c>
      <c r="D122" t="s">
        <v>0</v>
      </c>
      <c r="E122">
        <v>3135</v>
      </c>
      <c r="F122" t="s">
        <v>9361</v>
      </c>
      <c r="G122" t="s">
        <v>9362</v>
      </c>
      <c r="H122" s="2">
        <v>0</v>
      </c>
      <c r="I122" s="2">
        <v>0</v>
      </c>
      <c r="J122" s="2">
        <v>0</v>
      </c>
      <c r="K122" s="2">
        <v>32.08</v>
      </c>
      <c r="L122" s="2">
        <v>0</v>
      </c>
      <c r="M122" s="2">
        <v>0</v>
      </c>
      <c r="N122" s="2">
        <v>0</v>
      </c>
      <c r="O122" s="2">
        <v>4.1703999999999999</v>
      </c>
      <c r="P122" s="2">
        <v>36.250399999999999</v>
      </c>
      <c r="R122">
        <v>3</v>
      </c>
      <c r="T122" s="2"/>
      <c r="U122" s="2"/>
    </row>
    <row r="123" spans="1:21" x14ac:dyDescent="0.25">
      <c r="A123" t="s">
        <v>8265</v>
      </c>
      <c r="B123" t="s">
        <v>9350</v>
      </c>
      <c r="C123" t="s">
        <v>1</v>
      </c>
      <c r="D123" t="s">
        <v>0</v>
      </c>
      <c r="E123">
        <v>3134</v>
      </c>
      <c r="F123" t="s">
        <v>9361</v>
      </c>
      <c r="G123" t="s">
        <v>9362</v>
      </c>
      <c r="H123" s="2">
        <v>0</v>
      </c>
      <c r="I123" s="2">
        <v>0</v>
      </c>
      <c r="J123" s="2">
        <v>0</v>
      </c>
      <c r="K123" s="2">
        <v>20.18</v>
      </c>
      <c r="L123" s="2">
        <v>0</v>
      </c>
      <c r="M123" s="2">
        <v>0</v>
      </c>
      <c r="N123" s="2">
        <v>0</v>
      </c>
      <c r="O123" s="2">
        <v>2.6234000000000002</v>
      </c>
      <c r="P123" s="2">
        <v>22.8034</v>
      </c>
      <c r="R123">
        <v>3</v>
      </c>
      <c r="T123" s="2"/>
      <c r="U123" s="2"/>
    </row>
    <row r="124" spans="1:21" x14ac:dyDescent="0.25">
      <c r="A124" t="s">
        <v>8265</v>
      </c>
      <c r="B124" t="s">
        <v>9363</v>
      </c>
      <c r="C124" t="s">
        <v>1</v>
      </c>
      <c r="D124" t="s">
        <v>0</v>
      </c>
      <c r="E124">
        <v>225579</v>
      </c>
      <c r="F124" t="s">
        <v>1340</v>
      </c>
      <c r="G124" t="s">
        <v>9359</v>
      </c>
      <c r="H124" s="2">
        <v>0</v>
      </c>
      <c r="I124" s="2">
        <v>0</v>
      </c>
      <c r="J124" s="2">
        <v>0</v>
      </c>
      <c r="K124" s="2">
        <v>11.92</v>
      </c>
      <c r="L124" s="2">
        <v>0</v>
      </c>
      <c r="M124" s="2">
        <v>0</v>
      </c>
      <c r="N124" s="2">
        <v>0</v>
      </c>
      <c r="O124" s="2">
        <v>1.5496000000000001</v>
      </c>
      <c r="P124" s="2">
        <v>13.4696</v>
      </c>
      <c r="R124">
        <v>3</v>
      </c>
      <c r="T124" s="2"/>
      <c r="U124" s="2"/>
    </row>
    <row r="125" spans="1:21" x14ac:dyDescent="0.25">
      <c r="A125" t="s">
        <v>8265</v>
      </c>
      <c r="B125" t="s">
        <v>9364</v>
      </c>
      <c r="C125" t="s">
        <v>1</v>
      </c>
      <c r="D125" t="s">
        <v>0</v>
      </c>
      <c r="E125">
        <v>2100</v>
      </c>
      <c r="F125" t="s">
        <v>97</v>
      </c>
      <c r="G125" t="s">
        <v>9365</v>
      </c>
      <c r="H125" s="2">
        <v>0</v>
      </c>
      <c r="I125" s="2">
        <v>0</v>
      </c>
      <c r="J125" s="2">
        <v>0</v>
      </c>
      <c r="K125" s="2">
        <v>6.17</v>
      </c>
      <c r="L125" s="2">
        <v>0</v>
      </c>
      <c r="M125" s="2">
        <v>0</v>
      </c>
      <c r="N125" s="2">
        <v>0</v>
      </c>
      <c r="O125" s="2">
        <v>0.80210000000000004</v>
      </c>
      <c r="P125" s="2">
        <v>6.9721000000000002</v>
      </c>
      <c r="R125">
        <v>3</v>
      </c>
      <c r="T125" s="2"/>
      <c r="U125" s="2"/>
    </row>
    <row r="126" spans="1:21" x14ac:dyDescent="0.25">
      <c r="A126" t="s">
        <v>8265</v>
      </c>
      <c r="B126" t="s">
        <v>9366</v>
      </c>
      <c r="C126" t="s">
        <v>1</v>
      </c>
      <c r="D126" t="s">
        <v>0</v>
      </c>
      <c r="E126">
        <v>3390</v>
      </c>
      <c r="F126" t="s">
        <v>97</v>
      </c>
      <c r="G126" t="s">
        <v>9365</v>
      </c>
      <c r="H126" s="2">
        <v>0</v>
      </c>
      <c r="I126" s="2">
        <v>0</v>
      </c>
      <c r="J126" s="2">
        <v>0</v>
      </c>
      <c r="K126" s="2">
        <v>10.41</v>
      </c>
      <c r="L126" s="2">
        <v>0</v>
      </c>
      <c r="M126" s="2">
        <v>0</v>
      </c>
      <c r="N126" s="2">
        <v>0</v>
      </c>
      <c r="O126" s="2">
        <v>1.3533000000000002</v>
      </c>
      <c r="P126" s="2">
        <v>11.763300000000001</v>
      </c>
      <c r="R126">
        <v>3</v>
      </c>
      <c r="T126" s="2"/>
      <c r="U126" s="2"/>
    </row>
    <row r="127" spans="1:21" x14ac:dyDescent="0.25">
      <c r="A127" t="s">
        <v>8265</v>
      </c>
      <c r="B127" t="s">
        <v>9367</v>
      </c>
      <c r="C127" t="s">
        <v>1</v>
      </c>
      <c r="D127" t="s">
        <v>0</v>
      </c>
      <c r="E127">
        <v>2291</v>
      </c>
      <c r="F127" t="s">
        <v>2721</v>
      </c>
      <c r="G127" t="s">
        <v>9368</v>
      </c>
      <c r="H127" s="2">
        <v>1.51</v>
      </c>
      <c r="I127" s="2">
        <v>0</v>
      </c>
      <c r="J127" s="2">
        <v>0</v>
      </c>
      <c r="K127" s="2">
        <v>16.36</v>
      </c>
      <c r="L127" s="2">
        <v>0</v>
      </c>
      <c r="M127" s="2">
        <v>0</v>
      </c>
      <c r="N127" s="2">
        <v>0</v>
      </c>
      <c r="O127" s="2">
        <v>2.1267999999999998</v>
      </c>
      <c r="P127" s="2">
        <v>19.9968</v>
      </c>
      <c r="R127">
        <v>3</v>
      </c>
      <c r="T127" s="2"/>
      <c r="U127" s="2"/>
    </row>
    <row r="128" spans="1:21" x14ac:dyDescent="0.25">
      <c r="A128" t="s">
        <v>8265</v>
      </c>
      <c r="B128" t="s">
        <v>9360</v>
      </c>
      <c r="C128" t="s">
        <v>1</v>
      </c>
      <c r="D128" t="s">
        <v>0</v>
      </c>
      <c r="E128">
        <v>231017</v>
      </c>
      <c r="F128" t="s">
        <v>1340</v>
      </c>
      <c r="G128" t="s">
        <v>9359</v>
      </c>
      <c r="H128" s="2">
        <v>0</v>
      </c>
      <c r="I128" s="2">
        <v>0</v>
      </c>
      <c r="J128" s="2">
        <v>0</v>
      </c>
      <c r="K128" s="2">
        <v>38.89</v>
      </c>
      <c r="L128" s="2">
        <v>0</v>
      </c>
      <c r="M128" s="2">
        <v>0</v>
      </c>
      <c r="N128" s="2">
        <v>0</v>
      </c>
      <c r="O128" s="2">
        <v>5.0556999999999999</v>
      </c>
      <c r="P128" s="2">
        <v>43.945700000000002</v>
      </c>
      <c r="R128">
        <v>3</v>
      </c>
      <c r="T128" s="2"/>
      <c r="U128" s="2"/>
    </row>
    <row r="129" spans="1:21" x14ac:dyDescent="0.25">
      <c r="A129" t="s">
        <v>8265</v>
      </c>
      <c r="B129" t="s">
        <v>9357</v>
      </c>
      <c r="C129" t="s">
        <v>1</v>
      </c>
      <c r="D129" t="s">
        <v>0</v>
      </c>
      <c r="E129">
        <v>1651348</v>
      </c>
      <c r="F129" t="s">
        <v>5246</v>
      </c>
      <c r="G129" t="s">
        <v>9369</v>
      </c>
      <c r="H129" s="2">
        <v>0</v>
      </c>
      <c r="I129" s="2">
        <v>0</v>
      </c>
      <c r="J129" s="2">
        <v>0</v>
      </c>
      <c r="K129" s="2">
        <v>30.86</v>
      </c>
      <c r="L129" s="2">
        <v>0</v>
      </c>
      <c r="M129" s="2">
        <v>0</v>
      </c>
      <c r="N129" s="2">
        <v>0</v>
      </c>
      <c r="O129" s="2">
        <v>4.0118</v>
      </c>
      <c r="P129" s="2">
        <v>34.8718</v>
      </c>
      <c r="R129">
        <v>3</v>
      </c>
      <c r="T129" s="2"/>
      <c r="U129" s="2"/>
    </row>
    <row r="130" spans="1:21" x14ac:dyDescent="0.25">
      <c r="A130" t="s">
        <v>8265</v>
      </c>
      <c r="B130" t="s">
        <v>9364</v>
      </c>
      <c r="C130" t="s">
        <v>1</v>
      </c>
      <c r="D130" t="s">
        <v>0</v>
      </c>
      <c r="E130">
        <v>36438</v>
      </c>
      <c r="F130" t="s">
        <v>1384</v>
      </c>
      <c r="G130" t="s">
        <v>9370</v>
      </c>
      <c r="H130" s="2">
        <v>1.5</v>
      </c>
      <c r="I130" s="2">
        <v>0</v>
      </c>
      <c r="J130" s="2">
        <v>0</v>
      </c>
      <c r="K130" s="2">
        <v>16.37</v>
      </c>
      <c r="L130" s="2">
        <v>0</v>
      </c>
      <c r="M130" s="2">
        <v>0</v>
      </c>
      <c r="N130" s="2">
        <v>0</v>
      </c>
      <c r="O130" s="2">
        <v>2.1281000000000003</v>
      </c>
      <c r="P130" s="2">
        <v>19.998100000000001</v>
      </c>
      <c r="R130">
        <v>3</v>
      </c>
      <c r="T130" s="2"/>
      <c r="U130" s="2"/>
    </row>
    <row r="131" spans="1:21" x14ac:dyDescent="0.25">
      <c r="A131" t="s">
        <v>8265</v>
      </c>
      <c r="B131" t="s">
        <v>9371</v>
      </c>
      <c r="C131" t="s">
        <v>1</v>
      </c>
      <c r="D131" t="s">
        <v>0</v>
      </c>
      <c r="E131">
        <v>2119</v>
      </c>
      <c r="F131" t="s">
        <v>97</v>
      </c>
      <c r="G131" t="s">
        <v>9365</v>
      </c>
      <c r="H131" s="2">
        <v>0</v>
      </c>
      <c r="I131" s="2">
        <v>0</v>
      </c>
      <c r="J131" s="2">
        <v>0</v>
      </c>
      <c r="K131" s="2">
        <v>32.36</v>
      </c>
      <c r="L131" s="2">
        <v>0</v>
      </c>
      <c r="M131" s="2">
        <v>0</v>
      </c>
      <c r="N131" s="2">
        <v>0</v>
      </c>
      <c r="O131" s="2">
        <v>4.2068000000000003</v>
      </c>
      <c r="P131" s="2">
        <v>36.566800000000001</v>
      </c>
      <c r="R131">
        <v>3</v>
      </c>
      <c r="T131" s="2"/>
      <c r="U131" s="2"/>
    </row>
    <row r="132" spans="1:21" x14ac:dyDescent="0.25">
      <c r="A132" t="s">
        <v>8265</v>
      </c>
      <c r="B132" t="s">
        <v>9354</v>
      </c>
      <c r="C132" t="s">
        <v>1</v>
      </c>
      <c r="D132" t="s">
        <v>0</v>
      </c>
      <c r="E132">
        <v>3403</v>
      </c>
      <c r="F132" t="s">
        <v>97</v>
      </c>
      <c r="G132" t="s">
        <v>9365</v>
      </c>
      <c r="H132" s="2">
        <v>0</v>
      </c>
      <c r="I132" s="2">
        <v>0</v>
      </c>
      <c r="J132" s="2">
        <v>0</v>
      </c>
      <c r="K132" s="2">
        <v>16.3</v>
      </c>
      <c r="L132" s="2">
        <v>0</v>
      </c>
      <c r="M132" s="2">
        <v>0</v>
      </c>
      <c r="N132" s="2">
        <v>0</v>
      </c>
      <c r="O132" s="2">
        <v>2.1190000000000002</v>
      </c>
      <c r="P132" s="2">
        <v>18.419</v>
      </c>
      <c r="R132">
        <v>3</v>
      </c>
      <c r="T132" s="2"/>
      <c r="U132" s="2"/>
    </row>
    <row r="133" spans="1:21" x14ac:dyDescent="0.25">
      <c r="A133" t="s">
        <v>8265</v>
      </c>
      <c r="B133" t="s">
        <v>9355</v>
      </c>
      <c r="C133" t="s">
        <v>1</v>
      </c>
      <c r="D133" t="s">
        <v>0</v>
      </c>
      <c r="E133">
        <v>2165</v>
      </c>
      <c r="F133" t="s">
        <v>97</v>
      </c>
      <c r="G133" t="s">
        <v>9365</v>
      </c>
      <c r="H133" s="2">
        <v>0</v>
      </c>
      <c r="I133" s="2">
        <v>0</v>
      </c>
      <c r="J133" s="2">
        <v>0</v>
      </c>
      <c r="K133" s="2">
        <v>21.11</v>
      </c>
      <c r="L133" s="2">
        <v>0</v>
      </c>
      <c r="M133" s="2">
        <v>0</v>
      </c>
      <c r="N133" s="2">
        <v>0</v>
      </c>
      <c r="O133" s="2">
        <v>2.7443</v>
      </c>
      <c r="P133" s="2">
        <v>23.854299999999999</v>
      </c>
      <c r="R133">
        <v>3</v>
      </c>
      <c r="T133" s="2"/>
      <c r="U133" s="2"/>
    </row>
    <row r="134" spans="1:21" x14ac:dyDescent="0.25">
      <c r="A134" t="s">
        <v>8265</v>
      </c>
      <c r="B134" t="s">
        <v>9367</v>
      </c>
      <c r="C134" t="s">
        <v>1</v>
      </c>
      <c r="D134" t="s">
        <v>0</v>
      </c>
      <c r="E134">
        <v>9349</v>
      </c>
      <c r="F134" t="s">
        <v>9372</v>
      </c>
      <c r="G134" t="s">
        <v>9373</v>
      </c>
      <c r="H134" s="2">
        <v>0</v>
      </c>
      <c r="I134" s="2">
        <v>0</v>
      </c>
      <c r="J134" s="2">
        <v>0</v>
      </c>
      <c r="K134" s="2">
        <v>11.06</v>
      </c>
      <c r="L134" s="2">
        <v>0</v>
      </c>
      <c r="M134" s="2">
        <v>0</v>
      </c>
      <c r="N134" s="2">
        <v>0</v>
      </c>
      <c r="O134" s="2">
        <v>1.4378000000000002</v>
      </c>
      <c r="P134" s="2">
        <v>12.497800000000002</v>
      </c>
      <c r="R134">
        <v>3</v>
      </c>
      <c r="T134" s="2"/>
      <c r="U134" s="2"/>
    </row>
    <row r="135" spans="1:21" x14ac:dyDescent="0.25">
      <c r="A135" t="s">
        <v>8265</v>
      </c>
      <c r="B135" t="s">
        <v>9355</v>
      </c>
      <c r="C135" t="s">
        <v>1</v>
      </c>
      <c r="D135" t="s">
        <v>0</v>
      </c>
      <c r="E135">
        <v>2317</v>
      </c>
      <c r="F135" t="s">
        <v>9372</v>
      </c>
      <c r="G135" t="s">
        <v>9373</v>
      </c>
      <c r="H135" s="2">
        <v>0</v>
      </c>
      <c r="I135" s="2">
        <v>0</v>
      </c>
      <c r="J135" s="2">
        <v>0</v>
      </c>
      <c r="K135" s="2">
        <v>15.27</v>
      </c>
      <c r="L135" s="2">
        <v>0</v>
      </c>
      <c r="M135" s="2">
        <v>0</v>
      </c>
      <c r="N135" s="2">
        <v>0</v>
      </c>
      <c r="O135" s="2">
        <v>1.9851000000000001</v>
      </c>
      <c r="P135" s="2">
        <v>17.255099999999999</v>
      </c>
      <c r="R135">
        <v>3</v>
      </c>
      <c r="T135" s="2"/>
      <c r="U135" s="2"/>
    </row>
    <row r="136" spans="1:21" x14ac:dyDescent="0.25">
      <c r="A136" t="s">
        <v>8265</v>
      </c>
      <c r="B136" t="s">
        <v>9374</v>
      </c>
      <c r="C136" t="s">
        <v>1</v>
      </c>
      <c r="D136" t="s">
        <v>0</v>
      </c>
      <c r="E136">
        <v>2199</v>
      </c>
      <c r="F136" t="s">
        <v>97</v>
      </c>
      <c r="G136" t="s">
        <v>9365</v>
      </c>
      <c r="H136" s="2">
        <v>0</v>
      </c>
      <c r="I136" s="2">
        <v>0</v>
      </c>
      <c r="J136" s="2">
        <v>0</v>
      </c>
      <c r="K136" s="2">
        <v>58.36</v>
      </c>
      <c r="L136" s="2">
        <v>0</v>
      </c>
      <c r="M136" s="2">
        <v>0</v>
      </c>
      <c r="N136" s="2">
        <v>0</v>
      </c>
      <c r="O136" s="2">
        <v>7.5868000000000002</v>
      </c>
      <c r="P136" s="2">
        <v>65.946799999999996</v>
      </c>
      <c r="R136">
        <v>3</v>
      </c>
      <c r="T136" s="2"/>
      <c r="U136" s="2"/>
    </row>
    <row r="137" spans="1:21" x14ac:dyDescent="0.25">
      <c r="A137" t="s">
        <v>8265</v>
      </c>
      <c r="B137" t="s">
        <v>9356</v>
      </c>
      <c r="C137" t="s">
        <v>1</v>
      </c>
      <c r="D137" t="s">
        <v>0</v>
      </c>
      <c r="E137">
        <v>8</v>
      </c>
      <c r="F137" t="s">
        <v>9375</v>
      </c>
      <c r="G137" t="s">
        <v>9376</v>
      </c>
      <c r="H137" s="2">
        <v>0</v>
      </c>
      <c r="I137" s="2">
        <v>0</v>
      </c>
      <c r="J137" s="2">
        <v>0</v>
      </c>
      <c r="K137" s="2">
        <v>45.04</v>
      </c>
      <c r="L137" s="2">
        <v>0</v>
      </c>
      <c r="M137" s="2">
        <v>0</v>
      </c>
      <c r="N137" s="2">
        <v>0</v>
      </c>
      <c r="O137" s="2">
        <v>5.8552</v>
      </c>
      <c r="P137" s="2">
        <v>50.895200000000003</v>
      </c>
      <c r="R137">
        <v>3</v>
      </c>
      <c r="T137" s="2"/>
      <c r="U137" s="2"/>
    </row>
    <row r="138" spans="1:21" x14ac:dyDescent="0.25">
      <c r="A138" t="s">
        <v>8265</v>
      </c>
      <c r="B138" t="s">
        <v>9377</v>
      </c>
      <c r="C138" t="s">
        <v>1</v>
      </c>
      <c r="D138" t="s">
        <v>0</v>
      </c>
      <c r="E138">
        <v>212</v>
      </c>
      <c r="F138" t="s">
        <v>9378</v>
      </c>
      <c r="G138" t="s">
        <v>9379</v>
      </c>
      <c r="H138" s="2">
        <v>0</v>
      </c>
      <c r="I138" s="2">
        <v>0</v>
      </c>
      <c r="J138" s="2">
        <v>0</v>
      </c>
      <c r="K138" s="2">
        <v>195.58</v>
      </c>
      <c r="L138" s="2">
        <v>0</v>
      </c>
      <c r="M138" s="2">
        <v>0</v>
      </c>
      <c r="N138" s="2">
        <v>0</v>
      </c>
      <c r="O138" s="2">
        <v>25.425400000000003</v>
      </c>
      <c r="P138" s="2">
        <v>221.00540000000001</v>
      </c>
      <c r="R138">
        <v>3</v>
      </c>
      <c r="T138" s="2"/>
      <c r="U138" s="2"/>
    </row>
    <row r="139" spans="1:21" x14ac:dyDescent="0.25">
      <c r="A139" t="s">
        <v>8265</v>
      </c>
      <c r="B139" t="s">
        <v>9380</v>
      </c>
      <c r="C139" t="s">
        <v>1</v>
      </c>
      <c r="D139" t="s">
        <v>0</v>
      </c>
      <c r="E139">
        <v>15731</v>
      </c>
      <c r="F139" t="s">
        <v>1365</v>
      </c>
      <c r="G139" t="s">
        <v>1366</v>
      </c>
      <c r="H139" s="2">
        <v>1.08</v>
      </c>
      <c r="I139" s="2">
        <v>0</v>
      </c>
      <c r="J139" s="2">
        <v>0</v>
      </c>
      <c r="K139" s="2">
        <v>12.32</v>
      </c>
      <c r="L139" s="2">
        <v>0</v>
      </c>
      <c r="M139" s="2">
        <v>0</v>
      </c>
      <c r="N139" s="2">
        <v>0</v>
      </c>
      <c r="O139" s="2">
        <v>1.6016000000000001</v>
      </c>
      <c r="P139" s="2">
        <v>15.0016</v>
      </c>
      <c r="R139">
        <v>3</v>
      </c>
      <c r="T139" s="2"/>
      <c r="U139" s="2"/>
    </row>
    <row r="140" spans="1:21" x14ac:dyDescent="0.25">
      <c r="A140" t="s">
        <v>8265</v>
      </c>
      <c r="B140" t="s">
        <v>9381</v>
      </c>
      <c r="C140" t="s">
        <v>1</v>
      </c>
      <c r="D140" t="s">
        <v>0</v>
      </c>
      <c r="E140">
        <v>1234589</v>
      </c>
      <c r="F140" t="s">
        <v>1443</v>
      </c>
      <c r="G140" t="s">
        <v>9382</v>
      </c>
      <c r="H140" s="2">
        <v>2.12</v>
      </c>
      <c r="I140" s="2">
        <v>0</v>
      </c>
      <c r="J140" s="2">
        <v>0</v>
      </c>
      <c r="K140" s="2">
        <v>23.1</v>
      </c>
      <c r="L140" s="2">
        <v>0</v>
      </c>
      <c r="M140" s="2">
        <v>0</v>
      </c>
      <c r="N140" s="2">
        <v>0</v>
      </c>
      <c r="O140" s="2">
        <v>3.0030000000000001</v>
      </c>
      <c r="P140" s="2">
        <v>28.223000000000003</v>
      </c>
      <c r="R140">
        <v>3</v>
      </c>
      <c r="T140" s="2"/>
      <c r="U140" s="2"/>
    </row>
    <row r="141" spans="1:21" x14ac:dyDescent="0.25">
      <c r="A141" t="s">
        <v>8265</v>
      </c>
      <c r="B141" t="s">
        <v>9357</v>
      </c>
      <c r="C141" t="s">
        <v>1</v>
      </c>
      <c r="D141" t="s">
        <v>0</v>
      </c>
      <c r="E141">
        <v>1015512</v>
      </c>
      <c r="F141" t="s">
        <v>1443</v>
      </c>
      <c r="G141" t="s">
        <v>9382</v>
      </c>
      <c r="H141" s="2">
        <v>1.55</v>
      </c>
      <c r="I141" s="2">
        <v>0</v>
      </c>
      <c r="J141" s="2">
        <v>0</v>
      </c>
      <c r="K141" s="2">
        <v>16.329999999999998</v>
      </c>
      <c r="L141" s="2">
        <v>0</v>
      </c>
      <c r="M141" s="2">
        <v>0</v>
      </c>
      <c r="N141" s="2">
        <v>0</v>
      </c>
      <c r="O141" s="2">
        <v>2.1229</v>
      </c>
      <c r="P141" s="2">
        <v>20.0029</v>
      </c>
      <c r="R141">
        <v>3</v>
      </c>
      <c r="T141" s="2"/>
      <c r="U141" s="2"/>
    </row>
    <row r="142" spans="1:21" x14ac:dyDescent="0.25">
      <c r="A142" t="s">
        <v>8153</v>
      </c>
      <c r="B142" t="s">
        <v>9345</v>
      </c>
      <c r="C142" t="s">
        <v>1</v>
      </c>
      <c r="D142" t="s">
        <v>0</v>
      </c>
      <c r="E142">
        <v>33531</v>
      </c>
      <c r="F142" t="s">
        <v>1384</v>
      </c>
      <c r="G142" t="s">
        <v>9370</v>
      </c>
      <c r="H142" s="2">
        <v>0</v>
      </c>
      <c r="I142" s="2">
        <v>0</v>
      </c>
      <c r="J142" s="2">
        <v>0</v>
      </c>
      <c r="K142" s="2">
        <v>16.39</v>
      </c>
      <c r="L142" s="2">
        <v>0</v>
      </c>
      <c r="M142" s="2">
        <v>0</v>
      </c>
      <c r="N142" s="2">
        <v>0</v>
      </c>
      <c r="O142" s="2">
        <v>2.1307</v>
      </c>
      <c r="P142" s="2">
        <v>18.520700000000001</v>
      </c>
      <c r="R142">
        <v>3</v>
      </c>
      <c r="T142" s="2"/>
      <c r="U142" s="2"/>
    </row>
    <row r="143" spans="1:21" x14ac:dyDescent="0.25">
      <c r="A143" t="s">
        <v>8153</v>
      </c>
      <c r="B143" t="s">
        <v>9383</v>
      </c>
      <c r="C143" t="s">
        <v>1</v>
      </c>
      <c r="D143" t="s">
        <v>0</v>
      </c>
      <c r="E143">
        <v>1976</v>
      </c>
      <c r="F143" t="s">
        <v>97</v>
      </c>
      <c r="G143" t="s">
        <v>9365</v>
      </c>
      <c r="H143" s="2">
        <v>0</v>
      </c>
      <c r="I143" s="2">
        <v>0</v>
      </c>
      <c r="J143" s="2">
        <v>0</v>
      </c>
      <c r="K143" s="2">
        <v>20.77</v>
      </c>
      <c r="L143" s="2">
        <v>0</v>
      </c>
      <c r="M143" s="2">
        <v>0</v>
      </c>
      <c r="N143" s="2">
        <v>0</v>
      </c>
      <c r="O143" s="2">
        <v>2.7000999999999999</v>
      </c>
      <c r="P143" s="2">
        <v>23.470099999999999</v>
      </c>
      <c r="R143">
        <v>3</v>
      </c>
      <c r="T143" s="2"/>
      <c r="U143" s="2"/>
    </row>
    <row r="144" spans="1:21" x14ac:dyDescent="0.25">
      <c r="A144" t="s">
        <v>8153</v>
      </c>
      <c r="B144" t="s">
        <v>9384</v>
      </c>
      <c r="C144" t="s">
        <v>1</v>
      </c>
      <c r="D144" t="s">
        <v>0</v>
      </c>
      <c r="E144">
        <v>3277</v>
      </c>
      <c r="F144" t="s">
        <v>97</v>
      </c>
      <c r="G144" t="s">
        <v>9365</v>
      </c>
      <c r="H144" s="2">
        <v>0</v>
      </c>
      <c r="I144" s="2">
        <v>0</v>
      </c>
      <c r="J144" s="2">
        <v>0</v>
      </c>
      <c r="K144" s="2">
        <v>14.49</v>
      </c>
      <c r="L144" s="2">
        <v>0</v>
      </c>
      <c r="M144" s="2">
        <v>0</v>
      </c>
      <c r="N144" s="2">
        <v>0</v>
      </c>
      <c r="O144" s="2">
        <v>1.8837000000000002</v>
      </c>
      <c r="P144" s="2">
        <v>16.373699999999999</v>
      </c>
      <c r="R144">
        <v>3</v>
      </c>
      <c r="T144" s="2"/>
      <c r="U144" s="2"/>
    </row>
    <row r="145" spans="1:21" x14ac:dyDescent="0.25">
      <c r="A145" t="s">
        <v>8153</v>
      </c>
      <c r="B145" t="s">
        <v>9385</v>
      </c>
      <c r="C145" t="s">
        <v>1</v>
      </c>
      <c r="D145" t="s">
        <v>0</v>
      </c>
      <c r="E145">
        <v>873143</v>
      </c>
      <c r="F145" t="s">
        <v>1340</v>
      </c>
      <c r="G145" t="s">
        <v>9359</v>
      </c>
      <c r="H145" s="2">
        <v>0</v>
      </c>
      <c r="I145" s="2">
        <v>0</v>
      </c>
      <c r="J145" s="2">
        <v>0</v>
      </c>
      <c r="K145" s="2">
        <v>31.61</v>
      </c>
      <c r="L145" s="2">
        <v>0</v>
      </c>
      <c r="M145" s="2">
        <v>0</v>
      </c>
      <c r="N145" s="2">
        <v>0</v>
      </c>
      <c r="O145" s="2">
        <v>4.1093000000000002</v>
      </c>
      <c r="P145" s="2">
        <v>35.719299999999997</v>
      </c>
      <c r="R145">
        <v>3</v>
      </c>
      <c r="T145" s="2"/>
      <c r="U145" s="2"/>
    </row>
    <row r="146" spans="1:21" x14ac:dyDescent="0.25">
      <c r="A146" t="s">
        <v>8153</v>
      </c>
      <c r="B146" t="s">
        <v>9386</v>
      </c>
      <c r="C146" t="s">
        <v>1</v>
      </c>
      <c r="D146" t="s">
        <v>0</v>
      </c>
      <c r="E146">
        <v>1875</v>
      </c>
      <c r="F146" t="s">
        <v>97</v>
      </c>
      <c r="G146" t="s">
        <v>9365</v>
      </c>
      <c r="H146" s="2">
        <v>0</v>
      </c>
      <c r="I146" s="2">
        <v>0</v>
      </c>
      <c r="J146" s="2">
        <v>0</v>
      </c>
      <c r="K146" s="2">
        <v>16.66</v>
      </c>
      <c r="L146" s="2">
        <v>0</v>
      </c>
      <c r="M146" s="2">
        <v>0</v>
      </c>
      <c r="N146" s="2">
        <v>0</v>
      </c>
      <c r="O146" s="2">
        <v>2.1657999999999999</v>
      </c>
      <c r="P146" s="2">
        <v>18.825800000000001</v>
      </c>
      <c r="R146">
        <v>3</v>
      </c>
      <c r="T146" s="2"/>
      <c r="U146" s="2"/>
    </row>
    <row r="147" spans="1:21" x14ac:dyDescent="0.25">
      <c r="A147" t="s">
        <v>8153</v>
      </c>
      <c r="B147" t="s">
        <v>9380</v>
      </c>
      <c r="C147" t="s">
        <v>1</v>
      </c>
      <c r="D147" t="s">
        <v>0</v>
      </c>
      <c r="E147">
        <v>230610</v>
      </c>
      <c r="F147" t="s">
        <v>1340</v>
      </c>
      <c r="G147" t="s">
        <v>9359</v>
      </c>
      <c r="H147" s="2">
        <v>0</v>
      </c>
      <c r="I147" s="2">
        <v>0</v>
      </c>
      <c r="J147" s="2">
        <v>0</v>
      </c>
      <c r="K147" s="2">
        <v>17.39</v>
      </c>
      <c r="L147" s="2">
        <v>0</v>
      </c>
      <c r="M147" s="2">
        <v>0</v>
      </c>
      <c r="N147" s="2">
        <v>0</v>
      </c>
      <c r="O147" s="2">
        <v>2.2606999999999999</v>
      </c>
      <c r="P147" s="2">
        <v>19.650700000000001</v>
      </c>
      <c r="R147">
        <v>3</v>
      </c>
      <c r="T147" s="2"/>
      <c r="U147" s="2"/>
    </row>
    <row r="148" spans="1:21" x14ac:dyDescent="0.25">
      <c r="A148" t="s">
        <v>8153</v>
      </c>
      <c r="B148" t="s">
        <v>9387</v>
      </c>
      <c r="C148" t="s">
        <v>1</v>
      </c>
      <c r="D148" t="s">
        <v>0</v>
      </c>
      <c r="E148">
        <v>651</v>
      </c>
      <c r="F148" t="s">
        <v>2721</v>
      </c>
      <c r="G148" t="s">
        <v>9368</v>
      </c>
      <c r="H148" s="2">
        <v>0</v>
      </c>
      <c r="I148" s="2">
        <v>0</v>
      </c>
      <c r="J148" s="2">
        <v>0</v>
      </c>
      <c r="K148" s="2">
        <v>16.41</v>
      </c>
      <c r="L148" s="2">
        <v>0</v>
      </c>
      <c r="M148" s="2">
        <v>0</v>
      </c>
      <c r="N148" s="2">
        <v>0</v>
      </c>
      <c r="O148" s="2">
        <v>2.1333000000000002</v>
      </c>
      <c r="P148" s="2">
        <v>18.543300000000002</v>
      </c>
      <c r="R148">
        <v>3</v>
      </c>
      <c r="T148" s="2"/>
      <c r="U148" s="2"/>
    </row>
    <row r="149" spans="1:21" x14ac:dyDescent="0.25">
      <c r="A149" t="s">
        <v>8153</v>
      </c>
      <c r="B149" t="s">
        <v>9388</v>
      </c>
      <c r="C149" t="s">
        <v>1</v>
      </c>
      <c r="D149" t="s">
        <v>0</v>
      </c>
      <c r="E149">
        <v>1811</v>
      </c>
      <c r="F149" t="s">
        <v>97</v>
      </c>
      <c r="G149" t="s">
        <v>9365</v>
      </c>
      <c r="H149" s="2">
        <v>0</v>
      </c>
      <c r="I149" s="2">
        <v>0</v>
      </c>
      <c r="J149" s="2">
        <v>0</v>
      </c>
      <c r="K149" s="2">
        <v>20.77</v>
      </c>
      <c r="L149" s="2">
        <v>0</v>
      </c>
      <c r="M149" s="2">
        <v>0</v>
      </c>
      <c r="N149" s="2">
        <v>0</v>
      </c>
      <c r="O149" s="2">
        <v>2.7000999999999999</v>
      </c>
      <c r="P149" s="2">
        <v>23.470099999999999</v>
      </c>
      <c r="R149">
        <v>3</v>
      </c>
      <c r="T149" s="2"/>
      <c r="U149" s="2"/>
    </row>
    <row r="150" spans="1:21" x14ac:dyDescent="0.25">
      <c r="A150" t="s">
        <v>8153</v>
      </c>
      <c r="B150" t="s">
        <v>9343</v>
      </c>
      <c r="C150" t="s">
        <v>1</v>
      </c>
      <c r="D150" t="s">
        <v>0</v>
      </c>
      <c r="E150">
        <v>1011486</v>
      </c>
      <c r="F150" t="s">
        <v>1443</v>
      </c>
      <c r="G150" t="s">
        <v>9382</v>
      </c>
      <c r="H150" s="2">
        <v>0</v>
      </c>
      <c r="I150" s="2">
        <v>0</v>
      </c>
      <c r="J150" s="2">
        <v>0</v>
      </c>
      <c r="K150" s="2">
        <v>16.420000000000002</v>
      </c>
      <c r="L150" s="2">
        <v>0</v>
      </c>
      <c r="M150" s="2">
        <v>0</v>
      </c>
      <c r="N150" s="2">
        <v>0</v>
      </c>
      <c r="O150" s="2">
        <v>2.1346000000000003</v>
      </c>
      <c r="P150" s="2">
        <v>18.554600000000001</v>
      </c>
      <c r="R150">
        <v>3</v>
      </c>
      <c r="T150" s="2"/>
      <c r="U150" s="2"/>
    </row>
    <row r="151" spans="1:21" x14ac:dyDescent="0.25">
      <c r="A151" t="s">
        <v>8153</v>
      </c>
      <c r="B151" t="s">
        <v>9389</v>
      </c>
      <c r="C151" t="s">
        <v>1</v>
      </c>
      <c r="D151" t="s">
        <v>0</v>
      </c>
      <c r="E151">
        <v>1128899</v>
      </c>
      <c r="F151" t="s">
        <v>1443</v>
      </c>
      <c r="G151" t="s">
        <v>9382</v>
      </c>
      <c r="H151" s="2">
        <v>0</v>
      </c>
      <c r="I151" s="2">
        <v>0</v>
      </c>
      <c r="J151" s="2">
        <v>0</v>
      </c>
      <c r="K151" s="2">
        <v>20.57</v>
      </c>
      <c r="L151" s="2">
        <v>0</v>
      </c>
      <c r="M151" s="2">
        <v>0</v>
      </c>
      <c r="N151" s="2">
        <v>0</v>
      </c>
      <c r="O151" s="2">
        <v>2.6741000000000001</v>
      </c>
      <c r="P151" s="2">
        <v>23.2441</v>
      </c>
      <c r="R151">
        <v>3</v>
      </c>
      <c r="T151" s="2"/>
      <c r="U151" s="2"/>
    </row>
    <row r="152" spans="1:21" x14ac:dyDescent="0.25">
      <c r="A152" t="s">
        <v>8153</v>
      </c>
      <c r="B152" t="s">
        <v>9390</v>
      </c>
      <c r="C152" t="s">
        <v>1</v>
      </c>
      <c r="D152" t="s">
        <v>0</v>
      </c>
      <c r="E152">
        <v>2438</v>
      </c>
      <c r="F152" t="s">
        <v>3589</v>
      </c>
      <c r="G152" t="s">
        <v>9391</v>
      </c>
      <c r="H152" s="2">
        <v>0</v>
      </c>
      <c r="I152" s="2">
        <v>0</v>
      </c>
      <c r="J152" s="2">
        <v>0</v>
      </c>
      <c r="K152" s="2">
        <v>90.04</v>
      </c>
      <c r="L152" s="2">
        <v>0</v>
      </c>
      <c r="M152" s="2">
        <v>0</v>
      </c>
      <c r="N152" s="2">
        <v>0</v>
      </c>
      <c r="O152" s="2">
        <v>11.705200000000001</v>
      </c>
      <c r="P152" s="2">
        <v>101.74520000000001</v>
      </c>
      <c r="R152">
        <v>3</v>
      </c>
      <c r="T152" s="2"/>
      <c r="U152" s="111"/>
    </row>
    <row r="153" spans="1:21" x14ac:dyDescent="0.25">
      <c r="A153" t="s">
        <v>8153</v>
      </c>
      <c r="B153" t="s">
        <v>9392</v>
      </c>
      <c r="C153" t="s">
        <v>1</v>
      </c>
      <c r="D153" t="s">
        <v>0</v>
      </c>
      <c r="E153">
        <v>226878</v>
      </c>
      <c r="F153" t="s">
        <v>1340</v>
      </c>
      <c r="G153" t="s">
        <v>9359</v>
      </c>
      <c r="H153" s="2">
        <v>0</v>
      </c>
      <c r="I153" s="2">
        <v>0</v>
      </c>
      <c r="J153" s="2">
        <v>0</v>
      </c>
      <c r="K153" s="2">
        <v>26.24</v>
      </c>
      <c r="L153" s="2">
        <v>0</v>
      </c>
      <c r="M153" s="2">
        <v>0</v>
      </c>
      <c r="N153" s="2">
        <v>0</v>
      </c>
      <c r="O153" s="2">
        <v>3.4112</v>
      </c>
      <c r="P153" s="2">
        <v>29.651199999999999</v>
      </c>
      <c r="R153">
        <v>3</v>
      </c>
      <c r="T153" s="2"/>
      <c r="U153" s="111"/>
    </row>
    <row r="154" spans="1:21" x14ac:dyDescent="0.25">
      <c r="A154" t="s">
        <v>8153</v>
      </c>
      <c r="B154" t="s">
        <v>9393</v>
      </c>
      <c r="C154" t="s">
        <v>1</v>
      </c>
      <c r="D154" t="s">
        <v>0</v>
      </c>
      <c r="E154">
        <v>7674</v>
      </c>
      <c r="F154" t="s">
        <v>3589</v>
      </c>
      <c r="G154" t="s">
        <v>9391</v>
      </c>
      <c r="H154" s="2">
        <v>0</v>
      </c>
      <c r="I154" s="2">
        <v>0</v>
      </c>
      <c r="J154" s="2">
        <v>0</v>
      </c>
      <c r="K154" s="2">
        <v>60.66</v>
      </c>
      <c r="L154" s="2">
        <v>0</v>
      </c>
      <c r="M154" s="2">
        <v>0</v>
      </c>
      <c r="N154" s="2">
        <v>0</v>
      </c>
      <c r="O154" s="2">
        <v>7.8857999999999997</v>
      </c>
      <c r="P154" s="2">
        <v>68.5458</v>
      </c>
      <c r="R154">
        <v>3</v>
      </c>
      <c r="T154" s="2"/>
      <c r="U154" s="2"/>
    </row>
    <row r="155" spans="1:21" x14ac:dyDescent="0.25">
      <c r="A155" t="s">
        <v>9394</v>
      </c>
      <c r="B155" t="s">
        <v>9395</v>
      </c>
      <c r="C155" t="s">
        <v>1</v>
      </c>
      <c r="D155" t="s">
        <v>0</v>
      </c>
      <c r="E155">
        <v>877183</v>
      </c>
      <c r="F155" t="s">
        <v>1340</v>
      </c>
      <c r="G155" t="s">
        <v>9359</v>
      </c>
      <c r="H155" s="2">
        <v>0</v>
      </c>
      <c r="I155" s="2">
        <v>0</v>
      </c>
      <c r="J155" s="2">
        <v>0</v>
      </c>
      <c r="K155" s="2">
        <v>17.96</v>
      </c>
      <c r="L155" s="2">
        <v>0</v>
      </c>
      <c r="M155" s="2">
        <v>0</v>
      </c>
      <c r="N155" s="2">
        <v>0</v>
      </c>
      <c r="O155" s="2">
        <v>2.3348</v>
      </c>
      <c r="P155" s="2">
        <v>20.294800000000002</v>
      </c>
      <c r="R155">
        <v>3</v>
      </c>
      <c r="T155" s="2"/>
      <c r="U155" s="2"/>
    </row>
    <row r="156" spans="1:21" x14ac:dyDescent="0.25">
      <c r="A156" t="s">
        <v>9394</v>
      </c>
      <c r="B156" t="s">
        <v>9396</v>
      </c>
      <c r="C156" t="s">
        <v>1</v>
      </c>
      <c r="D156" t="s">
        <v>0</v>
      </c>
      <c r="E156">
        <v>2599</v>
      </c>
      <c r="F156" t="s">
        <v>6822</v>
      </c>
      <c r="G156" t="s">
        <v>9397</v>
      </c>
      <c r="H156" s="2">
        <v>0</v>
      </c>
      <c r="I156" s="2">
        <v>0</v>
      </c>
      <c r="J156" s="2">
        <v>0</v>
      </c>
      <c r="K156" s="2">
        <v>14.58</v>
      </c>
      <c r="L156" s="2">
        <v>0</v>
      </c>
      <c r="M156" s="2">
        <v>0</v>
      </c>
      <c r="N156" s="2">
        <v>0</v>
      </c>
      <c r="O156" s="2">
        <v>1.8954</v>
      </c>
      <c r="P156" s="2">
        <v>16.4754</v>
      </c>
      <c r="R156">
        <v>3</v>
      </c>
      <c r="T156" s="2"/>
      <c r="U156" s="2"/>
    </row>
    <row r="157" spans="1:21" x14ac:dyDescent="0.25">
      <c r="A157" t="s">
        <v>9394</v>
      </c>
      <c r="B157" t="s">
        <v>9366</v>
      </c>
      <c r="C157" t="s">
        <v>1</v>
      </c>
      <c r="D157" t="s">
        <v>0</v>
      </c>
      <c r="E157">
        <v>14474</v>
      </c>
      <c r="F157" t="s">
        <v>2721</v>
      </c>
      <c r="G157" t="s">
        <v>9368</v>
      </c>
      <c r="H157" s="2">
        <v>1.3</v>
      </c>
      <c r="I157" s="2">
        <v>0</v>
      </c>
      <c r="J157" s="2">
        <v>0</v>
      </c>
      <c r="K157" s="2">
        <v>16.55</v>
      </c>
      <c r="L157" s="2">
        <v>0</v>
      </c>
      <c r="M157" s="2">
        <v>0</v>
      </c>
      <c r="N157" s="2">
        <v>0</v>
      </c>
      <c r="O157" s="2">
        <v>2.1515</v>
      </c>
      <c r="P157" s="2">
        <v>20.0015</v>
      </c>
      <c r="R157">
        <v>3</v>
      </c>
      <c r="T157" s="2"/>
      <c r="U157" s="2"/>
    </row>
    <row r="158" spans="1:21" x14ac:dyDescent="0.25">
      <c r="A158" t="s">
        <v>9394</v>
      </c>
      <c r="B158" t="s">
        <v>9398</v>
      </c>
      <c r="C158" t="s">
        <v>1</v>
      </c>
      <c r="D158" t="s">
        <v>0</v>
      </c>
      <c r="E158">
        <v>22828</v>
      </c>
      <c r="F158" t="s">
        <v>1384</v>
      </c>
      <c r="G158" t="s">
        <v>9370</v>
      </c>
      <c r="H158" s="2">
        <v>1.32</v>
      </c>
      <c r="I158" s="2">
        <v>0</v>
      </c>
      <c r="J158" s="2">
        <v>0</v>
      </c>
      <c r="K158" s="2">
        <v>16.53</v>
      </c>
      <c r="L158" s="2">
        <v>0</v>
      </c>
      <c r="M158" s="2">
        <v>0</v>
      </c>
      <c r="N158" s="2">
        <v>0</v>
      </c>
      <c r="O158" s="2">
        <v>2.1489000000000003</v>
      </c>
      <c r="P158" s="2">
        <v>19.998900000000003</v>
      </c>
      <c r="R158">
        <v>3</v>
      </c>
      <c r="T158" s="2"/>
      <c r="U158" s="2"/>
    </row>
    <row r="159" spans="1:21" x14ac:dyDescent="0.25">
      <c r="A159" t="s">
        <v>9394</v>
      </c>
      <c r="B159" t="s">
        <v>9366</v>
      </c>
      <c r="C159" t="s">
        <v>1</v>
      </c>
      <c r="D159" t="s">
        <v>0</v>
      </c>
      <c r="E159">
        <v>4438</v>
      </c>
      <c r="F159" t="s">
        <v>97</v>
      </c>
      <c r="G159" t="s">
        <v>9365</v>
      </c>
      <c r="H159" s="2">
        <v>0</v>
      </c>
      <c r="I159" s="2">
        <v>0</v>
      </c>
      <c r="J159" s="2">
        <v>0</v>
      </c>
      <c r="K159" s="2">
        <v>12.4</v>
      </c>
      <c r="L159" s="2">
        <v>0</v>
      </c>
      <c r="M159" s="2">
        <v>0</v>
      </c>
      <c r="N159" s="2">
        <v>0</v>
      </c>
      <c r="O159" s="2">
        <v>1.6120000000000001</v>
      </c>
      <c r="P159" s="2">
        <v>14.012</v>
      </c>
      <c r="R159">
        <v>3</v>
      </c>
      <c r="T159" s="2"/>
      <c r="U159" s="2"/>
    </row>
    <row r="160" spans="1:21" x14ac:dyDescent="0.25">
      <c r="A160" t="s">
        <v>9394</v>
      </c>
      <c r="B160" t="s">
        <v>9396</v>
      </c>
      <c r="C160" t="s">
        <v>1</v>
      </c>
      <c r="D160" t="s">
        <v>0</v>
      </c>
      <c r="E160">
        <v>20250</v>
      </c>
      <c r="F160" t="s">
        <v>1384</v>
      </c>
      <c r="G160" t="s">
        <v>9370</v>
      </c>
      <c r="H160" s="2">
        <v>2.0699999999999998</v>
      </c>
      <c r="I160" s="2">
        <v>0</v>
      </c>
      <c r="J160" s="2">
        <v>0</v>
      </c>
      <c r="K160" s="2">
        <v>24.72</v>
      </c>
      <c r="L160" s="2">
        <v>0</v>
      </c>
      <c r="M160" s="2">
        <v>0</v>
      </c>
      <c r="N160" s="2">
        <v>0</v>
      </c>
      <c r="O160" s="2">
        <v>3.2136</v>
      </c>
      <c r="P160" s="2">
        <v>30.003599999999999</v>
      </c>
      <c r="R160">
        <v>3</v>
      </c>
      <c r="T160" s="2"/>
      <c r="U160" s="2"/>
    </row>
    <row r="161" spans="1:21" x14ac:dyDescent="0.25">
      <c r="A161" t="s">
        <v>9394</v>
      </c>
      <c r="B161" t="s">
        <v>9399</v>
      </c>
      <c r="C161" t="s">
        <v>1</v>
      </c>
      <c r="D161" t="s">
        <v>0</v>
      </c>
      <c r="E161">
        <v>297181</v>
      </c>
      <c r="F161" t="s">
        <v>1375</v>
      </c>
      <c r="G161" t="s">
        <v>9400</v>
      </c>
      <c r="H161" s="2">
        <v>1.33</v>
      </c>
      <c r="I161" s="2">
        <v>0</v>
      </c>
      <c r="J161" s="2">
        <v>0</v>
      </c>
      <c r="K161" s="2">
        <v>16.52</v>
      </c>
      <c r="L161" s="2">
        <v>0</v>
      </c>
      <c r="M161" s="2">
        <v>0</v>
      </c>
      <c r="N161" s="2">
        <v>0</v>
      </c>
      <c r="O161" s="2">
        <v>2.1476000000000002</v>
      </c>
      <c r="P161" s="2">
        <v>19.997600000000002</v>
      </c>
      <c r="R161">
        <v>3</v>
      </c>
      <c r="T161" s="2"/>
      <c r="U161" s="2"/>
    </row>
    <row r="162" spans="1:21" x14ac:dyDescent="0.25">
      <c r="A162" t="s">
        <v>9394</v>
      </c>
      <c r="B162" t="s">
        <v>9340</v>
      </c>
      <c r="C162" t="s">
        <v>1</v>
      </c>
      <c r="D162" t="s">
        <v>0</v>
      </c>
      <c r="E162">
        <v>1384</v>
      </c>
      <c r="F162" t="s">
        <v>9372</v>
      </c>
      <c r="G162" t="s">
        <v>9373</v>
      </c>
      <c r="H162" s="2">
        <v>0</v>
      </c>
      <c r="I162" s="2">
        <v>0</v>
      </c>
      <c r="J162" s="2">
        <v>0</v>
      </c>
      <c r="K162" s="2">
        <v>20.61</v>
      </c>
      <c r="L162" s="2">
        <v>0</v>
      </c>
      <c r="M162" s="2">
        <v>0</v>
      </c>
      <c r="N162" s="2">
        <v>0</v>
      </c>
      <c r="O162" s="2">
        <v>2.6793</v>
      </c>
      <c r="P162" s="2">
        <v>23.289300000000001</v>
      </c>
      <c r="R162">
        <v>3</v>
      </c>
      <c r="T162" s="2"/>
      <c r="U162" s="2"/>
    </row>
    <row r="163" spans="1:21" x14ac:dyDescent="0.25">
      <c r="A163" t="s">
        <v>7944</v>
      </c>
      <c r="B163" t="s">
        <v>9327</v>
      </c>
      <c r="C163" t="s">
        <v>1</v>
      </c>
      <c r="D163" t="s">
        <v>0</v>
      </c>
      <c r="E163">
        <v>11672</v>
      </c>
      <c r="F163" t="s">
        <v>2721</v>
      </c>
      <c r="G163" t="s">
        <v>9368</v>
      </c>
      <c r="H163" s="2">
        <v>1.3900000000000001</v>
      </c>
      <c r="I163" s="2">
        <v>0</v>
      </c>
      <c r="J163" s="2">
        <v>0</v>
      </c>
      <c r="K163" s="2">
        <v>16.47</v>
      </c>
      <c r="L163" s="2">
        <v>0</v>
      </c>
      <c r="M163" s="2">
        <v>0</v>
      </c>
      <c r="N163" s="2">
        <v>0</v>
      </c>
      <c r="O163" s="2">
        <v>2.1410999999999998</v>
      </c>
      <c r="P163" s="2">
        <v>20.001100000000001</v>
      </c>
      <c r="R163">
        <v>3</v>
      </c>
      <c r="T163" s="2"/>
      <c r="U163" s="2"/>
    </row>
    <row r="164" spans="1:21" x14ac:dyDescent="0.25">
      <c r="A164" t="s">
        <v>7944</v>
      </c>
      <c r="B164" t="s">
        <v>9329</v>
      </c>
      <c r="C164" t="s">
        <v>1</v>
      </c>
      <c r="D164" t="s">
        <v>0</v>
      </c>
      <c r="E164">
        <v>640</v>
      </c>
      <c r="F164" t="s">
        <v>9372</v>
      </c>
      <c r="G164" t="s">
        <v>9373</v>
      </c>
      <c r="H164" s="2">
        <v>0</v>
      </c>
      <c r="I164" s="2">
        <v>0</v>
      </c>
      <c r="J164" s="2">
        <v>0</v>
      </c>
      <c r="K164" s="2">
        <v>34.96</v>
      </c>
      <c r="L164" s="2">
        <v>0</v>
      </c>
      <c r="M164" s="2">
        <v>0</v>
      </c>
      <c r="N164" s="2">
        <v>0</v>
      </c>
      <c r="O164" s="2">
        <v>4.5448000000000004</v>
      </c>
      <c r="P164" s="2">
        <v>39.504800000000003</v>
      </c>
      <c r="R164">
        <v>3</v>
      </c>
      <c r="T164" s="2"/>
      <c r="U164" s="2"/>
    </row>
    <row r="165" spans="1:21" x14ac:dyDescent="0.25">
      <c r="A165" t="s">
        <v>7944</v>
      </c>
      <c r="B165" t="s">
        <v>9401</v>
      </c>
      <c r="C165" t="s">
        <v>1</v>
      </c>
      <c r="D165" t="s">
        <v>0</v>
      </c>
      <c r="E165">
        <v>1008800</v>
      </c>
      <c r="F165" t="s">
        <v>1443</v>
      </c>
      <c r="G165" t="s">
        <v>9382</v>
      </c>
      <c r="H165" s="2">
        <v>1.6300000000000001</v>
      </c>
      <c r="I165" s="2">
        <v>0</v>
      </c>
      <c r="J165" s="2">
        <v>0</v>
      </c>
      <c r="K165" s="2">
        <v>19.7</v>
      </c>
      <c r="L165" s="2">
        <v>0</v>
      </c>
      <c r="M165" s="2">
        <v>0</v>
      </c>
      <c r="N165" s="2">
        <v>0</v>
      </c>
      <c r="O165" s="2">
        <v>2.5609999999999999</v>
      </c>
      <c r="P165" s="2">
        <v>23.890999999999998</v>
      </c>
      <c r="R165">
        <v>3</v>
      </c>
      <c r="T165" s="2"/>
      <c r="U165" s="2"/>
    </row>
    <row r="166" spans="1:21" x14ac:dyDescent="0.25">
      <c r="A166" t="s">
        <v>7944</v>
      </c>
      <c r="B166" t="s">
        <v>9329</v>
      </c>
      <c r="C166" t="s">
        <v>1</v>
      </c>
      <c r="D166" t="s">
        <v>0</v>
      </c>
      <c r="E166">
        <v>3050</v>
      </c>
      <c r="F166" t="s">
        <v>97</v>
      </c>
      <c r="G166" t="s">
        <v>9365</v>
      </c>
      <c r="H166" s="2">
        <v>0</v>
      </c>
      <c r="I166" s="2">
        <v>0</v>
      </c>
      <c r="J166" s="2">
        <v>0</v>
      </c>
      <c r="K166" s="2">
        <v>9.91</v>
      </c>
      <c r="L166" s="2">
        <v>0</v>
      </c>
      <c r="M166" s="2">
        <v>0</v>
      </c>
      <c r="N166" s="2">
        <v>0</v>
      </c>
      <c r="O166" s="2">
        <v>1.2883</v>
      </c>
      <c r="P166" s="2">
        <v>11.1983</v>
      </c>
      <c r="R166">
        <v>3</v>
      </c>
      <c r="T166" s="2"/>
      <c r="U166" s="2"/>
    </row>
    <row r="167" spans="1:21" x14ac:dyDescent="0.25">
      <c r="A167" t="s">
        <v>7944</v>
      </c>
      <c r="B167" t="s">
        <v>9402</v>
      </c>
      <c r="C167" t="s">
        <v>1</v>
      </c>
      <c r="D167" t="s">
        <v>0</v>
      </c>
      <c r="E167">
        <v>1470</v>
      </c>
      <c r="F167" t="s">
        <v>97</v>
      </c>
      <c r="G167" t="s">
        <v>9365</v>
      </c>
      <c r="H167" s="2">
        <v>0</v>
      </c>
      <c r="I167" s="2">
        <v>0</v>
      </c>
      <c r="J167" s="2">
        <v>0</v>
      </c>
      <c r="K167" s="2">
        <v>37.74</v>
      </c>
      <c r="L167" s="2">
        <v>0</v>
      </c>
      <c r="M167" s="2">
        <v>0</v>
      </c>
      <c r="N167" s="2">
        <v>0</v>
      </c>
      <c r="O167" s="2">
        <v>4.9062000000000001</v>
      </c>
      <c r="P167" s="2">
        <v>42.6462</v>
      </c>
      <c r="R167">
        <v>3</v>
      </c>
      <c r="T167" s="2"/>
      <c r="U167" s="2"/>
    </row>
    <row r="168" spans="1:21" x14ac:dyDescent="0.25">
      <c r="A168" t="s">
        <v>7944</v>
      </c>
      <c r="B168" t="s">
        <v>9403</v>
      </c>
      <c r="C168" t="s">
        <v>1</v>
      </c>
      <c r="D168" t="s">
        <v>0</v>
      </c>
      <c r="E168">
        <v>4164</v>
      </c>
      <c r="F168" t="s">
        <v>97</v>
      </c>
      <c r="G168" t="s">
        <v>9365</v>
      </c>
      <c r="H168" s="2">
        <v>0</v>
      </c>
      <c r="I168" s="2">
        <v>0</v>
      </c>
      <c r="J168" s="2">
        <v>0</v>
      </c>
      <c r="K168" s="2">
        <v>26.25</v>
      </c>
      <c r="L168" s="2">
        <v>0</v>
      </c>
      <c r="M168" s="2">
        <v>0</v>
      </c>
      <c r="N168" s="2">
        <v>0</v>
      </c>
      <c r="O168" s="2">
        <v>3.4125000000000001</v>
      </c>
      <c r="P168" s="2">
        <v>29.662500000000001</v>
      </c>
      <c r="R168">
        <v>3</v>
      </c>
      <c r="T168" s="2"/>
      <c r="U168" s="2"/>
    </row>
    <row r="169" spans="1:21" x14ac:dyDescent="0.25">
      <c r="A169" t="s">
        <v>7944</v>
      </c>
      <c r="B169" t="s">
        <v>9402</v>
      </c>
      <c r="C169" t="s">
        <v>1</v>
      </c>
      <c r="D169" t="s">
        <v>0</v>
      </c>
      <c r="E169">
        <v>964934</v>
      </c>
      <c r="F169" t="s">
        <v>1340</v>
      </c>
      <c r="G169" t="s">
        <v>9359</v>
      </c>
      <c r="H169" s="2">
        <v>0</v>
      </c>
      <c r="I169" s="2">
        <v>0</v>
      </c>
      <c r="J169" s="2">
        <v>0</v>
      </c>
      <c r="K169" s="2">
        <v>11.9</v>
      </c>
      <c r="L169" s="2">
        <v>0</v>
      </c>
      <c r="M169" s="2">
        <v>0</v>
      </c>
      <c r="N169" s="2">
        <v>0</v>
      </c>
      <c r="O169" s="2">
        <v>1.5470000000000002</v>
      </c>
      <c r="P169" s="2">
        <v>13.447000000000001</v>
      </c>
      <c r="R169">
        <v>3</v>
      </c>
      <c r="T169" s="2"/>
      <c r="U169" s="2"/>
    </row>
    <row r="170" spans="1:21" x14ac:dyDescent="0.25">
      <c r="A170" t="s">
        <v>7944</v>
      </c>
      <c r="B170" t="s">
        <v>9404</v>
      </c>
      <c r="C170" t="s">
        <v>1</v>
      </c>
      <c r="D170" t="s">
        <v>0</v>
      </c>
      <c r="E170">
        <v>571883</v>
      </c>
      <c r="F170" t="s">
        <v>1340</v>
      </c>
      <c r="G170" t="s">
        <v>9359</v>
      </c>
      <c r="H170" s="2">
        <v>0</v>
      </c>
      <c r="I170" s="2">
        <v>0</v>
      </c>
      <c r="J170" s="2">
        <v>0</v>
      </c>
      <c r="K170" s="2">
        <v>12.83</v>
      </c>
      <c r="L170" s="2">
        <v>0</v>
      </c>
      <c r="M170" s="2">
        <v>0</v>
      </c>
      <c r="N170" s="2">
        <v>0</v>
      </c>
      <c r="O170" s="2">
        <v>1.6679000000000002</v>
      </c>
      <c r="P170" s="2">
        <v>14.4979</v>
      </c>
      <c r="R170">
        <v>3</v>
      </c>
      <c r="T170" s="2"/>
      <c r="U170" s="2"/>
    </row>
    <row r="171" spans="1:21" x14ac:dyDescent="0.25">
      <c r="A171" t="s">
        <v>7944</v>
      </c>
      <c r="B171" t="s">
        <v>9327</v>
      </c>
      <c r="C171" t="s">
        <v>1</v>
      </c>
      <c r="D171" t="s">
        <v>0</v>
      </c>
      <c r="E171">
        <v>120201</v>
      </c>
      <c r="F171" t="s">
        <v>3830</v>
      </c>
      <c r="G171" t="s">
        <v>9405</v>
      </c>
      <c r="H171" s="2">
        <v>0</v>
      </c>
      <c r="I171" s="2">
        <v>0</v>
      </c>
      <c r="J171" s="2">
        <v>0</v>
      </c>
      <c r="K171" s="2">
        <v>17.12</v>
      </c>
      <c r="L171" s="2">
        <v>0</v>
      </c>
      <c r="M171" s="2">
        <v>0</v>
      </c>
      <c r="N171" s="2">
        <v>0</v>
      </c>
      <c r="O171" s="2">
        <v>2.2256</v>
      </c>
      <c r="P171" s="2">
        <v>19.345600000000001</v>
      </c>
      <c r="R171">
        <v>3</v>
      </c>
      <c r="T171" s="2"/>
      <c r="U171" s="2"/>
    </row>
    <row r="172" spans="1:21" x14ac:dyDescent="0.25">
      <c r="A172" t="s">
        <v>7944</v>
      </c>
      <c r="B172" t="s">
        <v>9406</v>
      </c>
      <c r="C172" t="s">
        <v>1</v>
      </c>
      <c r="D172" t="s">
        <v>0</v>
      </c>
      <c r="E172">
        <v>1221172</v>
      </c>
      <c r="F172" t="s">
        <v>1443</v>
      </c>
      <c r="G172" t="s">
        <v>9382</v>
      </c>
      <c r="H172" s="2">
        <v>1.6800000000000002</v>
      </c>
      <c r="I172" s="2">
        <v>0</v>
      </c>
      <c r="J172" s="2">
        <v>0</v>
      </c>
      <c r="K172" s="2">
        <v>20.63</v>
      </c>
      <c r="L172" s="2">
        <v>0</v>
      </c>
      <c r="M172" s="2">
        <v>0</v>
      </c>
      <c r="N172" s="2">
        <v>0</v>
      </c>
      <c r="O172" s="2">
        <v>2.6819000000000002</v>
      </c>
      <c r="P172" s="2">
        <v>24.991899999999998</v>
      </c>
      <c r="R172">
        <v>3</v>
      </c>
      <c r="T172" s="2"/>
      <c r="U172" s="2"/>
    </row>
    <row r="173" spans="1:21" x14ac:dyDescent="0.25">
      <c r="A173" t="s">
        <v>7944</v>
      </c>
      <c r="B173" t="s">
        <v>9401</v>
      </c>
      <c r="C173" t="s">
        <v>1</v>
      </c>
      <c r="D173" t="s">
        <v>0</v>
      </c>
      <c r="E173">
        <v>962843</v>
      </c>
      <c r="F173" t="s">
        <v>1340</v>
      </c>
      <c r="G173" t="s">
        <v>9359</v>
      </c>
      <c r="H173" s="2">
        <v>0</v>
      </c>
      <c r="I173" s="2">
        <v>0</v>
      </c>
      <c r="J173" s="2">
        <v>0</v>
      </c>
      <c r="K173" s="2">
        <v>28.28</v>
      </c>
      <c r="L173" s="2">
        <v>0</v>
      </c>
      <c r="M173" s="2">
        <v>0</v>
      </c>
      <c r="N173" s="2">
        <v>0</v>
      </c>
      <c r="O173" s="2">
        <v>3.6764000000000001</v>
      </c>
      <c r="P173" s="2">
        <v>31.956400000000002</v>
      </c>
      <c r="R173">
        <v>3</v>
      </c>
      <c r="T173" s="2"/>
      <c r="U173" s="2"/>
    </row>
    <row r="174" spans="1:21" x14ac:dyDescent="0.25">
      <c r="A174" t="s">
        <v>7944</v>
      </c>
      <c r="B174" t="s">
        <v>9407</v>
      </c>
      <c r="C174" t="s">
        <v>1</v>
      </c>
      <c r="D174" t="s">
        <v>0</v>
      </c>
      <c r="E174">
        <v>486</v>
      </c>
      <c r="F174" t="s">
        <v>9408</v>
      </c>
      <c r="G174" t="s">
        <v>9409</v>
      </c>
      <c r="H174" s="2">
        <v>0</v>
      </c>
      <c r="I174" s="2">
        <v>0</v>
      </c>
      <c r="J174" s="2">
        <v>0</v>
      </c>
      <c r="K174" s="2">
        <v>80.12</v>
      </c>
      <c r="L174" s="2">
        <v>0</v>
      </c>
      <c r="M174" s="2">
        <v>0</v>
      </c>
      <c r="N174" s="2">
        <v>0</v>
      </c>
      <c r="O174" s="2">
        <v>10.415600000000001</v>
      </c>
      <c r="P174" s="2">
        <v>90.535600000000002</v>
      </c>
      <c r="R174">
        <v>3</v>
      </c>
      <c r="T174" s="2"/>
      <c r="U174" s="2"/>
    </row>
    <row r="175" spans="1:21" x14ac:dyDescent="0.25">
      <c r="A175" t="s">
        <v>7944</v>
      </c>
      <c r="B175" t="s">
        <v>9407</v>
      </c>
      <c r="C175" t="s">
        <v>1</v>
      </c>
      <c r="D175" t="s">
        <v>0</v>
      </c>
      <c r="E175">
        <v>3557871</v>
      </c>
      <c r="F175" t="s">
        <v>1320</v>
      </c>
      <c r="G175" t="s">
        <v>9410</v>
      </c>
      <c r="H175" s="2">
        <v>0</v>
      </c>
      <c r="I175" s="2">
        <v>0</v>
      </c>
      <c r="J175" s="2">
        <v>0</v>
      </c>
      <c r="K175" s="2">
        <v>91.31</v>
      </c>
      <c r="L175" s="2">
        <v>0</v>
      </c>
      <c r="M175" s="2">
        <v>0</v>
      </c>
      <c r="N175" s="2">
        <v>0</v>
      </c>
      <c r="O175" s="2">
        <v>11.8703</v>
      </c>
      <c r="P175" s="2">
        <v>103.1803</v>
      </c>
      <c r="R175">
        <v>3</v>
      </c>
      <c r="T175" s="2"/>
      <c r="U175" s="2"/>
    </row>
    <row r="176" spans="1:21" x14ac:dyDescent="0.25">
      <c r="A176" t="s">
        <v>7944</v>
      </c>
      <c r="B176" t="s">
        <v>9333</v>
      </c>
      <c r="C176" t="s">
        <v>1</v>
      </c>
      <c r="D176" t="s">
        <v>0</v>
      </c>
      <c r="E176">
        <v>3590750</v>
      </c>
      <c r="F176" t="s">
        <v>1320</v>
      </c>
      <c r="G176" t="s">
        <v>9410</v>
      </c>
      <c r="H176" s="2">
        <v>0</v>
      </c>
      <c r="I176" s="2">
        <v>0</v>
      </c>
      <c r="J176" s="2">
        <v>0</v>
      </c>
      <c r="K176" s="2">
        <v>64.459999999999994</v>
      </c>
      <c r="L176" s="2">
        <v>0</v>
      </c>
      <c r="M176" s="2">
        <v>0</v>
      </c>
      <c r="N176" s="2">
        <v>0</v>
      </c>
      <c r="O176" s="2">
        <v>8.3797999999999995</v>
      </c>
      <c r="P176" s="2">
        <v>72.839799999999997</v>
      </c>
      <c r="R176">
        <v>3</v>
      </c>
      <c r="T176" s="2"/>
      <c r="U176" s="2"/>
    </row>
    <row r="177" spans="1:21" x14ac:dyDescent="0.25">
      <c r="A177" t="s">
        <v>7944</v>
      </c>
      <c r="B177" t="s">
        <v>9411</v>
      </c>
      <c r="C177" t="s">
        <v>1</v>
      </c>
      <c r="D177" t="s">
        <v>0</v>
      </c>
      <c r="E177">
        <v>12308</v>
      </c>
      <c r="F177" t="s">
        <v>2721</v>
      </c>
      <c r="G177" t="s">
        <v>9368</v>
      </c>
      <c r="H177" s="2">
        <v>1.34</v>
      </c>
      <c r="I177" s="2">
        <v>0</v>
      </c>
      <c r="J177" s="2">
        <v>0</v>
      </c>
      <c r="K177" s="2">
        <v>16.510000000000002</v>
      </c>
      <c r="L177" s="2">
        <v>0</v>
      </c>
      <c r="M177" s="2">
        <v>0</v>
      </c>
      <c r="N177" s="2">
        <v>0</v>
      </c>
      <c r="O177" s="2">
        <v>2.1463000000000001</v>
      </c>
      <c r="P177" s="2">
        <v>19.996300000000002</v>
      </c>
      <c r="R177">
        <v>3</v>
      </c>
      <c r="T177" s="2"/>
      <c r="U177" s="2"/>
    </row>
    <row r="178" spans="1:21" ht="15.75" thickBot="1" x14ac:dyDescent="0.3">
      <c r="A178" t="s">
        <v>7944</v>
      </c>
      <c r="B178" t="s">
        <v>9335</v>
      </c>
      <c r="C178" t="s">
        <v>1</v>
      </c>
      <c r="D178" t="s">
        <v>0</v>
      </c>
      <c r="E178">
        <v>163</v>
      </c>
      <c r="F178" t="s">
        <v>9412</v>
      </c>
      <c r="G178" t="s">
        <v>9413</v>
      </c>
      <c r="H178" s="2">
        <v>0</v>
      </c>
      <c r="I178" s="2">
        <v>0</v>
      </c>
      <c r="J178" s="2">
        <v>0</v>
      </c>
      <c r="K178" s="2">
        <v>1000</v>
      </c>
      <c r="L178" s="2">
        <v>0</v>
      </c>
      <c r="M178" s="2">
        <v>0</v>
      </c>
      <c r="N178" s="2">
        <v>0</v>
      </c>
      <c r="O178" s="2">
        <v>130</v>
      </c>
      <c r="P178" s="134">
        <v>1130</v>
      </c>
      <c r="R178">
        <v>3</v>
      </c>
      <c r="T178" s="2"/>
      <c r="U178" s="2"/>
    </row>
    <row r="179" spans="1:21" ht="15.75" thickBot="1" x14ac:dyDescent="0.3">
      <c r="A179" s="127" t="s">
        <v>71</v>
      </c>
      <c r="B179" s="128"/>
      <c r="C179" s="128"/>
      <c r="D179" s="128"/>
      <c r="E179" s="128"/>
      <c r="F179" s="128"/>
      <c r="G179" s="129"/>
      <c r="H179" s="3">
        <f>+SUBTOTAL(9,Tabla1[C. EXENTAS])</f>
        <v>75.056999999999988</v>
      </c>
      <c r="I179" s="3">
        <f>+SUBTOTAL(9,Tabla1[I. EXENTAS])</f>
        <v>0</v>
      </c>
      <c r="J179" s="3">
        <f>+SUBTOTAL(9,Tabla1[IMPOR EX])</f>
        <v>0</v>
      </c>
      <c r="K179" s="3">
        <f>+SUBTOTAL(9,Tabla1[C. GRAVADA])</f>
        <v>17277.230000000003</v>
      </c>
      <c r="L179" s="3">
        <f>+SUBTOTAL(9,Tabla1[INTER GRAVA])</f>
        <v>0</v>
      </c>
      <c r="M179" s="3">
        <f>+SUBTOTAL(9,Tabla1[IMPOR BIENES])</f>
        <v>0</v>
      </c>
      <c r="N179" s="3">
        <f>+SUBTOTAL(9,Tabla1[IMPOR SERV])</f>
        <v>0</v>
      </c>
      <c r="O179" s="3">
        <f>+SUBTOTAL(9,Tabla1[IVA])</f>
        <v>2246.0399000000007</v>
      </c>
      <c r="P179" s="3">
        <f>+SUBTOTAL(9,Tabla1[TOTAL C.])</f>
        <v>19598.326899999989</v>
      </c>
      <c r="Q179" s="3"/>
      <c r="R179" s="3">
        <f>+SUBTOTAL(9,Tabla1[ANEXO 3])</f>
        <v>189</v>
      </c>
      <c r="S179" s="3"/>
      <c r="T179" s="3">
        <f>+SUBTOTAL(9,Tabla1[PERCEPCIONES])</f>
        <v>0</v>
      </c>
      <c r="U179" s="2"/>
    </row>
    <row r="180" spans="1:21" x14ac:dyDescent="0.25">
      <c r="U180" s="2"/>
    </row>
    <row r="181" spans="1:21" x14ac:dyDescent="0.25">
      <c r="U181" s="2"/>
    </row>
    <row r="182" spans="1:21" x14ac:dyDescent="0.25">
      <c r="U182" s="2"/>
    </row>
    <row r="183" spans="1:21" x14ac:dyDescent="0.25">
      <c r="U183" s="2"/>
    </row>
    <row r="184" spans="1:21" x14ac:dyDescent="0.25">
      <c r="U184" s="2"/>
    </row>
    <row r="185" spans="1:21" x14ac:dyDescent="0.25">
      <c r="U185" s="2"/>
    </row>
    <row r="186" spans="1:21" x14ac:dyDescent="0.25">
      <c r="U186" s="2"/>
    </row>
    <row r="187" spans="1:21" x14ac:dyDescent="0.25">
      <c r="U187" s="2"/>
    </row>
    <row r="188" spans="1:21" x14ac:dyDescent="0.25">
      <c r="U188" s="2"/>
    </row>
    <row r="189" spans="1:21" x14ac:dyDescent="0.25">
      <c r="U189" s="2"/>
    </row>
    <row r="190" spans="1:21" x14ac:dyDescent="0.25">
      <c r="U190" s="2"/>
    </row>
    <row r="191" spans="1:21" x14ac:dyDescent="0.25">
      <c r="U191" s="2"/>
    </row>
    <row r="192" spans="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1134" spans="1:20" s="42" customFormat="1" x14ac:dyDescent="0.25">
      <c r="A1134"/>
      <c r="B1134"/>
      <c r="C1134"/>
      <c r="D1134"/>
      <c r="E1134"/>
      <c r="F1134"/>
      <c r="G1134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/>
      <c r="S1134"/>
      <c r="T1134"/>
    </row>
  </sheetData>
  <dataConsolidate/>
  <mergeCells count="1">
    <mergeCell ref="A179:G179"/>
  </mergeCells>
  <phoneticPr fontId="8" type="noConversion"/>
  <conditionalFormatting sqref="E179:E1048576 E1:E115">
    <cfRule type="duplicateValues" dxfId="113" priority="23"/>
    <cfRule type="duplicateValues" dxfId="112" priority="24"/>
  </conditionalFormatting>
  <conditionalFormatting sqref="E3:E178">
    <cfRule type="duplicateValues" dxfId="111" priority="60"/>
    <cfRule type="duplicateValues" dxfId="110" priority="6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44957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9026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04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5" t="s">
        <v>8195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08">
        <v>0</v>
      </c>
      <c r="F14" s="32"/>
    </row>
    <row r="15" spans="1:9 16384:16384" x14ac:dyDescent="0.25">
      <c r="B15" s="23" t="s">
        <v>22</v>
      </c>
      <c r="D15" s="109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0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disablePrompts="1"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ht="15.75" thickBot="1" x14ac:dyDescent="0.3">
      <c r="R3" s="15"/>
      <c r="S3" s="1"/>
    </row>
    <row r="4" spans="1:19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4:J4"/>
  </mergeCells>
  <phoneticPr fontId="8" type="noConversion"/>
  <conditionalFormatting sqref="G1:G1048576">
    <cfRule type="duplicateValues" dxfId="9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8329</v>
      </c>
      <c r="XFD2" t="s">
        <v>7944</v>
      </c>
    </row>
    <row r="3" spans="2:4 16384:16384" x14ac:dyDescent="0.25">
      <c r="B3" s="67" t="s">
        <v>2</v>
      </c>
      <c r="D3" s="7" t="s">
        <v>9561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9325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9326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03"/>
  <sheetViews>
    <sheetView workbookViewId="0">
      <selection activeCell="V3" sqref="B3:V1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9561</v>
      </c>
      <c r="C3" t="s">
        <v>1</v>
      </c>
      <c r="D3" t="s">
        <v>7706</v>
      </c>
      <c r="E3" t="s">
        <v>9325</v>
      </c>
      <c r="F3" t="s">
        <v>9326</v>
      </c>
      <c r="G3">
        <v>747</v>
      </c>
      <c r="H3">
        <v>747</v>
      </c>
      <c r="I3">
        <v>747</v>
      </c>
      <c r="J3">
        <v>747</v>
      </c>
      <c r="K3">
        <v>0</v>
      </c>
      <c r="L3" s="2">
        <v>0</v>
      </c>
      <c r="M3" s="2">
        <v>0</v>
      </c>
      <c r="N3" s="2">
        <v>0</v>
      </c>
      <c r="O3" s="2">
        <v>733.11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733.11</v>
      </c>
      <c r="V3" t="s">
        <v>55</v>
      </c>
    </row>
    <row r="4" spans="1:22" x14ac:dyDescent="0.25">
      <c r="A4" t="s">
        <v>8329</v>
      </c>
      <c r="B4" t="s">
        <v>9561</v>
      </c>
      <c r="C4" t="s">
        <v>1</v>
      </c>
      <c r="D4" t="s">
        <v>7706</v>
      </c>
      <c r="E4" t="s">
        <v>9325</v>
      </c>
      <c r="F4" t="s">
        <v>9326</v>
      </c>
      <c r="G4">
        <v>746</v>
      </c>
      <c r="H4">
        <v>746</v>
      </c>
      <c r="I4">
        <v>746</v>
      </c>
      <c r="J4">
        <v>746</v>
      </c>
      <c r="K4">
        <v>0</v>
      </c>
      <c r="L4" s="2">
        <v>0</v>
      </c>
      <c r="M4" s="2">
        <v>0</v>
      </c>
      <c r="N4" s="2">
        <v>0</v>
      </c>
      <c r="O4" s="2">
        <v>249.99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249.99</v>
      </c>
      <c r="V4" t="s">
        <v>55</v>
      </c>
    </row>
    <row r="5" spans="1:22" x14ac:dyDescent="0.25">
      <c r="A5" t="s">
        <v>8329</v>
      </c>
      <c r="B5" t="s">
        <v>9561</v>
      </c>
      <c r="C5" t="s">
        <v>1</v>
      </c>
      <c r="D5" t="s">
        <v>7706</v>
      </c>
      <c r="E5" t="s">
        <v>9325</v>
      </c>
      <c r="F5" t="s">
        <v>9326</v>
      </c>
      <c r="G5">
        <v>745</v>
      </c>
      <c r="H5">
        <v>745</v>
      </c>
      <c r="I5">
        <v>745</v>
      </c>
      <c r="J5">
        <v>745</v>
      </c>
      <c r="K5">
        <v>0</v>
      </c>
      <c r="L5" s="2">
        <v>0</v>
      </c>
      <c r="M5" s="2">
        <v>0</v>
      </c>
      <c r="N5" s="2">
        <v>0</v>
      </c>
      <c r="O5" s="2">
        <v>454.02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454.02</v>
      </c>
      <c r="V5" t="s">
        <v>55</v>
      </c>
    </row>
    <row r="6" spans="1:22" x14ac:dyDescent="0.25">
      <c r="A6" t="s">
        <v>8329</v>
      </c>
      <c r="B6" t="s">
        <v>9561</v>
      </c>
      <c r="C6" t="s">
        <v>1</v>
      </c>
      <c r="D6" t="s">
        <v>7706</v>
      </c>
      <c r="E6" t="s">
        <v>9325</v>
      </c>
      <c r="F6" t="s">
        <v>9326</v>
      </c>
      <c r="G6">
        <v>744</v>
      </c>
      <c r="H6">
        <v>744</v>
      </c>
      <c r="I6">
        <v>744</v>
      </c>
      <c r="J6">
        <v>744</v>
      </c>
      <c r="K6">
        <v>0</v>
      </c>
      <c r="L6" s="2">
        <v>0</v>
      </c>
      <c r="M6" s="2">
        <v>0</v>
      </c>
      <c r="N6" s="2">
        <v>0</v>
      </c>
      <c r="O6" s="2">
        <v>75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75</v>
      </c>
      <c r="V6" t="s">
        <v>55</v>
      </c>
    </row>
    <row r="7" spans="1:22" x14ac:dyDescent="0.25">
      <c r="A7" t="s">
        <v>8329</v>
      </c>
      <c r="B7" t="s">
        <v>9561</v>
      </c>
      <c r="C7" t="s">
        <v>1</v>
      </c>
      <c r="D7" t="s">
        <v>7706</v>
      </c>
      <c r="E7" t="s">
        <v>9325</v>
      </c>
      <c r="F7" t="s">
        <v>9326</v>
      </c>
      <c r="G7">
        <v>743</v>
      </c>
      <c r="H7">
        <v>743</v>
      </c>
      <c r="I7">
        <v>743</v>
      </c>
      <c r="J7">
        <v>743</v>
      </c>
      <c r="K7">
        <v>0</v>
      </c>
      <c r="L7" s="2">
        <v>0</v>
      </c>
      <c r="M7" s="2">
        <v>0</v>
      </c>
      <c r="N7" s="2">
        <v>0</v>
      </c>
      <c r="O7" s="2">
        <v>150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150</v>
      </c>
      <c r="V7" t="s">
        <v>55</v>
      </c>
    </row>
    <row r="8" spans="1:22" x14ac:dyDescent="0.25">
      <c r="A8" t="s">
        <v>8329</v>
      </c>
      <c r="B8" t="s">
        <v>9560</v>
      </c>
      <c r="C8" t="s">
        <v>1</v>
      </c>
      <c r="D8" t="s">
        <v>7706</v>
      </c>
      <c r="E8" t="s">
        <v>9325</v>
      </c>
      <c r="F8" t="s">
        <v>9326</v>
      </c>
      <c r="G8">
        <v>742</v>
      </c>
      <c r="H8">
        <v>742</v>
      </c>
      <c r="I8">
        <v>742</v>
      </c>
      <c r="J8">
        <v>742</v>
      </c>
      <c r="K8">
        <v>0</v>
      </c>
      <c r="L8" s="2">
        <v>0</v>
      </c>
      <c r="M8" s="2">
        <v>0</v>
      </c>
      <c r="N8" s="2">
        <v>0</v>
      </c>
      <c r="O8" s="2">
        <v>375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375</v>
      </c>
      <c r="V8" t="s">
        <v>55</v>
      </c>
    </row>
    <row r="9" spans="1:22" x14ac:dyDescent="0.25">
      <c r="A9" t="s">
        <v>8329</v>
      </c>
      <c r="B9" t="s">
        <v>9559</v>
      </c>
      <c r="C9" t="s">
        <v>1</v>
      </c>
      <c r="D9" t="s">
        <v>7706</v>
      </c>
      <c r="E9" t="s">
        <v>9325</v>
      </c>
      <c r="F9" t="s">
        <v>9326</v>
      </c>
      <c r="G9">
        <v>741</v>
      </c>
      <c r="H9">
        <v>741</v>
      </c>
      <c r="I9">
        <v>741</v>
      </c>
      <c r="J9">
        <v>741</v>
      </c>
      <c r="K9">
        <v>0</v>
      </c>
      <c r="L9" s="2">
        <v>0</v>
      </c>
      <c r="M9" s="2">
        <v>0</v>
      </c>
      <c r="N9" s="2">
        <v>0</v>
      </c>
      <c r="O9" s="2">
        <v>150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150</v>
      </c>
      <c r="V9" t="s">
        <v>55</v>
      </c>
    </row>
    <row r="10" spans="1:22" x14ac:dyDescent="0.25">
      <c r="A10" t="s">
        <v>8329</v>
      </c>
      <c r="B10" t="s">
        <v>9559</v>
      </c>
      <c r="C10" t="s">
        <v>1</v>
      </c>
      <c r="D10" t="s">
        <v>7706</v>
      </c>
      <c r="E10" t="s">
        <v>9325</v>
      </c>
      <c r="F10" t="s">
        <v>9326</v>
      </c>
      <c r="G10">
        <v>740</v>
      </c>
      <c r="H10">
        <v>740</v>
      </c>
      <c r="I10">
        <v>740</v>
      </c>
      <c r="J10">
        <v>740</v>
      </c>
      <c r="K10">
        <v>0</v>
      </c>
      <c r="L10" s="2">
        <v>0</v>
      </c>
      <c r="M10" s="2">
        <v>0</v>
      </c>
      <c r="N10" s="2">
        <v>0</v>
      </c>
      <c r="O10" s="2">
        <v>299.55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299.55</v>
      </c>
      <c r="V10" t="s">
        <v>55</v>
      </c>
    </row>
    <row r="11" spans="1:22" x14ac:dyDescent="0.25">
      <c r="A11" t="s">
        <v>8329</v>
      </c>
      <c r="B11" t="s">
        <v>9559</v>
      </c>
      <c r="C11" t="s">
        <v>1</v>
      </c>
      <c r="D11" t="s">
        <v>7706</v>
      </c>
      <c r="E11" t="s">
        <v>9325</v>
      </c>
      <c r="F11" t="s">
        <v>9326</v>
      </c>
      <c r="G11">
        <v>739</v>
      </c>
      <c r="H11">
        <v>739</v>
      </c>
      <c r="I11">
        <v>739</v>
      </c>
      <c r="J11">
        <v>739</v>
      </c>
      <c r="K11">
        <v>0</v>
      </c>
      <c r="L11" s="2">
        <v>0</v>
      </c>
      <c r="M11" s="2">
        <v>0</v>
      </c>
      <c r="N11" s="2">
        <v>0</v>
      </c>
      <c r="O11" s="2">
        <v>75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75</v>
      </c>
      <c r="V11" t="s">
        <v>55</v>
      </c>
    </row>
    <row r="12" spans="1:22" x14ac:dyDescent="0.25">
      <c r="A12" t="s">
        <v>8329</v>
      </c>
      <c r="B12" t="s">
        <v>9559</v>
      </c>
      <c r="C12" t="s">
        <v>1</v>
      </c>
      <c r="D12" t="s">
        <v>7706</v>
      </c>
      <c r="E12" t="s">
        <v>9325</v>
      </c>
      <c r="F12" t="s">
        <v>9326</v>
      </c>
      <c r="G12">
        <v>738</v>
      </c>
      <c r="H12">
        <v>738</v>
      </c>
      <c r="I12">
        <v>738</v>
      </c>
      <c r="J12">
        <v>738</v>
      </c>
      <c r="K12">
        <v>0</v>
      </c>
      <c r="L12" s="2">
        <v>0</v>
      </c>
      <c r="M12" s="2">
        <v>0</v>
      </c>
      <c r="N12" s="2">
        <v>0</v>
      </c>
      <c r="O12" s="2">
        <v>250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250</v>
      </c>
      <c r="V12" t="s">
        <v>55</v>
      </c>
    </row>
    <row r="13" spans="1:22" x14ac:dyDescent="0.25">
      <c r="A13" t="s">
        <v>8329</v>
      </c>
      <c r="B13" t="s">
        <v>9559</v>
      </c>
      <c r="C13" t="s">
        <v>1</v>
      </c>
      <c r="D13" t="s">
        <v>7706</v>
      </c>
      <c r="E13" t="s">
        <v>9325</v>
      </c>
      <c r="F13" t="s">
        <v>9326</v>
      </c>
      <c r="G13">
        <v>737</v>
      </c>
      <c r="H13">
        <v>737</v>
      </c>
      <c r="I13">
        <v>737</v>
      </c>
      <c r="J13">
        <v>737</v>
      </c>
      <c r="K13">
        <v>0</v>
      </c>
      <c r="L13" s="2">
        <v>0</v>
      </c>
      <c r="M13" s="2">
        <v>0</v>
      </c>
      <c r="N13" s="2">
        <v>0</v>
      </c>
      <c r="O13" s="2">
        <v>250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250</v>
      </c>
      <c r="V13" t="s">
        <v>55</v>
      </c>
    </row>
    <row r="14" spans="1:22" x14ac:dyDescent="0.25">
      <c r="A14" t="s">
        <v>8329</v>
      </c>
      <c r="B14" t="s">
        <v>9559</v>
      </c>
      <c r="C14" t="s">
        <v>1</v>
      </c>
      <c r="D14" t="s">
        <v>7706</v>
      </c>
      <c r="E14" t="s">
        <v>9325</v>
      </c>
      <c r="F14" t="s">
        <v>9326</v>
      </c>
      <c r="G14">
        <v>736</v>
      </c>
      <c r="H14">
        <v>736</v>
      </c>
      <c r="I14">
        <v>736</v>
      </c>
      <c r="J14">
        <v>736</v>
      </c>
      <c r="K14">
        <v>0</v>
      </c>
      <c r="L14" s="2">
        <v>0</v>
      </c>
      <c r="M14" s="2">
        <v>0</v>
      </c>
      <c r="N14" s="2">
        <v>0</v>
      </c>
      <c r="O14" s="2">
        <v>125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125</v>
      </c>
      <c r="V14" t="s">
        <v>55</v>
      </c>
    </row>
    <row r="15" spans="1:22" x14ac:dyDescent="0.25">
      <c r="A15" t="s">
        <v>8329</v>
      </c>
      <c r="B15" t="s">
        <v>9559</v>
      </c>
      <c r="C15" t="s">
        <v>1</v>
      </c>
      <c r="D15" t="s">
        <v>7706</v>
      </c>
      <c r="E15" t="s">
        <v>9325</v>
      </c>
      <c r="F15" t="s">
        <v>9326</v>
      </c>
      <c r="G15">
        <v>735</v>
      </c>
      <c r="H15">
        <v>735</v>
      </c>
      <c r="I15">
        <v>735</v>
      </c>
      <c r="J15">
        <v>735</v>
      </c>
      <c r="K15">
        <v>0</v>
      </c>
      <c r="L15" s="2">
        <v>0</v>
      </c>
      <c r="M15" s="2">
        <v>0</v>
      </c>
      <c r="N15" s="2">
        <v>0</v>
      </c>
      <c r="O15" s="2">
        <v>125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125</v>
      </c>
      <c r="V15" t="s">
        <v>55</v>
      </c>
    </row>
    <row r="16" spans="1:22" x14ac:dyDescent="0.25">
      <c r="A16" t="s">
        <v>8329</v>
      </c>
      <c r="B16" t="s">
        <v>9559</v>
      </c>
      <c r="C16" t="s">
        <v>1</v>
      </c>
      <c r="D16" t="s">
        <v>7706</v>
      </c>
      <c r="E16" t="s">
        <v>9325</v>
      </c>
      <c r="F16" t="s">
        <v>9326</v>
      </c>
      <c r="G16">
        <v>734</v>
      </c>
      <c r="H16">
        <v>734</v>
      </c>
      <c r="I16">
        <v>734</v>
      </c>
      <c r="J16">
        <v>734</v>
      </c>
      <c r="K16">
        <v>0</v>
      </c>
      <c r="L16" s="2">
        <v>0</v>
      </c>
      <c r="M16" s="2">
        <v>0</v>
      </c>
      <c r="N16" s="2">
        <v>0</v>
      </c>
      <c r="O16" s="2">
        <v>125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125</v>
      </c>
      <c r="V16" t="s">
        <v>55</v>
      </c>
    </row>
    <row r="17" spans="1:22" x14ac:dyDescent="0.25">
      <c r="A17" t="s">
        <v>8329</v>
      </c>
      <c r="B17" t="s">
        <v>9558</v>
      </c>
      <c r="C17" t="s">
        <v>1</v>
      </c>
      <c r="D17" t="s">
        <v>7706</v>
      </c>
      <c r="E17" t="s">
        <v>9325</v>
      </c>
      <c r="F17" t="s">
        <v>9326</v>
      </c>
      <c r="G17">
        <v>733</v>
      </c>
      <c r="H17">
        <v>733</v>
      </c>
      <c r="I17">
        <v>733</v>
      </c>
      <c r="J17">
        <v>733</v>
      </c>
      <c r="K17">
        <v>0</v>
      </c>
      <c r="L17" s="2">
        <v>0</v>
      </c>
      <c r="M17" s="2">
        <v>0</v>
      </c>
      <c r="N17" s="2">
        <v>0</v>
      </c>
      <c r="O17" s="2">
        <v>300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300</v>
      </c>
      <c r="V17" t="s">
        <v>55</v>
      </c>
    </row>
    <row r="18" spans="1:22" ht="15.75" thickBot="1" x14ac:dyDescent="0.3">
      <c r="A18" t="s">
        <v>8329</v>
      </c>
      <c r="B18" t="s">
        <v>9558</v>
      </c>
      <c r="C18" t="s">
        <v>1</v>
      </c>
      <c r="D18" t="s">
        <v>7706</v>
      </c>
      <c r="E18" t="s">
        <v>9325</v>
      </c>
      <c r="F18" t="s">
        <v>9326</v>
      </c>
      <c r="G18">
        <v>732</v>
      </c>
      <c r="H18">
        <v>732</v>
      </c>
      <c r="I18">
        <v>732</v>
      </c>
      <c r="J18">
        <v>732</v>
      </c>
      <c r="K18">
        <v>0</v>
      </c>
      <c r="L18" s="2">
        <v>0</v>
      </c>
      <c r="M18" s="2">
        <v>0</v>
      </c>
      <c r="N18" s="2">
        <v>0</v>
      </c>
      <c r="O18" s="2">
        <v>225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225</v>
      </c>
      <c r="V18" t="s">
        <v>55</v>
      </c>
    </row>
    <row r="19" spans="1:22" hidden="1" x14ac:dyDescent="0.25">
      <c r="A19" t="s">
        <v>8328</v>
      </c>
      <c r="B19" t="s">
        <v>9547</v>
      </c>
      <c r="C19" t="s">
        <v>1</v>
      </c>
      <c r="D19" t="s">
        <v>7706</v>
      </c>
      <c r="E19" t="s">
        <v>9325</v>
      </c>
      <c r="F19" t="s">
        <v>9326</v>
      </c>
      <c r="G19">
        <v>731</v>
      </c>
      <c r="H19">
        <v>731</v>
      </c>
      <c r="I19">
        <v>731</v>
      </c>
      <c r="J19">
        <v>731</v>
      </c>
      <c r="K19">
        <v>0</v>
      </c>
      <c r="L19" s="2">
        <v>0</v>
      </c>
      <c r="M19" s="2">
        <v>0</v>
      </c>
      <c r="N19" s="2">
        <v>0</v>
      </c>
      <c r="O19" s="2">
        <v>75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75</v>
      </c>
      <c r="V19" t="s">
        <v>55</v>
      </c>
    </row>
    <row r="20" spans="1:22" hidden="1" x14ac:dyDescent="0.25">
      <c r="A20" t="s">
        <v>8328</v>
      </c>
      <c r="B20" t="s">
        <v>9547</v>
      </c>
      <c r="C20" t="s">
        <v>1</v>
      </c>
      <c r="D20" t="s">
        <v>7706</v>
      </c>
      <c r="E20" t="s">
        <v>9325</v>
      </c>
      <c r="F20" t="s">
        <v>9326</v>
      </c>
      <c r="G20">
        <v>730</v>
      </c>
      <c r="H20">
        <v>730</v>
      </c>
      <c r="I20">
        <v>730</v>
      </c>
      <c r="J20">
        <v>730</v>
      </c>
      <c r="K20">
        <v>0</v>
      </c>
      <c r="L20" s="2">
        <v>0</v>
      </c>
      <c r="M20" s="2">
        <v>0</v>
      </c>
      <c r="N20" s="2">
        <v>0</v>
      </c>
      <c r="O20" s="2">
        <v>150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150</v>
      </c>
      <c r="V20" t="s">
        <v>55</v>
      </c>
    </row>
    <row r="21" spans="1:22" hidden="1" x14ac:dyDescent="0.25">
      <c r="A21" t="s">
        <v>8328</v>
      </c>
      <c r="B21" t="s">
        <v>9547</v>
      </c>
      <c r="C21" t="s">
        <v>1</v>
      </c>
      <c r="D21" t="s">
        <v>7706</v>
      </c>
      <c r="E21" t="s">
        <v>9325</v>
      </c>
      <c r="F21" t="s">
        <v>9326</v>
      </c>
      <c r="G21">
        <v>729</v>
      </c>
      <c r="H21">
        <v>729</v>
      </c>
      <c r="I21">
        <v>729</v>
      </c>
      <c r="J21">
        <v>729</v>
      </c>
      <c r="K21">
        <v>0</v>
      </c>
      <c r="L21" s="2">
        <v>0</v>
      </c>
      <c r="M21" s="2">
        <v>0</v>
      </c>
      <c r="N21" s="2">
        <v>0</v>
      </c>
      <c r="O21" s="2">
        <v>374.73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374.73</v>
      </c>
      <c r="V21" t="s">
        <v>55</v>
      </c>
    </row>
    <row r="22" spans="1:22" hidden="1" x14ac:dyDescent="0.25">
      <c r="A22" t="s">
        <v>8328</v>
      </c>
      <c r="B22" t="s">
        <v>9546</v>
      </c>
      <c r="C22" t="s">
        <v>1</v>
      </c>
      <c r="D22" t="s">
        <v>7706</v>
      </c>
      <c r="E22" t="s">
        <v>9325</v>
      </c>
      <c r="F22" t="s">
        <v>9326</v>
      </c>
      <c r="G22">
        <v>728</v>
      </c>
      <c r="H22">
        <v>728</v>
      </c>
      <c r="I22">
        <v>728</v>
      </c>
      <c r="J22">
        <v>728</v>
      </c>
      <c r="K22">
        <v>0</v>
      </c>
      <c r="L22" s="2">
        <v>0</v>
      </c>
      <c r="M22" s="2">
        <v>0</v>
      </c>
      <c r="N22" s="2">
        <v>0</v>
      </c>
      <c r="O22" s="2">
        <v>250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250</v>
      </c>
      <c r="V22" t="s">
        <v>55</v>
      </c>
    </row>
    <row r="23" spans="1:22" hidden="1" x14ac:dyDescent="0.25">
      <c r="A23" t="s">
        <v>8328</v>
      </c>
      <c r="B23" t="s">
        <v>9546</v>
      </c>
      <c r="C23" t="s">
        <v>1</v>
      </c>
      <c r="D23" t="s">
        <v>7706</v>
      </c>
      <c r="E23" t="s">
        <v>9325</v>
      </c>
      <c r="F23" t="s">
        <v>9326</v>
      </c>
      <c r="G23">
        <v>727</v>
      </c>
      <c r="H23">
        <v>727</v>
      </c>
      <c r="I23">
        <v>727</v>
      </c>
      <c r="J23">
        <v>727</v>
      </c>
      <c r="K23">
        <v>0</v>
      </c>
      <c r="L23" s="2">
        <v>0</v>
      </c>
      <c r="M23" s="2">
        <v>0</v>
      </c>
      <c r="N23" s="2">
        <v>0</v>
      </c>
      <c r="O23" s="2">
        <v>125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125</v>
      </c>
      <c r="V23" t="s">
        <v>55</v>
      </c>
    </row>
    <row r="24" spans="1:22" hidden="1" x14ac:dyDescent="0.25">
      <c r="A24" t="s">
        <v>8328</v>
      </c>
      <c r="B24" t="s">
        <v>9545</v>
      </c>
      <c r="C24" t="s">
        <v>1</v>
      </c>
      <c r="D24" t="s">
        <v>7706</v>
      </c>
      <c r="E24" t="s">
        <v>9325</v>
      </c>
      <c r="F24" t="s">
        <v>9326</v>
      </c>
      <c r="G24">
        <v>726</v>
      </c>
      <c r="H24">
        <v>726</v>
      </c>
      <c r="I24">
        <v>726</v>
      </c>
      <c r="J24">
        <v>726</v>
      </c>
      <c r="K24">
        <v>0</v>
      </c>
      <c r="L24" s="2">
        <v>0</v>
      </c>
      <c r="M24" s="2">
        <v>0</v>
      </c>
      <c r="N24" s="2">
        <v>0</v>
      </c>
      <c r="O24" s="2">
        <v>299.55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299.55</v>
      </c>
      <c r="V24" t="s">
        <v>55</v>
      </c>
    </row>
    <row r="25" spans="1:22" hidden="1" x14ac:dyDescent="0.25">
      <c r="A25" t="s">
        <v>8328</v>
      </c>
      <c r="B25" t="s">
        <v>9545</v>
      </c>
      <c r="C25" t="s">
        <v>1</v>
      </c>
      <c r="D25" t="s">
        <v>7706</v>
      </c>
      <c r="E25" t="s">
        <v>9325</v>
      </c>
      <c r="F25" t="s">
        <v>9326</v>
      </c>
      <c r="G25">
        <v>725</v>
      </c>
      <c r="H25">
        <v>725</v>
      </c>
      <c r="I25">
        <v>725</v>
      </c>
      <c r="J25">
        <v>725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t="s">
        <v>55</v>
      </c>
    </row>
    <row r="26" spans="1:22" hidden="1" x14ac:dyDescent="0.25">
      <c r="A26" t="s">
        <v>8328</v>
      </c>
      <c r="B26" t="s">
        <v>9544</v>
      </c>
      <c r="C26" t="s">
        <v>1</v>
      </c>
      <c r="D26" t="s">
        <v>7706</v>
      </c>
      <c r="E26" t="s">
        <v>9325</v>
      </c>
      <c r="F26" t="s">
        <v>9326</v>
      </c>
      <c r="G26">
        <v>724</v>
      </c>
      <c r="H26">
        <v>724</v>
      </c>
      <c r="I26">
        <v>724</v>
      </c>
      <c r="J26">
        <v>724</v>
      </c>
      <c r="K26">
        <v>0</v>
      </c>
      <c r="L26" s="2">
        <v>0</v>
      </c>
      <c r="M26" s="2">
        <v>0</v>
      </c>
      <c r="N26" s="2">
        <v>0</v>
      </c>
      <c r="O26" s="2">
        <v>125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125</v>
      </c>
      <c r="V26" t="s">
        <v>55</v>
      </c>
    </row>
    <row r="27" spans="1:22" hidden="1" x14ac:dyDescent="0.25">
      <c r="A27" t="s">
        <v>8328</v>
      </c>
      <c r="B27" t="s">
        <v>9544</v>
      </c>
      <c r="C27" t="s">
        <v>1</v>
      </c>
      <c r="D27" t="s">
        <v>7706</v>
      </c>
      <c r="E27" t="s">
        <v>9325</v>
      </c>
      <c r="F27" t="s">
        <v>9326</v>
      </c>
      <c r="G27">
        <v>723</v>
      </c>
      <c r="H27">
        <v>723</v>
      </c>
      <c r="I27">
        <v>723</v>
      </c>
      <c r="J27">
        <v>723</v>
      </c>
      <c r="K27">
        <v>0</v>
      </c>
      <c r="L27" s="2">
        <v>0</v>
      </c>
      <c r="M27" s="2">
        <v>0</v>
      </c>
      <c r="N27" s="2">
        <v>0</v>
      </c>
      <c r="O27" s="2">
        <v>250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250</v>
      </c>
      <c r="V27" t="s">
        <v>55</v>
      </c>
    </row>
    <row r="28" spans="1:22" hidden="1" x14ac:dyDescent="0.25">
      <c r="A28" t="s">
        <v>8328</v>
      </c>
      <c r="B28" t="s">
        <v>9544</v>
      </c>
      <c r="C28" t="s">
        <v>1</v>
      </c>
      <c r="D28" t="s">
        <v>7706</v>
      </c>
      <c r="E28" t="s">
        <v>9325</v>
      </c>
      <c r="F28" t="s">
        <v>9326</v>
      </c>
      <c r="G28">
        <v>722</v>
      </c>
      <c r="H28">
        <v>722</v>
      </c>
      <c r="I28">
        <v>722</v>
      </c>
      <c r="J28">
        <v>722</v>
      </c>
      <c r="K28">
        <v>0</v>
      </c>
      <c r="L28" s="2">
        <v>0</v>
      </c>
      <c r="M28" s="2">
        <v>0</v>
      </c>
      <c r="N28" s="2">
        <v>0</v>
      </c>
      <c r="O28" s="2">
        <v>125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125</v>
      </c>
      <c r="V28" t="s">
        <v>55</v>
      </c>
    </row>
    <row r="29" spans="1:22" hidden="1" x14ac:dyDescent="0.25">
      <c r="A29" t="s">
        <v>8328</v>
      </c>
      <c r="B29" t="s">
        <v>9544</v>
      </c>
      <c r="C29" t="s">
        <v>1</v>
      </c>
      <c r="D29" t="s">
        <v>7706</v>
      </c>
      <c r="E29" t="s">
        <v>9325</v>
      </c>
      <c r="F29" t="s">
        <v>9326</v>
      </c>
      <c r="G29">
        <v>721</v>
      </c>
      <c r="H29">
        <v>721</v>
      </c>
      <c r="I29">
        <v>721</v>
      </c>
      <c r="J29">
        <v>721</v>
      </c>
      <c r="K29">
        <v>0</v>
      </c>
      <c r="L29" s="2">
        <v>0</v>
      </c>
      <c r="M29" s="2">
        <v>0</v>
      </c>
      <c r="N29" s="2">
        <v>0</v>
      </c>
      <c r="O29" s="2">
        <v>125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125</v>
      </c>
      <c r="V29" t="s">
        <v>55</v>
      </c>
    </row>
    <row r="30" spans="1:22" hidden="1" x14ac:dyDescent="0.25">
      <c r="A30" t="s">
        <v>8328</v>
      </c>
      <c r="B30" t="s">
        <v>9544</v>
      </c>
      <c r="C30" t="s">
        <v>1</v>
      </c>
      <c r="D30" t="s">
        <v>7706</v>
      </c>
      <c r="E30" t="s">
        <v>9325</v>
      </c>
      <c r="F30" t="s">
        <v>9326</v>
      </c>
      <c r="G30">
        <v>720</v>
      </c>
      <c r="H30">
        <v>720</v>
      </c>
      <c r="I30">
        <v>720</v>
      </c>
      <c r="J30">
        <v>720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t="s">
        <v>55</v>
      </c>
    </row>
    <row r="31" spans="1:22" hidden="1" x14ac:dyDescent="0.25">
      <c r="A31" t="s">
        <v>8328</v>
      </c>
      <c r="B31" s="21" t="s">
        <v>9544</v>
      </c>
      <c r="C31" t="s">
        <v>1</v>
      </c>
      <c r="D31" t="s">
        <v>7706</v>
      </c>
      <c r="E31" t="s">
        <v>9325</v>
      </c>
      <c r="F31" t="s">
        <v>9326</v>
      </c>
      <c r="G31">
        <v>719</v>
      </c>
      <c r="H31">
        <v>719</v>
      </c>
      <c r="I31">
        <v>719</v>
      </c>
      <c r="J31">
        <v>719</v>
      </c>
      <c r="K31">
        <v>0</v>
      </c>
      <c r="L31" s="2">
        <v>0</v>
      </c>
      <c r="M31" s="2">
        <v>0</v>
      </c>
      <c r="N31" s="2">
        <v>0</v>
      </c>
      <c r="O31" s="2">
        <v>125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125</v>
      </c>
      <c r="V31" t="s">
        <v>55</v>
      </c>
    </row>
    <row r="32" spans="1:22" hidden="1" x14ac:dyDescent="0.25">
      <c r="A32" t="s">
        <v>8328</v>
      </c>
      <c r="B32" t="s">
        <v>9543</v>
      </c>
      <c r="C32" t="s">
        <v>1</v>
      </c>
      <c r="D32" t="s">
        <v>7706</v>
      </c>
      <c r="E32" t="s">
        <v>9325</v>
      </c>
      <c r="F32" t="s">
        <v>9326</v>
      </c>
      <c r="G32">
        <v>718</v>
      </c>
      <c r="H32">
        <v>718</v>
      </c>
      <c r="I32">
        <v>718</v>
      </c>
      <c r="J32">
        <v>718</v>
      </c>
      <c r="K32">
        <v>0</v>
      </c>
      <c r="L32" s="2">
        <v>0</v>
      </c>
      <c r="M32" s="2">
        <v>0</v>
      </c>
      <c r="N32" s="2">
        <v>0</v>
      </c>
      <c r="O32" s="2">
        <v>250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250</v>
      </c>
      <c r="V32" t="s">
        <v>55</v>
      </c>
    </row>
    <row r="33" spans="1:22" hidden="1" x14ac:dyDescent="0.25">
      <c r="A33" t="s">
        <v>8328</v>
      </c>
      <c r="B33" t="s">
        <v>9542</v>
      </c>
      <c r="C33" t="s">
        <v>1</v>
      </c>
      <c r="D33" t="s">
        <v>7706</v>
      </c>
      <c r="E33" t="s">
        <v>9325</v>
      </c>
      <c r="F33" t="s">
        <v>9326</v>
      </c>
      <c r="G33">
        <v>717</v>
      </c>
      <c r="H33">
        <v>717</v>
      </c>
      <c r="I33">
        <v>717</v>
      </c>
      <c r="J33">
        <v>717</v>
      </c>
      <c r="K33">
        <v>0</v>
      </c>
      <c r="L33" s="2">
        <v>0</v>
      </c>
      <c r="M33" s="2">
        <v>0</v>
      </c>
      <c r="N33" s="2">
        <v>0</v>
      </c>
      <c r="O33" s="2">
        <v>300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300</v>
      </c>
      <c r="V33" t="s">
        <v>55</v>
      </c>
    </row>
    <row r="34" spans="1:22" hidden="1" x14ac:dyDescent="0.25">
      <c r="A34" t="s">
        <v>8328</v>
      </c>
      <c r="B34" t="s">
        <v>9542</v>
      </c>
      <c r="C34" t="s">
        <v>1</v>
      </c>
      <c r="D34" t="s">
        <v>7706</v>
      </c>
      <c r="E34" t="s">
        <v>9325</v>
      </c>
      <c r="F34" t="s">
        <v>9326</v>
      </c>
      <c r="G34">
        <v>716</v>
      </c>
      <c r="H34">
        <v>716</v>
      </c>
      <c r="I34">
        <v>716</v>
      </c>
      <c r="J34">
        <v>716</v>
      </c>
      <c r="K34">
        <v>0</v>
      </c>
      <c r="L34" s="2">
        <v>0</v>
      </c>
      <c r="M34" s="2">
        <v>0</v>
      </c>
      <c r="N34" s="2">
        <v>0</v>
      </c>
      <c r="O34" s="2">
        <v>300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300</v>
      </c>
      <c r="V34" t="s">
        <v>55</v>
      </c>
    </row>
    <row r="35" spans="1:22" hidden="1" x14ac:dyDescent="0.25">
      <c r="A35" t="s">
        <v>8328</v>
      </c>
      <c r="B35" t="s">
        <v>9542</v>
      </c>
      <c r="C35" t="s">
        <v>1</v>
      </c>
      <c r="D35" t="s">
        <v>7706</v>
      </c>
      <c r="E35" t="s">
        <v>9325</v>
      </c>
      <c r="F35" t="s">
        <v>9326</v>
      </c>
      <c r="G35">
        <v>715</v>
      </c>
      <c r="H35">
        <v>715</v>
      </c>
      <c r="I35">
        <v>715</v>
      </c>
      <c r="J35">
        <v>715</v>
      </c>
      <c r="K35">
        <v>0</v>
      </c>
      <c r="L35" s="2">
        <v>0</v>
      </c>
      <c r="M35" s="2">
        <v>0</v>
      </c>
      <c r="N35" s="2">
        <v>0</v>
      </c>
      <c r="O35" s="2">
        <v>225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225</v>
      </c>
      <c r="V35" t="s">
        <v>55</v>
      </c>
    </row>
    <row r="36" spans="1:22" hidden="1" x14ac:dyDescent="0.25">
      <c r="A36" t="s">
        <v>8328</v>
      </c>
      <c r="B36" t="s">
        <v>9542</v>
      </c>
      <c r="C36" t="s">
        <v>1</v>
      </c>
      <c r="D36" t="s">
        <v>7706</v>
      </c>
      <c r="E36" t="s">
        <v>9325</v>
      </c>
      <c r="F36" t="s">
        <v>9326</v>
      </c>
      <c r="G36">
        <v>714</v>
      </c>
      <c r="H36">
        <v>714</v>
      </c>
      <c r="I36">
        <v>714</v>
      </c>
      <c r="J36">
        <v>714</v>
      </c>
      <c r="K36">
        <v>0</v>
      </c>
      <c r="L36" s="2">
        <v>0</v>
      </c>
      <c r="M36" s="2">
        <v>0</v>
      </c>
      <c r="N36" s="2">
        <v>0</v>
      </c>
      <c r="O36" s="2">
        <v>225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225</v>
      </c>
      <c r="V36" t="s">
        <v>55</v>
      </c>
    </row>
    <row r="37" spans="1:22" hidden="1" x14ac:dyDescent="0.25">
      <c r="A37" t="s">
        <v>8328</v>
      </c>
      <c r="B37" t="s">
        <v>9541</v>
      </c>
      <c r="C37" t="s">
        <v>1</v>
      </c>
      <c r="D37" t="s">
        <v>7706</v>
      </c>
      <c r="E37" t="s">
        <v>9325</v>
      </c>
      <c r="F37" t="s">
        <v>9326</v>
      </c>
      <c r="G37">
        <v>713</v>
      </c>
      <c r="H37">
        <v>713</v>
      </c>
      <c r="I37">
        <v>713</v>
      </c>
      <c r="J37">
        <v>713</v>
      </c>
      <c r="K37">
        <v>0</v>
      </c>
      <c r="L37" s="2">
        <v>0</v>
      </c>
      <c r="M37" s="2">
        <v>0</v>
      </c>
      <c r="N37" s="2">
        <v>0</v>
      </c>
      <c r="O37" s="2">
        <v>75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75</v>
      </c>
      <c r="V37" t="s">
        <v>55</v>
      </c>
    </row>
    <row r="38" spans="1:22" hidden="1" x14ac:dyDescent="0.25">
      <c r="A38" t="s">
        <v>8328</v>
      </c>
      <c r="B38" t="s">
        <v>9541</v>
      </c>
      <c r="C38" t="s">
        <v>1</v>
      </c>
      <c r="D38" t="s">
        <v>7706</v>
      </c>
      <c r="E38" t="s">
        <v>9325</v>
      </c>
      <c r="F38" t="s">
        <v>9326</v>
      </c>
      <c r="G38">
        <v>712</v>
      </c>
      <c r="H38">
        <v>712</v>
      </c>
      <c r="I38">
        <v>712</v>
      </c>
      <c r="J38">
        <v>712</v>
      </c>
      <c r="K38">
        <v>0</v>
      </c>
      <c r="L38" s="2">
        <v>0</v>
      </c>
      <c r="M38" s="2">
        <v>0</v>
      </c>
      <c r="N38" s="2">
        <v>0</v>
      </c>
      <c r="O38" s="2">
        <v>75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75</v>
      </c>
      <c r="V38" t="s">
        <v>55</v>
      </c>
    </row>
    <row r="39" spans="1:22" hidden="1" x14ac:dyDescent="0.25">
      <c r="A39" t="s">
        <v>8328</v>
      </c>
      <c r="B39" t="s">
        <v>9540</v>
      </c>
      <c r="C39" t="s">
        <v>1</v>
      </c>
      <c r="D39" t="s">
        <v>7706</v>
      </c>
      <c r="E39" t="s">
        <v>9325</v>
      </c>
      <c r="F39" t="s">
        <v>9326</v>
      </c>
      <c r="G39">
        <v>711</v>
      </c>
      <c r="H39">
        <v>711</v>
      </c>
      <c r="I39">
        <v>711</v>
      </c>
      <c r="J39">
        <v>711</v>
      </c>
      <c r="K39">
        <v>0</v>
      </c>
      <c r="L39" s="2">
        <v>0</v>
      </c>
      <c r="M39" s="2">
        <v>0</v>
      </c>
      <c r="N39" s="2">
        <v>0</v>
      </c>
      <c r="O39" s="2">
        <v>374.73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374.73</v>
      </c>
      <c r="V39" t="s">
        <v>55</v>
      </c>
    </row>
    <row r="40" spans="1:22" hidden="1" x14ac:dyDescent="0.25">
      <c r="A40" t="s">
        <v>8328</v>
      </c>
      <c r="B40" t="s">
        <v>9539</v>
      </c>
      <c r="C40" t="s">
        <v>1</v>
      </c>
      <c r="D40" t="s">
        <v>7706</v>
      </c>
      <c r="E40" t="s">
        <v>9325</v>
      </c>
      <c r="F40" t="s">
        <v>9326</v>
      </c>
      <c r="G40">
        <v>710</v>
      </c>
      <c r="H40">
        <v>710</v>
      </c>
      <c r="I40">
        <v>710</v>
      </c>
      <c r="J40">
        <v>710</v>
      </c>
      <c r="K40">
        <v>0</v>
      </c>
      <c r="L40" s="2">
        <v>0</v>
      </c>
      <c r="M40" s="2">
        <v>0</v>
      </c>
      <c r="N40" s="2">
        <v>0</v>
      </c>
      <c r="O40" s="2">
        <v>500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500</v>
      </c>
      <c r="V40" t="s">
        <v>55</v>
      </c>
    </row>
    <row r="41" spans="1:22" hidden="1" x14ac:dyDescent="0.25">
      <c r="A41" t="s">
        <v>8327</v>
      </c>
      <c r="B41" t="s">
        <v>9533</v>
      </c>
      <c r="C41" t="s">
        <v>1</v>
      </c>
      <c r="D41" t="s">
        <v>7706</v>
      </c>
      <c r="E41" t="s">
        <v>9325</v>
      </c>
      <c r="F41" t="s">
        <v>9326</v>
      </c>
      <c r="G41">
        <v>709</v>
      </c>
      <c r="H41">
        <v>709</v>
      </c>
      <c r="I41">
        <v>709</v>
      </c>
      <c r="J41">
        <v>709</v>
      </c>
      <c r="K41">
        <v>0</v>
      </c>
      <c r="L41" s="2">
        <v>0</v>
      </c>
      <c r="M41" s="2">
        <v>0</v>
      </c>
      <c r="N41" s="2">
        <v>0</v>
      </c>
      <c r="O41" s="2">
        <v>150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150</v>
      </c>
      <c r="V41" t="s">
        <v>55</v>
      </c>
    </row>
    <row r="42" spans="1:22" hidden="1" x14ac:dyDescent="0.25">
      <c r="A42" t="s">
        <v>8327</v>
      </c>
      <c r="B42" t="s">
        <v>9532</v>
      </c>
      <c r="C42" t="s">
        <v>1</v>
      </c>
      <c r="D42" t="s">
        <v>7706</v>
      </c>
      <c r="E42" t="s">
        <v>9325</v>
      </c>
      <c r="F42" t="s">
        <v>9326</v>
      </c>
      <c r="G42">
        <v>708</v>
      </c>
      <c r="H42">
        <v>708</v>
      </c>
      <c r="I42">
        <v>708</v>
      </c>
      <c r="J42">
        <v>708</v>
      </c>
      <c r="K42">
        <v>0</v>
      </c>
      <c r="L42" s="2">
        <v>0</v>
      </c>
      <c r="M42" s="2">
        <v>0</v>
      </c>
      <c r="N42" s="2">
        <v>0</v>
      </c>
      <c r="O42" s="2">
        <v>75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75</v>
      </c>
      <c r="V42" t="s">
        <v>55</v>
      </c>
    </row>
    <row r="43" spans="1:22" hidden="1" x14ac:dyDescent="0.25">
      <c r="A43" t="s">
        <v>8327</v>
      </c>
      <c r="B43" t="s">
        <v>9532</v>
      </c>
      <c r="C43" t="s">
        <v>1</v>
      </c>
      <c r="D43" t="s">
        <v>7706</v>
      </c>
      <c r="E43" t="s">
        <v>9325</v>
      </c>
      <c r="F43" t="s">
        <v>9326</v>
      </c>
      <c r="G43">
        <v>707</v>
      </c>
      <c r="H43">
        <v>707</v>
      </c>
      <c r="I43">
        <v>707</v>
      </c>
      <c r="J43">
        <v>707</v>
      </c>
      <c r="K43">
        <v>0</v>
      </c>
      <c r="L43" s="2">
        <v>0</v>
      </c>
      <c r="M43" s="2">
        <v>0</v>
      </c>
      <c r="N43" s="2">
        <v>0</v>
      </c>
      <c r="O43" s="2">
        <v>150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150</v>
      </c>
      <c r="V43" t="s">
        <v>55</v>
      </c>
    </row>
    <row r="44" spans="1:22" hidden="1" x14ac:dyDescent="0.25">
      <c r="A44" t="s">
        <v>8327</v>
      </c>
      <c r="B44" t="s">
        <v>9532</v>
      </c>
      <c r="C44" t="s">
        <v>1</v>
      </c>
      <c r="D44" t="s">
        <v>7706</v>
      </c>
      <c r="E44" t="s">
        <v>9325</v>
      </c>
      <c r="F44" t="s">
        <v>9326</v>
      </c>
      <c r="G44">
        <v>706</v>
      </c>
      <c r="H44">
        <v>706</v>
      </c>
      <c r="I44">
        <v>706</v>
      </c>
      <c r="J44">
        <v>706</v>
      </c>
      <c r="K44">
        <v>0</v>
      </c>
      <c r="L44" s="2">
        <v>0</v>
      </c>
      <c r="M44" s="2">
        <v>0</v>
      </c>
      <c r="N44" s="2">
        <v>0</v>
      </c>
      <c r="O44" s="2">
        <v>125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125</v>
      </c>
      <c r="V44" t="s">
        <v>55</v>
      </c>
    </row>
    <row r="45" spans="1:22" hidden="1" x14ac:dyDescent="0.25">
      <c r="A45" t="s">
        <v>8327</v>
      </c>
      <c r="B45" t="s">
        <v>9531</v>
      </c>
      <c r="C45" t="s">
        <v>1</v>
      </c>
      <c r="D45" t="s">
        <v>7706</v>
      </c>
      <c r="E45" t="s">
        <v>9325</v>
      </c>
      <c r="F45" t="s">
        <v>9326</v>
      </c>
      <c r="G45">
        <v>705</v>
      </c>
      <c r="H45">
        <v>705</v>
      </c>
      <c r="I45">
        <v>705</v>
      </c>
      <c r="J45">
        <v>705</v>
      </c>
      <c r="K45">
        <v>0</v>
      </c>
      <c r="L45" s="2">
        <v>0</v>
      </c>
      <c r="M45" s="2">
        <v>0</v>
      </c>
      <c r="N45" s="2">
        <v>0</v>
      </c>
      <c r="O45" s="2">
        <v>250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250</v>
      </c>
      <c r="V45" t="s">
        <v>55</v>
      </c>
    </row>
    <row r="46" spans="1:22" hidden="1" x14ac:dyDescent="0.25">
      <c r="A46" t="s">
        <v>8327</v>
      </c>
      <c r="B46" t="s">
        <v>9531</v>
      </c>
      <c r="C46" t="s">
        <v>1</v>
      </c>
      <c r="D46" t="s">
        <v>7706</v>
      </c>
      <c r="E46" t="s">
        <v>9325</v>
      </c>
      <c r="F46" t="s">
        <v>9326</v>
      </c>
      <c r="G46">
        <v>704</v>
      </c>
      <c r="H46">
        <v>704</v>
      </c>
      <c r="I46">
        <v>704</v>
      </c>
      <c r="J46">
        <v>704</v>
      </c>
      <c r="K46">
        <v>0</v>
      </c>
      <c r="L46" s="2">
        <v>0</v>
      </c>
      <c r="M46" s="2">
        <v>0</v>
      </c>
      <c r="N46" s="2">
        <v>0</v>
      </c>
      <c r="O46" s="2">
        <v>125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125</v>
      </c>
      <c r="V46" t="s">
        <v>55</v>
      </c>
    </row>
    <row r="47" spans="1:22" hidden="1" x14ac:dyDescent="0.25">
      <c r="A47" t="s">
        <v>8327</v>
      </c>
      <c r="B47" t="s">
        <v>9531</v>
      </c>
      <c r="C47" t="s">
        <v>1</v>
      </c>
      <c r="D47" t="s">
        <v>7706</v>
      </c>
      <c r="E47" t="s">
        <v>9325</v>
      </c>
      <c r="F47" t="s">
        <v>9326</v>
      </c>
      <c r="G47">
        <v>703</v>
      </c>
      <c r="H47">
        <v>703</v>
      </c>
      <c r="I47">
        <v>703</v>
      </c>
      <c r="J47">
        <v>703</v>
      </c>
      <c r="K47">
        <v>0</v>
      </c>
      <c r="L47" s="2">
        <v>0</v>
      </c>
      <c r="M47" s="2">
        <v>0</v>
      </c>
      <c r="N47" s="2">
        <v>0</v>
      </c>
      <c r="O47" s="2">
        <v>125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125</v>
      </c>
      <c r="V47" t="s">
        <v>55</v>
      </c>
    </row>
    <row r="48" spans="1:22" hidden="1" x14ac:dyDescent="0.25">
      <c r="A48" t="s">
        <v>8327</v>
      </c>
      <c r="B48" t="s">
        <v>9531</v>
      </c>
      <c r="C48" t="s">
        <v>1</v>
      </c>
      <c r="D48" t="s">
        <v>7706</v>
      </c>
      <c r="E48" t="s">
        <v>9325</v>
      </c>
      <c r="F48" t="s">
        <v>9326</v>
      </c>
      <c r="G48">
        <v>702</v>
      </c>
      <c r="H48">
        <v>702</v>
      </c>
      <c r="I48">
        <v>702</v>
      </c>
      <c r="J48">
        <v>702</v>
      </c>
      <c r="K48">
        <v>0</v>
      </c>
      <c r="L48" s="2">
        <v>0</v>
      </c>
      <c r="M48" s="2">
        <v>0</v>
      </c>
      <c r="N48" s="2">
        <v>0</v>
      </c>
      <c r="O48" s="2">
        <v>125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125</v>
      </c>
      <c r="V48" t="s">
        <v>55</v>
      </c>
    </row>
    <row r="49" spans="1:22" hidden="1" x14ac:dyDescent="0.25">
      <c r="A49" t="s">
        <v>8327</v>
      </c>
      <c r="B49" t="s">
        <v>9530</v>
      </c>
      <c r="C49" t="s">
        <v>1</v>
      </c>
      <c r="D49" t="s">
        <v>7706</v>
      </c>
      <c r="E49" t="s">
        <v>9325</v>
      </c>
      <c r="F49" t="s">
        <v>9326</v>
      </c>
      <c r="G49">
        <v>701</v>
      </c>
      <c r="H49">
        <v>701</v>
      </c>
      <c r="I49">
        <v>701</v>
      </c>
      <c r="J49">
        <v>701</v>
      </c>
      <c r="K49">
        <v>0</v>
      </c>
      <c r="L49" s="2">
        <v>0</v>
      </c>
      <c r="M49" s="2">
        <v>0</v>
      </c>
      <c r="N49" s="2">
        <v>0</v>
      </c>
      <c r="O49" s="2">
        <v>75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75</v>
      </c>
      <c r="V49" t="s">
        <v>55</v>
      </c>
    </row>
    <row r="50" spans="1:22" hidden="1" x14ac:dyDescent="0.25">
      <c r="A50" t="s">
        <v>8327</v>
      </c>
      <c r="B50" t="s">
        <v>9529</v>
      </c>
      <c r="C50" t="s">
        <v>1</v>
      </c>
      <c r="D50" t="s">
        <v>7706</v>
      </c>
      <c r="E50" t="s">
        <v>9325</v>
      </c>
      <c r="F50" t="s">
        <v>9326</v>
      </c>
      <c r="G50">
        <v>700</v>
      </c>
      <c r="H50">
        <v>700</v>
      </c>
      <c r="I50">
        <v>700</v>
      </c>
      <c r="J50">
        <v>700</v>
      </c>
      <c r="K50">
        <v>0</v>
      </c>
      <c r="L50" s="2">
        <v>0</v>
      </c>
      <c r="M50" s="2">
        <v>0</v>
      </c>
      <c r="N50" s="2">
        <v>0</v>
      </c>
      <c r="O50" s="2">
        <v>125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125</v>
      </c>
      <c r="V50" t="s">
        <v>55</v>
      </c>
    </row>
    <row r="51" spans="1:22" hidden="1" x14ac:dyDescent="0.25">
      <c r="A51" t="s">
        <v>8327</v>
      </c>
      <c r="B51" t="s">
        <v>9528</v>
      </c>
      <c r="C51" t="s">
        <v>1</v>
      </c>
      <c r="D51" t="s">
        <v>7706</v>
      </c>
      <c r="E51" t="s">
        <v>9325</v>
      </c>
      <c r="F51" t="s">
        <v>9326</v>
      </c>
      <c r="G51">
        <v>699</v>
      </c>
      <c r="H51">
        <v>699</v>
      </c>
      <c r="I51">
        <v>699</v>
      </c>
      <c r="J51">
        <v>699</v>
      </c>
      <c r="K51">
        <v>0</v>
      </c>
      <c r="L51" s="2">
        <v>0</v>
      </c>
      <c r="M51" s="2">
        <v>0</v>
      </c>
      <c r="N51" s="2">
        <v>0</v>
      </c>
      <c r="O51" s="2">
        <v>299.55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299.55</v>
      </c>
      <c r="V51" t="s">
        <v>55</v>
      </c>
    </row>
    <row r="52" spans="1:22" hidden="1" x14ac:dyDescent="0.25">
      <c r="A52" t="s">
        <v>8327</v>
      </c>
      <c r="B52" t="s">
        <v>9527</v>
      </c>
      <c r="C52" t="s">
        <v>1</v>
      </c>
      <c r="D52" t="s">
        <v>7706</v>
      </c>
      <c r="E52" t="s">
        <v>9325</v>
      </c>
      <c r="F52" t="s">
        <v>9326</v>
      </c>
      <c r="G52">
        <v>698</v>
      </c>
      <c r="H52">
        <v>698</v>
      </c>
      <c r="I52">
        <v>698</v>
      </c>
      <c r="J52">
        <v>698</v>
      </c>
      <c r="K52">
        <v>0</v>
      </c>
      <c r="L52" s="2">
        <v>0</v>
      </c>
      <c r="M52" s="2">
        <v>0</v>
      </c>
      <c r="N52" s="2">
        <v>0</v>
      </c>
      <c r="O52" s="2">
        <v>75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75</v>
      </c>
      <c r="V52" t="s">
        <v>55</v>
      </c>
    </row>
    <row r="53" spans="1:22" hidden="1" x14ac:dyDescent="0.25">
      <c r="A53" t="s">
        <v>8327</v>
      </c>
      <c r="B53" t="s">
        <v>9526</v>
      </c>
      <c r="C53" t="s">
        <v>1</v>
      </c>
      <c r="D53" t="s">
        <v>7706</v>
      </c>
      <c r="E53" t="s">
        <v>9325</v>
      </c>
      <c r="F53" t="s">
        <v>9326</v>
      </c>
      <c r="G53">
        <v>697</v>
      </c>
      <c r="H53">
        <v>697</v>
      </c>
      <c r="I53">
        <v>697</v>
      </c>
      <c r="J53">
        <v>697</v>
      </c>
      <c r="K53">
        <v>0</v>
      </c>
      <c r="L53" s="2">
        <v>0</v>
      </c>
      <c r="M53" s="2">
        <v>0</v>
      </c>
      <c r="N53" s="2">
        <v>0</v>
      </c>
      <c r="O53" s="2">
        <v>250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250</v>
      </c>
      <c r="V53" t="s">
        <v>55</v>
      </c>
    </row>
    <row r="54" spans="1:22" hidden="1" x14ac:dyDescent="0.25">
      <c r="A54" t="s">
        <v>8327</v>
      </c>
      <c r="B54" t="s">
        <v>9525</v>
      </c>
      <c r="C54" t="s">
        <v>1</v>
      </c>
      <c r="D54" t="s">
        <v>7706</v>
      </c>
      <c r="E54" t="s">
        <v>9325</v>
      </c>
      <c r="F54" t="s">
        <v>9326</v>
      </c>
      <c r="G54">
        <v>696</v>
      </c>
      <c r="H54">
        <v>696</v>
      </c>
      <c r="I54">
        <v>696</v>
      </c>
      <c r="J54">
        <v>696</v>
      </c>
      <c r="K54">
        <v>0</v>
      </c>
      <c r="L54" s="2">
        <v>0</v>
      </c>
      <c r="M54" s="2">
        <v>0</v>
      </c>
      <c r="N54" s="2">
        <v>0</v>
      </c>
      <c r="O54" s="2">
        <v>225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225</v>
      </c>
      <c r="V54" t="s">
        <v>55</v>
      </c>
    </row>
    <row r="55" spans="1:22" hidden="1" x14ac:dyDescent="0.25">
      <c r="A55" t="s">
        <v>8326</v>
      </c>
      <c r="B55" t="s">
        <v>9513</v>
      </c>
      <c r="C55" t="s">
        <v>1</v>
      </c>
      <c r="D55" t="s">
        <v>7706</v>
      </c>
      <c r="E55" t="s">
        <v>9325</v>
      </c>
      <c r="F55" t="s">
        <v>9326</v>
      </c>
      <c r="G55">
        <v>695</v>
      </c>
      <c r="H55">
        <v>695</v>
      </c>
      <c r="I55">
        <v>695</v>
      </c>
      <c r="J55">
        <v>695</v>
      </c>
      <c r="K55">
        <v>0</v>
      </c>
      <c r="L55" s="2">
        <v>0</v>
      </c>
      <c r="M55" s="2">
        <v>0</v>
      </c>
      <c r="N55" s="2">
        <v>0</v>
      </c>
      <c r="O55" s="2">
        <v>374.73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374.73</v>
      </c>
      <c r="V55" t="s">
        <v>55</v>
      </c>
    </row>
    <row r="56" spans="1:22" hidden="1" x14ac:dyDescent="0.25">
      <c r="A56" t="s">
        <v>8326</v>
      </c>
      <c r="B56" t="s">
        <v>9512</v>
      </c>
      <c r="C56" t="s">
        <v>1</v>
      </c>
      <c r="D56" t="s">
        <v>7706</v>
      </c>
      <c r="E56" t="s">
        <v>9325</v>
      </c>
      <c r="F56" t="s">
        <v>9326</v>
      </c>
      <c r="G56">
        <v>694</v>
      </c>
      <c r="H56">
        <v>694</v>
      </c>
      <c r="I56">
        <v>694</v>
      </c>
      <c r="J56">
        <v>694</v>
      </c>
      <c r="K56">
        <v>0</v>
      </c>
      <c r="L56" s="2">
        <v>0</v>
      </c>
      <c r="M56" s="2">
        <v>0</v>
      </c>
      <c r="N56" s="2">
        <v>0</v>
      </c>
      <c r="O56" s="2">
        <v>75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75</v>
      </c>
      <c r="V56" t="s">
        <v>55</v>
      </c>
    </row>
    <row r="57" spans="1:22" hidden="1" x14ac:dyDescent="0.25">
      <c r="A57" t="s">
        <v>8326</v>
      </c>
      <c r="B57" t="s">
        <v>9512</v>
      </c>
      <c r="C57" t="s">
        <v>1</v>
      </c>
      <c r="D57" t="s">
        <v>7706</v>
      </c>
      <c r="E57" t="s">
        <v>9325</v>
      </c>
      <c r="F57" t="s">
        <v>9326</v>
      </c>
      <c r="G57">
        <v>693</v>
      </c>
      <c r="H57">
        <v>693</v>
      </c>
      <c r="I57">
        <v>693</v>
      </c>
      <c r="J57">
        <v>693</v>
      </c>
      <c r="K57">
        <v>0</v>
      </c>
      <c r="L57" s="2">
        <v>0</v>
      </c>
      <c r="M57" s="2">
        <v>0</v>
      </c>
      <c r="N57" s="2">
        <v>0</v>
      </c>
      <c r="O57" s="2">
        <v>150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150</v>
      </c>
      <c r="V57" t="s">
        <v>55</v>
      </c>
    </row>
    <row r="58" spans="1:22" hidden="1" x14ac:dyDescent="0.25">
      <c r="A58" t="s">
        <v>8326</v>
      </c>
      <c r="B58" t="s">
        <v>9511</v>
      </c>
      <c r="C58" t="s">
        <v>1</v>
      </c>
      <c r="D58" t="s">
        <v>7706</v>
      </c>
      <c r="E58" t="s">
        <v>9325</v>
      </c>
      <c r="F58" t="s">
        <v>9326</v>
      </c>
      <c r="G58">
        <v>692</v>
      </c>
      <c r="H58">
        <v>692</v>
      </c>
      <c r="I58">
        <v>692</v>
      </c>
      <c r="J58">
        <v>692</v>
      </c>
      <c r="K58">
        <v>0</v>
      </c>
      <c r="L58" s="2">
        <v>0</v>
      </c>
      <c r="M58" s="2">
        <v>0</v>
      </c>
      <c r="N58" s="2">
        <v>0</v>
      </c>
      <c r="O58" s="2">
        <v>250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250</v>
      </c>
      <c r="V58" t="s">
        <v>55</v>
      </c>
    </row>
    <row r="59" spans="1:22" hidden="1" x14ac:dyDescent="0.25">
      <c r="A59" t="s">
        <v>8326</v>
      </c>
      <c r="B59" t="s">
        <v>9511</v>
      </c>
      <c r="C59" t="s">
        <v>1</v>
      </c>
      <c r="D59" t="s">
        <v>7706</v>
      </c>
      <c r="E59" t="s">
        <v>9325</v>
      </c>
      <c r="F59" t="s">
        <v>9326</v>
      </c>
      <c r="G59">
        <v>691</v>
      </c>
      <c r="H59">
        <v>691</v>
      </c>
      <c r="I59">
        <v>691</v>
      </c>
      <c r="J59">
        <v>691</v>
      </c>
      <c r="K59">
        <v>0</v>
      </c>
      <c r="L59" s="2">
        <v>0</v>
      </c>
      <c r="M59" s="2">
        <v>0</v>
      </c>
      <c r="N59" s="2">
        <v>0</v>
      </c>
      <c r="O59" s="2">
        <v>125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125</v>
      </c>
      <c r="V59" t="s">
        <v>55</v>
      </c>
    </row>
    <row r="60" spans="1:22" hidden="1" x14ac:dyDescent="0.25">
      <c r="A60" t="s">
        <v>8326</v>
      </c>
      <c r="B60" t="s">
        <v>9510</v>
      </c>
      <c r="C60" t="s">
        <v>1</v>
      </c>
      <c r="D60" t="s">
        <v>7706</v>
      </c>
      <c r="E60" t="s">
        <v>9325</v>
      </c>
      <c r="F60" t="s">
        <v>9326</v>
      </c>
      <c r="G60">
        <v>690</v>
      </c>
      <c r="H60">
        <v>690</v>
      </c>
      <c r="I60">
        <v>690</v>
      </c>
      <c r="J60">
        <v>690</v>
      </c>
      <c r="K60">
        <v>0</v>
      </c>
      <c r="L60" s="2">
        <v>0</v>
      </c>
      <c r="M60" s="2">
        <v>0</v>
      </c>
      <c r="N60" s="2">
        <v>0</v>
      </c>
      <c r="O60" s="2">
        <v>75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75</v>
      </c>
      <c r="V60" t="s">
        <v>55</v>
      </c>
    </row>
    <row r="61" spans="1:22" hidden="1" x14ac:dyDescent="0.25">
      <c r="A61" t="s">
        <v>8326</v>
      </c>
      <c r="B61" t="s">
        <v>9510</v>
      </c>
      <c r="C61" t="s">
        <v>1</v>
      </c>
      <c r="D61" t="s">
        <v>7706</v>
      </c>
      <c r="E61" t="s">
        <v>9325</v>
      </c>
      <c r="F61" t="s">
        <v>9326</v>
      </c>
      <c r="G61">
        <v>689</v>
      </c>
      <c r="H61">
        <v>689</v>
      </c>
      <c r="I61">
        <v>689</v>
      </c>
      <c r="J61">
        <v>689</v>
      </c>
      <c r="K61">
        <v>0</v>
      </c>
      <c r="L61" s="2">
        <v>0</v>
      </c>
      <c r="M61" s="2">
        <v>0</v>
      </c>
      <c r="N61" s="2">
        <v>0</v>
      </c>
      <c r="O61" s="2">
        <v>299.55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299.55</v>
      </c>
      <c r="V61" t="s">
        <v>55</v>
      </c>
    </row>
    <row r="62" spans="1:22" hidden="1" x14ac:dyDescent="0.25">
      <c r="A62" t="s">
        <v>8326</v>
      </c>
      <c r="B62" t="s">
        <v>9509</v>
      </c>
      <c r="C62" t="s">
        <v>1</v>
      </c>
      <c r="D62" t="s">
        <v>7706</v>
      </c>
      <c r="E62" t="s">
        <v>9325</v>
      </c>
      <c r="F62" t="s">
        <v>9326</v>
      </c>
      <c r="G62">
        <v>688</v>
      </c>
      <c r="H62">
        <v>688</v>
      </c>
      <c r="I62">
        <v>688</v>
      </c>
      <c r="J62">
        <v>688</v>
      </c>
      <c r="K62">
        <v>0</v>
      </c>
      <c r="L62" s="2">
        <v>0</v>
      </c>
      <c r="M62" s="2">
        <v>0</v>
      </c>
      <c r="N62" s="2">
        <v>0</v>
      </c>
      <c r="O62" s="2">
        <v>250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250</v>
      </c>
      <c r="V62" t="s">
        <v>55</v>
      </c>
    </row>
    <row r="63" spans="1:22" hidden="1" x14ac:dyDescent="0.25">
      <c r="A63" t="s">
        <v>8326</v>
      </c>
      <c r="B63" t="s">
        <v>9509</v>
      </c>
      <c r="C63" t="s">
        <v>1</v>
      </c>
      <c r="D63" t="s">
        <v>7706</v>
      </c>
      <c r="E63" t="s">
        <v>9325</v>
      </c>
      <c r="F63" t="s">
        <v>9326</v>
      </c>
      <c r="G63">
        <v>687</v>
      </c>
      <c r="H63">
        <v>687</v>
      </c>
      <c r="I63">
        <v>687</v>
      </c>
      <c r="J63">
        <v>687</v>
      </c>
      <c r="K63">
        <v>0</v>
      </c>
      <c r="L63" s="2">
        <v>0</v>
      </c>
      <c r="M63" s="2">
        <v>0</v>
      </c>
      <c r="N63" s="2">
        <v>0</v>
      </c>
      <c r="O63" s="2">
        <v>125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125</v>
      </c>
      <c r="V63" t="s">
        <v>55</v>
      </c>
    </row>
    <row r="64" spans="1:22" hidden="1" x14ac:dyDescent="0.25">
      <c r="A64" t="s">
        <v>8326</v>
      </c>
      <c r="B64" t="s">
        <v>9509</v>
      </c>
      <c r="C64" t="s">
        <v>1</v>
      </c>
      <c r="D64" t="s">
        <v>7706</v>
      </c>
      <c r="E64" t="s">
        <v>9325</v>
      </c>
      <c r="F64" t="s">
        <v>9326</v>
      </c>
      <c r="G64">
        <v>686</v>
      </c>
      <c r="H64">
        <v>686</v>
      </c>
      <c r="I64">
        <v>686</v>
      </c>
      <c r="J64">
        <v>686</v>
      </c>
      <c r="K64">
        <v>0</v>
      </c>
      <c r="L64" s="2">
        <v>0</v>
      </c>
      <c r="M64" s="2">
        <v>0</v>
      </c>
      <c r="N64" s="2">
        <v>0</v>
      </c>
      <c r="O64" s="2">
        <v>125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125</v>
      </c>
      <c r="V64" t="s">
        <v>55</v>
      </c>
    </row>
    <row r="65" spans="1:22" hidden="1" x14ac:dyDescent="0.25">
      <c r="A65" t="s">
        <v>8326</v>
      </c>
      <c r="B65" t="s">
        <v>9509</v>
      </c>
      <c r="C65" t="s">
        <v>1</v>
      </c>
      <c r="D65" t="s">
        <v>7706</v>
      </c>
      <c r="E65" t="s">
        <v>9325</v>
      </c>
      <c r="F65" t="s">
        <v>9326</v>
      </c>
      <c r="G65">
        <v>685</v>
      </c>
      <c r="H65">
        <v>685</v>
      </c>
      <c r="I65">
        <v>685</v>
      </c>
      <c r="J65">
        <v>685</v>
      </c>
      <c r="K65">
        <v>0</v>
      </c>
      <c r="L65" s="2">
        <v>0</v>
      </c>
      <c r="M65" s="2">
        <v>0</v>
      </c>
      <c r="N65" s="2">
        <v>0</v>
      </c>
      <c r="O65" s="2">
        <v>125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125</v>
      </c>
      <c r="V65" t="s">
        <v>55</v>
      </c>
    </row>
    <row r="66" spans="1:22" hidden="1" x14ac:dyDescent="0.25">
      <c r="A66" t="s">
        <v>8326</v>
      </c>
      <c r="B66" t="s">
        <v>9509</v>
      </c>
      <c r="C66" t="s">
        <v>1</v>
      </c>
      <c r="D66" t="s">
        <v>7706</v>
      </c>
      <c r="E66" t="s">
        <v>9325</v>
      </c>
      <c r="F66" t="s">
        <v>9326</v>
      </c>
      <c r="G66">
        <v>684</v>
      </c>
      <c r="H66">
        <v>684</v>
      </c>
      <c r="I66">
        <v>684</v>
      </c>
      <c r="J66">
        <v>684</v>
      </c>
      <c r="K66">
        <v>0</v>
      </c>
      <c r="L66" s="2">
        <v>0</v>
      </c>
      <c r="M66" s="2">
        <v>0</v>
      </c>
      <c r="N66" s="2">
        <v>0</v>
      </c>
      <c r="O66" s="2">
        <v>375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375</v>
      </c>
      <c r="V66" t="s">
        <v>55</v>
      </c>
    </row>
    <row r="67" spans="1:22" hidden="1" x14ac:dyDescent="0.25">
      <c r="A67" t="s">
        <v>8326</v>
      </c>
      <c r="B67" t="s">
        <v>9506</v>
      </c>
      <c r="C67" t="s">
        <v>1</v>
      </c>
      <c r="D67" t="s">
        <v>7706</v>
      </c>
      <c r="E67" t="s">
        <v>9325</v>
      </c>
      <c r="F67" t="s">
        <v>9326</v>
      </c>
      <c r="G67">
        <v>683</v>
      </c>
      <c r="H67">
        <v>683</v>
      </c>
      <c r="I67">
        <v>683</v>
      </c>
      <c r="J67">
        <v>683</v>
      </c>
      <c r="K67">
        <v>0</v>
      </c>
      <c r="L67" s="2">
        <v>0</v>
      </c>
      <c r="M67" s="2">
        <v>0</v>
      </c>
      <c r="N67" s="2">
        <v>0</v>
      </c>
      <c r="O67" s="2">
        <v>450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450</v>
      </c>
      <c r="V67" t="s">
        <v>55</v>
      </c>
    </row>
    <row r="68" spans="1:22" hidden="1" x14ac:dyDescent="0.25">
      <c r="A68" t="s">
        <v>8326</v>
      </c>
      <c r="B68" s="125" t="s">
        <v>9507</v>
      </c>
      <c r="C68" t="s">
        <v>1</v>
      </c>
      <c r="D68" t="s">
        <v>7706</v>
      </c>
      <c r="E68" t="s">
        <v>9325</v>
      </c>
      <c r="F68" t="s">
        <v>9326</v>
      </c>
      <c r="G68">
        <v>682</v>
      </c>
      <c r="H68">
        <v>682</v>
      </c>
      <c r="I68">
        <v>682</v>
      </c>
      <c r="J68">
        <v>682</v>
      </c>
      <c r="K68">
        <v>0</v>
      </c>
      <c r="L68" s="2">
        <v>0</v>
      </c>
      <c r="M68" s="2">
        <v>0</v>
      </c>
      <c r="N68" s="2">
        <v>0</v>
      </c>
      <c r="O68" s="2">
        <v>75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75</v>
      </c>
      <c r="V68" t="s">
        <v>55</v>
      </c>
    </row>
    <row r="69" spans="1:22" hidden="1" x14ac:dyDescent="0.25">
      <c r="A69" t="s">
        <v>8326</v>
      </c>
      <c r="B69" t="s">
        <v>9505</v>
      </c>
      <c r="C69" t="s">
        <v>1</v>
      </c>
      <c r="D69" t="s">
        <v>7706</v>
      </c>
      <c r="E69" t="s">
        <v>9325</v>
      </c>
      <c r="F69" t="s">
        <v>9326</v>
      </c>
      <c r="G69">
        <v>681</v>
      </c>
      <c r="H69">
        <v>681</v>
      </c>
      <c r="I69">
        <v>681</v>
      </c>
      <c r="J69">
        <v>681</v>
      </c>
      <c r="K69">
        <v>0</v>
      </c>
      <c r="L69" s="2">
        <v>0</v>
      </c>
      <c r="M69" s="2">
        <v>0</v>
      </c>
      <c r="N69" s="2">
        <v>0</v>
      </c>
      <c r="O69" s="2">
        <v>250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250</v>
      </c>
      <c r="V69" t="s">
        <v>55</v>
      </c>
    </row>
    <row r="70" spans="1:22" hidden="1" x14ac:dyDescent="0.25">
      <c r="A70" t="s">
        <v>8325</v>
      </c>
      <c r="B70" s="125" t="s">
        <v>9508</v>
      </c>
      <c r="C70" t="s">
        <v>1</v>
      </c>
      <c r="D70" t="s">
        <v>7706</v>
      </c>
      <c r="E70" t="s">
        <v>9325</v>
      </c>
      <c r="F70" t="s">
        <v>9326</v>
      </c>
      <c r="G70">
        <v>680</v>
      </c>
      <c r="H70">
        <v>680</v>
      </c>
      <c r="I70">
        <v>680</v>
      </c>
      <c r="J70">
        <v>680</v>
      </c>
      <c r="K70">
        <v>0</v>
      </c>
      <c r="L70" s="2">
        <v>0</v>
      </c>
      <c r="M70" s="2">
        <v>0</v>
      </c>
      <c r="N70" s="2">
        <v>0</v>
      </c>
      <c r="O70" s="2">
        <v>75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75</v>
      </c>
      <c r="V70" t="s">
        <v>55</v>
      </c>
    </row>
    <row r="71" spans="1:22" hidden="1" x14ac:dyDescent="0.25">
      <c r="A71" t="s">
        <v>8325</v>
      </c>
      <c r="B71" s="125" t="s">
        <v>9508</v>
      </c>
      <c r="C71" t="s">
        <v>1</v>
      </c>
      <c r="D71" t="s">
        <v>7706</v>
      </c>
      <c r="E71" t="s">
        <v>9325</v>
      </c>
      <c r="F71" t="s">
        <v>9326</v>
      </c>
      <c r="G71">
        <v>679</v>
      </c>
      <c r="H71">
        <v>679</v>
      </c>
      <c r="I71">
        <v>679</v>
      </c>
      <c r="J71">
        <v>679</v>
      </c>
      <c r="K71">
        <v>0</v>
      </c>
      <c r="L71" s="2">
        <v>0</v>
      </c>
      <c r="M71" s="2">
        <v>0</v>
      </c>
      <c r="N71" s="2">
        <v>0</v>
      </c>
      <c r="O71" s="2">
        <v>150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150</v>
      </c>
      <c r="V71" t="s">
        <v>55</v>
      </c>
    </row>
    <row r="72" spans="1:22" hidden="1" x14ac:dyDescent="0.25">
      <c r="A72" t="s">
        <v>8325</v>
      </c>
      <c r="B72" s="125" t="s">
        <v>9508</v>
      </c>
      <c r="C72" t="s">
        <v>1</v>
      </c>
      <c r="D72" t="s">
        <v>7706</v>
      </c>
      <c r="E72" t="s">
        <v>9325</v>
      </c>
      <c r="F72" t="s">
        <v>9326</v>
      </c>
      <c r="G72">
        <v>678</v>
      </c>
      <c r="H72">
        <v>678</v>
      </c>
      <c r="I72">
        <v>678</v>
      </c>
      <c r="J72">
        <v>678</v>
      </c>
      <c r="K72">
        <v>0</v>
      </c>
      <c r="L72" s="2">
        <v>0</v>
      </c>
      <c r="M72" s="2">
        <v>0</v>
      </c>
      <c r="N72" s="2">
        <v>0</v>
      </c>
      <c r="O72" s="2">
        <v>374.73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374.73</v>
      </c>
      <c r="V72" t="s">
        <v>55</v>
      </c>
    </row>
    <row r="73" spans="1:22" hidden="1" x14ac:dyDescent="0.25">
      <c r="A73" t="s">
        <v>8325</v>
      </c>
      <c r="B73" t="s">
        <v>9483</v>
      </c>
      <c r="C73" t="s">
        <v>1</v>
      </c>
      <c r="D73" t="s">
        <v>7706</v>
      </c>
      <c r="E73" t="s">
        <v>9325</v>
      </c>
      <c r="F73" t="s">
        <v>9326</v>
      </c>
      <c r="G73">
        <v>677</v>
      </c>
      <c r="H73">
        <v>677</v>
      </c>
      <c r="I73">
        <v>677</v>
      </c>
      <c r="J73">
        <v>677</v>
      </c>
      <c r="K73">
        <v>0</v>
      </c>
      <c r="L73" s="2">
        <v>0</v>
      </c>
      <c r="M73" s="2">
        <v>0</v>
      </c>
      <c r="N73" s="2">
        <v>0</v>
      </c>
      <c r="O73" s="2">
        <v>250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250</v>
      </c>
      <c r="V73" t="s">
        <v>55</v>
      </c>
    </row>
    <row r="74" spans="1:22" hidden="1" x14ac:dyDescent="0.25">
      <c r="A74" t="s">
        <v>8325</v>
      </c>
      <c r="B74" t="s">
        <v>9483</v>
      </c>
      <c r="C74" t="s">
        <v>1</v>
      </c>
      <c r="D74" t="s">
        <v>7706</v>
      </c>
      <c r="E74" t="s">
        <v>9325</v>
      </c>
      <c r="F74" t="s">
        <v>9326</v>
      </c>
      <c r="G74">
        <v>676</v>
      </c>
      <c r="H74">
        <v>676</v>
      </c>
      <c r="I74">
        <v>676</v>
      </c>
      <c r="J74">
        <v>676</v>
      </c>
      <c r="K74">
        <v>0</v>
      </c>
      <c r="L74" s="2">
        <v>0</v>
      </c>
      <c r="M74" s="2">
        <v>0</v>
      </c>
      <c r="N74" s="2">
        <v>0</v>
      </c>
      <c r="O74" s="2">
        <v>125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125</v>
      </c>
      <c r="V74" t="s">
        <v>55</v>
      </c>
    </row>
    <row r="75" spans="1:22" hidden="1" x14ac:dyDescent="0.25">
      <c r="A75" t="s">
        <v>8325</v>
      </c>
      <c r="B75" t="s">
        <v>9482</v>
      </c>
      <c r="C75" t="s">
        <v>1</v>
      </c>
      <c r="D75" t="s">
        <v>7706</v>
      </c>
      <c r="E75" t="s">
        <v>9325</v>
      </c>
      <c r="F75" t="s">
        <v>9326</v>
      </c>
      <c r="G75">
        <v>675</v>
      </c>
      <c r="H75">
        <v>675</v>
      </c>
      <c r="I75">
        <v>675</v>
      </c>
      <c r="J75">
        <v>675</v>
      </c>
      <c r="K75">
        <v>0</v>
      </c>
      <c r="L75" s="2">
        <v>0</v>
      </c>
      <c r="M75" s="2">
        <v>0</v>
      </c>
      <c r="N75" s="2">
        <v>0</v>
      </c>
      <c r="O75" s="2">
        <v>299.55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299.55</v>
      </c>
      <c r="V75" t="s">
        <v>55</v>
      </c>
    </row>
    <row r="76" spans="1:22" hidden="1" x14ac:dyDescent="0.25">
      <c r="A76" t="s">
        <v>8325</v>
      </c>
      <c r="B76" t="s">
        <v>9482</v>
      </c>
      <c r="C76" t="s">
        <v>1</v>
      </c>
      <c r="D76" t="s">
        <v>7706</v>
      </c>
      <c r="E76" t="s">
        <v>9325</v>
      </c>
      <c r="F76" t="s">
        <v>9326</v>
      </c>
      <c r="G76">
        <v>674</v>
      </c>
      <c r="H76">
        <v>674</v>
      </c>
      <c r="I76">
        <v>674</v>
      </c>
      <c r="J76">
        <v>674</v>
      </c>
      <c r="K76">
        <v>0</v>
      </c>
      <c r="L76" s="2">
        <v>0</v>
      </c>
      <c r="M76" s="2">
        <v>0</v>
      </c>
      <c r="N76" s="2">
        <v>0</v>
      </c>
      <c r="O76" s="2">
        <v>75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75</v>
      </c>
      <c r="V76" t="s">
        <v>55</v>
      </c>
    </row>
    <row r="77" spans="1:22" hidden="1" x14ac:dyDescent="0.25">
      <c r="A77" t="s">
        <v>8325</v>
      </c>
      <c r="B77" t="s">
        <v>9481</v>
      </c>
      <c r="C77" t="s">
        <v>1</v>
      </c>
      <c r="D77" t="s">
        <v>7706</v>
      </c>
      <c r="E77" t="s">
        <v>9325</v>
      </c>
      <c r="F77" t="s">
        <v>9326</v>
      </c>
      <c r="G77">
        <v>673</v>
      </c>
      <c r="H77">
        <v>673</v>
      </c>
      <c r="I77">
        <v>673</v>
      </c>
      <c r="J77">
        <v>673</v>
      </c>
      <c r="K77">
        <v>0</v>
      </c>
      <c r="L77" s="2">
        <v>0</v>
      </c>
      <c r="M77" s="2">
        <v>0</v>
      </c>
      <c r="N77" s="2">
        <v>0</v>
      </c>
      <c r="O77" s="2">
        <v>250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250</v>
      </c>
      <c r="V77" t="s">
        <v>55</v>
      </c>
    </row>
    <row r="78" spans="1:22" hidden="1" x14ac:dyDescent="0.25">
      <c r="A78" t="s">
        <v>8325</v>
      </c>
      <c r="B78" t="s">
        <v>9481</v>
      </c>
      <c r="C78" t="s">
        <v>1</v>
      </c>
      <c r="D78" t="s">
        <v>7706</v>
      </c>
      <c r="E78" t="s">
        <v>9325</v>
      </c>
      <c r="F78" t="s">
        <v>9326</v>
      </c>
      <c r="G78">
        <v>672</v>
      </c>
      <c r="H78">
        <v>672</v>
      </c>
      <c r="I78">
        <v>672</v>
      </c>
      <c r="J78">
        <v>672</v>
      </c>
      <c r="K78">
        <v>0</v>
      </c>
      <c r="L78" s="2">
        <v>0</v>
      </c>
      <c r="M78" s="2">
        <v>0</v>
      </c>
      <c r="N78" s="2">
        <v>0</v>
      </c>
      <c r="O78" s="2">
        <v>125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125</v>
      </c>
      <c r="V78" t="s">
        <v>55</v>
      </c>
    </row>
    <row r="79" spans="1:22" hidden="1" x14ac:dyDescent="0.25">
      <c r="A79" t="s">
        <v>8325</v>
      </c>
      <c r="B79" t="s">
        <v>9481</v>
      </c>
      <c r="C79" t="s">
        <v>1</v>
      </c>
      <c r="D79" t="s">
        <v>7706</v>
      </c>
      <c r="E79" t="s">
        <v>9325</v>
      </c>
      <c r="F79" t="s">
        <v>9326</v>
      </c>
      <c r="G79">
        <v>671</v>
      </c>
      <c r="H79">
        <v>671</v>
      </c>
      <c r="I79">
        <v>671</v>
      </c>
      <c r="J79">
        <v>671</v>
      </c>
      <c r="K79">
        <v>0</v>
      </c>
      <c r="L79" s="2">
        <v>0</v>
      </c>
      <c r="M79" s="2">
        <v>0</v>
      </c>
      <c r="N79" s="2">
        <v>0</v>
      </c>
      <c r="O79" s="2">
        <v>125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125</v>
      </c>
      <c r="V79" t="s">
        <v>55</v>
      </c>
    </row>
    <row r="80" spans="1:22" hidden="1" x14ac:dyDescent="0.25">
      <c r="A80" t="s">
        <v>8325</v>
      </c>
      <c r="B80" t="s">
        <v>9481</v>
      </c>
      <c r="C80" t="s">
        <v>1</v>
      </c>
      <c r="D80" t="s">
        <v>7706</v>
      </c>
      <c r="E80" t="s">
        <v>9325</v>
      </c>
      <c r="F80" t="s">
        <v>9326</v>
      </c>
      <c r="G80">
        <v>670</v>
      </c>
      <c r="H80">
        <v>670</v>
      </c>
      <c r="I80">
        <v>670</v>
      </c>
      <c r="J80">
        <v>670</v>
      </c>
      <c r="K80">
        <v>0</v>
      </c>
      <c r="L80" s="2">
        <v>0</v>
      </c>
      <c r="M80" s="2">
        <v>0</v>
      </c>
      <c r="N80" s="2">
        <v>0</v>
      </c>
      <c r="O80" s="2">
        <v>125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125</v>
      </c>
      <c r="V80" t="s">
        <v>55</v>
      </c>
    </row>
    <row r="81" spans="1:22" hidden="1" x14ac:dyDescent="0.25">
      <c r="A81" t="s">
        <v>8324</v>
      </c>
      <c r="B81" t="s">
        <v>9461</v>
      </c>
      <c r="C81" t="s">
        <v>1</v>
      </c>
      <c r="D81" t="s">
        <v>7706</v>
      </c>
      <c r="E81" t="s">
        <v>9325</v>
      </c>
      <c r="F81" t="s">
        <v>9326</v>
      </c>
      <c r="G81">
        <v>669</v>
      </c>
      <c r="H81">
        <v>669</v>
      </c>
      <c r="I81">
        <v>669</v>
      </c>
      <c r="J81">
        <v>669</v>
      </c>
      <c r="K81">
        <v>0</v>
      </c>
      <c r="L81" s="2">
        <v>0</v>
      </c>
      <c r="M81" s="2">
        <v>0</v>
      </c>
      <c r="N81" s="2">
        <v>0</v>
      </c>
      <c r="O81" s="2">
        <v>150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150</v>
      </c>
      <c r="V81" t="s">
        <v>55</v>
      </c>
    </row>
    <row r="82" spans="1:22" hidden="1" x14ac:dyDescent="0.25">
      <c r="A82" t="s">
        <v>8324</v>
      </c>
      <c r="B82" t="s">
        <v>9461</v>
      </c>
      <c r="C82" t="s">
        <v>1</v>
      </c>
      <c r="D82" t="s">
        <v>7706</v>
      </c>
      <c r="E82" t="s">
        <v>9325</v>
      </c>
      <c r="F82" t="s">
        <v>9326</v>
      </c>
      <c r="G82">
        <v>668</v>
      </c>
      <c r="H82">
        <v>668</v>
      </c>
      <c r="I82">
        <v>668</v>
      </c>
      <c r="J82">
        <v>668</v>
      </c>
      <c r="K82">
        <v>0</v>
      </c>
      <c r="L82" s="2">
        <v>0</v>
      </c>
      <c r="M82" s="2">
        <v>0</v>
      </c>
      <c r="N82" s="2">
        <v>0</v>
      </c>
      <c r="O82" s="2">
        <v>150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150</v>
      </c>
      <c r="V82" t="s">
        <v>55</v>
      </c>
    </row>
    <row r="83" spans="1:22" hidden="1" x14ac:dyDescent="0.25">
      <c r="A83" t="s">
        <v>8324</v>
      </c>
      <c r="B83" t="s">
        <v>9460</v>
      </c>
      <c r="C83" t="s">
        <v>1</v>
      </c>
      <c r="D83" t="s">
        <v>7706</v>
      </c>
      <c r="E83" t="s">
        <v>9325</v>
      </c>
      <c r="F83" t="s">
        <v>9326</v>
      </c>
      <c r="G83">
        <v>667</v>
      </c>
      <c r="H83">
        <v>667</v>
      </c>
      <c r="I83">
        <v>667</v>
      </c>
      <c r="J83">
        <v>667</v>
      </c>
      <c r="K83">
        <v>0</v>
      </c>
      <c r="L83" s="2">
        <v>0</v>
      </c>
      <c r="M83" s="2">
        <v>0</v>
      </c>
      <c r="N83" s="2">
        <v>0</v>
      </c>
      <c r="O83" s="2">
        <v>75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75</v>
      </c>
      <c r="V83" t="s">
        <v>55</v>
      </c>
    </row>
    <row r="84" spans="1:22" hidden="1" x14ac:dyDescent="0.25">
      <c r="A84" t="s">
        <v>8324</v>
      </c>
      <c r="B84" t="s">
        <v>9459</v>
      </c>
      <c r="C84" t="s">
        <v>1</v>
      </c>
      <c r="D84" t="s">
        <v>7706</v>
      </c>
      <c r="E84" t="s">
        <v>9325</v>
      </c>
      <c r="F84" t="s">
        <v>9326</v>
      </c>
      <c r="G84">
        <v>666</v>
      </c>
      <c r="H84">
        <v>666</v>
      </c>
      <c r="I84">
        <v>666</v>
      </c>
      <c r="J84">
        <v>666</v>
      </c>
      <c r="K84">
        <v>0</v>
      </c>
      <c r="L84" s="2">
        <v>0</v>
      </c>
      <c r="M84" s="2">
        <v>0</v>
      </c>
      <c r="N84" s="2">
        <v>0</v>
      </c>
      <c r="O84" s="2">
        <v>250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250</v>
      </c>
      <c r="V84" t="s">
        <v>55</v>
      </c>
    </row>
    <row r="85" spans="1:22" hidden="1" x14ac:dyDescent="0.25">
      <c r="A85" t="s">
        <v>8324</v>
      </c>
      <c r="B85" t="s">
        <v>9459</v>
      </c>
      <c r="C85" t="s">
        <v>1</v>
      </c>
      <c r="D85" t="s">
        <v>7706</v>
      </c>
      <c r="E85" t="s">
        <v>9325</v>
      </c>
      <c r="F85" t="s">
        <v>9326</v>
      </c>
      <c r="G85">
        <v>665</v>
      </c>
      <c r="H85">
        <v>665</v>
      </c>
      <c r="I85">
        <v>665</v>
      </c>
      <c r="J85">
        <v>665</v>
      </c>
      <c r="K85">
        <v>0</v>
      </c>
      <c r="L85" s="2">
        <v>0</v>
      </c>
      <c r="M85" s="2">
        <v>0</v>
      </c>
      <c r="N85" s="2">
        <v>0</v>
      </c>
      <c r="O85" s="2">
        <v>374.73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374.73</v>
      </c>
      <c r="V85" t="s">
        <v>55</v>
      </c>
    </row>
    <row r="86" spans="1:22" hidden="1" x14ac:dyDescent="0.25">
      <c r="A86" t="s">
        <v>8324</v>
      </c>
      <c r="B86" t="s">
        <v>9458</v>
      </c>
      <c r="C86" t="s">
        <v>1</v>
      </c>
      <c r="D86" t="s">
        <v>7706</v>
      </c>
      <c r="E86" t="s">
        <v>9325</v>
      </c>
      <c r="F86" t="s">
        <v>9326</v>
      </c>
      <c r="G86">
        <v>664</v>
      </c>
      <c r="H86">
        <v>664</v>
      </c>
      <c r="I86">
        <v>664</v>
      </c>
      <c r="J86">
        <v>664</v>
      </c>
      <c r="K86">
        <v>0</v>
      </c>
      <c r="L86" s="2">
        <v>0</v>
      </c>
      <c r="M86" s="2">
        <v>0</v>
      </c>
      <c r="N86" s="2">
        <v>0</v>
      </c>
      <c r="O86" s="2">
        <v>250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250</v>
      </c>
      <c r="V86" t="s">
        <v>55</v>
      </c>
    </row>
    <row r="87" spans="1:22" hidden="1" x14ac:dyDescent="0.25">
      <c r="A87" t="s">
        <v>8324</v>
      </c>
      <c r="B87" t="s">
        <v>9458</v>
      </c>
      <c r="C87" t="s">
        <v>1</v>
      </c>
      <c r="D87" t="s">
        <v>7706</v>
      </c>
      <c r="E87" t="s">
        <v>9325</v>
      </c>
      <c r="F87" t="s">
        <v>9326</v>
      </c>
      <c r="G87">
        <v>663</v>
      </c>
      <c r="H87">
        <v>663</v>
      </c>
      <c r="I87">
        <v>663</v>
      </c>
      <c r="J87">
        <v>663</v>
      </c>
      <c r="K87">
        <v>0</v>
      </c>
      <c r="L87" s="2">
        <v>0</v>
      </c>
      <c r="M87" s="2">
        <v>0</v>
      </c>
      <c r="N87" s="2">
        <v>0</v>
      </c>
      <c r="O87" s="2">
        <v>125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125</v>
      </c>
      <c r="V87" t="s">
        <v>55</v>
      </c>
    </row>
    <row r="88" spans="1:22" hidden="1" x14ac:dyDescent="0.25">
      <c r="A88" t="s">
        <v>8324</v>
      </c>
      <c r="B88" t="s">
        <v>9457</v>
      </c>
      <c r="C88" t="s">
        <v>1</v>
      </c>
      <c r="D88" t="s">
        <v>7706</v>
      </c>
      <c r="E88" t="s">
        <v>9325</v>
      </c>
      <c r="F88" t="s">
        <v>9326</v>
      </c>
      <c r="G88">
        <v>662</v>
      </c>
      <c r="H88">
        <v>662</v>
      </c>
      <c r="I88">
        <v>662</v>
      </c>
      <c r="J88">
        <v>662</v>
      </c>
      <c r="K88">
        <v>0</v>
      </c>
      <c r="L88" s="2">
        <v>0</v>
      </c>
      <c r="M88" s="2">
        <v>0</v>
      </c>
      <c r="N88" s="2">
        <v>0</v>
      </c>
      <c r="O88" s="2">
        <v>299.55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299.55</v>
      </c>
      <c r="V88" t="s">
        <v>55</v>
      </c>
    </row>
    <row r="89" spans="1:22" hidden="1" x14ac:dyDescent="0.25">
      <c r="A89" t="s">
        <v>8324</v>
      </c>
      <c r="B89" t="s">
        <v>9456</v>
      </c>
      <c r="C89" t="s">
        <v>1</v>
      </c>
      <c r="D89" t="s">
        <v>7706</v>
      </c>
      <c r="E89" t="s">
        <v>9325</v>
      </c>
      <c r="F89" t="s">
        <v>9326</v>
      </c>
      <c r="G89">
        <v>661</v>
      </c>
      <c r="H89">
        <v>661</v>
      </c>
      <c r="I89">
        <v>661</v>
      </c>
      <c r="J89">
        <v>661</v>
      </c>
      <c r="K89">
        <v>0</v>
      </c>
      <c r="L89" s="2">
        <v>0</v>
      </c>
      <c r="M89" s="2">
        <v>0</v>
      </c>
      <c r="N89" s="2">
        <v>0</v>
      </c>
      <c r="O89" s="2">
        <v>75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75</v>
      </c>
      <c r="V89" t="s">
        <v>55</v>
      </c>
    </row>
    <row r="90" spans="1:22" hidden="1" x14ac:dyDescent="0.25">
      <c r="A90" t="s">
        <v>8324</v>
      </c>
      <c r="B90" t="s">
        <v>9456</v>
      </c>
      <c r="C90" t="s">
        <v>1</v>
      </c>
      <c r="D90" t="s">
        <v>7706</v>
      </c>
      <c r="E90" t="s">
        <v>9325</v>
      </c>
      <c r="F90" t="s">
        <v>9326</v>
      </c>
      <c r="G90">
        <v>660</v>
      </c>
      <c r="H90">
        <v>660</v>
      </c>
      <c r="I90">
        <v>660</v>
      </c>
      <c r="J90">
        <v>660</v>
      </c>
      <c r="K90">
        <v>0</v>
      </c>
      <c r="L90" s="2">
        <v>0</v>
      </c>
      <c r="M90" s="2">
        <v>0</v>
      </c>
      <c r="N90" s="2">
        <v>0</v>
      </c>
      <c r="O90" s="2">
        <v>250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250</v>
      </c>
      <c r="V90" t="s">
        <v>55</v>
      </c>
    </row>
    <row r="91" spans="1:22" hidden="1" x14ac:dyDescent="0.25">
      <c r="A91" t="s">
        <v>8324</v>
      </c>
      <c r="B91" t="s">
        <v>9456</v>
      </c>
      <c r="C91" t="s">
        <v>1</v>
      </c>
      <c r="D91" t="s">
        <v>7706</v>
      </c>
      <c r="E91" t="s">
        <v>9325</v>
      </c>
      <c r="F91" t="s">
        <v>9326</v>
      </c>
      <c r="G91">
        <v>659</v>
      </c>
      <c r="H91">
        <v>659</v>
      </c>
      <c r="I91">
        <v>659</v>
      </c>
      <c r="J91">
        <v>659</v>
      </c>
      <c r="K91">
        <v>0</v>
      </c>
      <c r="L91" s="2">
        <v>0</v>
      </c>
      <c r="M91" s="2">
        <v>0</v>
      </c>
      <c r="N91" s="2">
        <v>0</v>
      </c>
      <c r="O91" s="2">
        <v>125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125</v>
      </c>
      <c r="V91" t="s">
        <v>55</v>
      </c>
    </row>
    <row r="92" spans="1:22" hidden="1" x14ac:dyDescent="0.25">
      <c r="A92" t="s">
        <v>8324</v>
      </c>
      <c r="B92" t="s">
        <v>9456</v>
      </c>
      <c r="C92" t="s">
        <v>1</v>
      </c>
      <c r="D92" t="s">
        <v>7706</v>
      </c>
      <c r="E92" t="s">
        <v>9325</v>
      </c>
      <c r="F92" t="s">
        <v>9326</v>
      </c>
      <c r="G92">
        <v>658</v>
      </c>
      <c r="H92">
        <v>658</v>
      </c>
      <c r="I92">
        <v>658</v>
      </c>
      <c r="J92">
        <v>658</v>
      </c>
      <c r="K92">
        <v>0</v>
      </c>
      <c r="L92" s="2">
        <v>0</v>
      </c>
      <c r="M92" s="2">
        <v>0</v>
      </c>
      <c r="N92" s="2">
        <v>0</v>
      </c>
      <c r="O92" s="2">
        <v>125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125</v>
      </c>
      <c r="V92" t="s">
        <v>55</v>
      </c>
    </row>
    <row r="93" spans="1:22" hidden="1" x14ac:dyDescent="0.25">
      <c r="A93" t="s">
        <v>8324</v>
      </c>
      <c r="B93" t="s">
        <v>9456</v>
      </c>
      <c r="C93" t="s">
        <v>1</v>
      </c>
      <c r="D93" t="s">
        <v>7706</v>
      </c>
      <c r="E93" t="s">
        <v>9325</v>
      </c>
      <c r="F93" t="s">
        <v>9326</v>
      </c>
      <c r="G93">
        <v>657</v>
      </c>
      <c r="H93">
        <v>657</v>
      </c>
      <c r="I93">
        <v>657</v>
      </c>
      <c r="J93">
        <v>657</v>
      </c>
      <c r="K93">
        <v>0</v>
      </c>
      <c r="L93" s="2">
        <v>0</v>
      </c>
      <c r="M93" s="2">
        <v>0</v>
      </c>
      <c r="N93" s="2">
        <v>0</v>
      </c>
      <c r="O93" s="2">
        <v>125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125</v>
      </c>
      <c r="V93" t="s">
        <v>55</v>
      </c>
    </row>
    <row r="94" spans="1:22" hidden="1" x14ac:dyDescent="0.25">
      <c r="A94" t="s">
        <v>8324</v>
      </c>
      <c r="B94" t="s">
        <v>9456</v>
      </c>
      <c r="C94" t="s">
        <v>1</v>
      </c>
      <c r="D94" t="s">
        <v>7706</v>
      </c>
      <c r="E94" t="s">
        <v>9325</v>
      </c>
      <c r="F94" t="s">
        <v>9326</v>
      </c>
      <c r="G94">
        <v>656</v>
      </c>
      <c r="H94">
        <v>656</v>
      </c>
      <c r="I94">
        <v>656</v>
      </c>
      <c r="J94">
        <v>656</v>
      </c>
      <c r="K94">
        <v>0</v>
      </c>
      <c r="L94" s="2">
        <v>0</v>
      </c>
      <c r="M94" s="2">
        <v>0</v>
      </c>
      <c r="N94" s="2">
        <v>0</v>
      </c>
      <c r="O94" s="2">
        <v>250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250</v>
      </c>
      <c r="V94" t="s">
        <v>55</v>
      </c>
    </row>
    <row r="95" spans="1:22" hidden="1" x14ac:dyDescent="0.25">
      <c r="A95" t="s">
        <v>8324</v>
      </c>
      <c r="B95" t="s">
        <v>9456</v>
      </c>
      <c r="C95" t="s">
        <v>1</v>
      </c>
      <c r="D95" t="s">
        <v>7706</v>
      </c>
      <c r="E95" t="s">
        <v>9325</v>
      </c>
      <c r="F95" t="s">
        <v>9326</v>
      </c>
      <c r="G95">
        <v>655</v>
      </c>
      <c r="H95">
        <v>655</v>
      </c>
      <c r="I95">
        <v>655</v>
      </c>
      <c r="J95">
        <v>655</v>
      </c>
      <c r="K95">
        <v>0</v>
      </c>
      <c r="L95" s="2">
        <v>0</v>
      </c>
      <c r="M95" s="2">
        <v>0</v>
      </c>
      <c r="N95" s="2">
        <v>0</v>
      </c>
      <c r="O95" s="2">
        <v>150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150</v>
      </c>
      <c r="V95" t="s">
        <v>55</v>
      </c>
    </row>
    <row r="96" spans="1:22" hidden="1" x14ac:dyDescent="0.25">
      <c r="A96" t="s">
        <v>8324</v>
      </c>
      <c r="B96" t="s">
        <v>9455</v>
      </c>
      <c r="C96" t="s">
        <v>1</v>
      </c>
      <c r="D96" t="s">
        <v>7706</v>
      </c>
      <c r="E96" t="s">
        <v>9325</v>
      </c>
      <c r="F96" t="s">
        <v>9326</v>
      </c>
      <c r="G96">
        <v>654</v>
      </c>
      <c r="H96">
        <v>654</v>
      </c>
      <c r="I96">
        <v>654</v>
      </c>
      <c r="J96">
        <v>654</v>
      </c>
      <c r="K96">
        <v>0</v>
      </c>
      <c r="L96" s="2">
        <v>0</v>
      </c>
      <c r="M96" s="2">
        <v>0</v>
      </c>
      <c r="N96" s="2">
        <v>0</v>
      </c>
      <c r="O96" s="2">
        <v>1000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1000</v>
      </c>
      <c r="V96" t="s">
        <v>55</v>
      </c>
    </row>
    <row r="97" spans="1:22" hidden="1" x14ac:dyDescent="0.25">
      <c r="A97" t="s">
        <v>8324</v>
      </c>
      <c r="B97" t="s">
        <v>9455</v>
      </c>
      <c r="C97" t="s">
        <v>1</v>
      </c>
      <c r="D97" t="s">
        <v>7706</v>
      </c>
      <c r="E97" t="s">
        <v>9325</v>
      </c>
      <c r="F97" t="s">
        <v>9326</v>
      </c>
      <c r="G97">
        <v>653</v>
      </c>
      <c r="H97">
        <v>653</v>
      </c>
      <c r="I97">
        <v>653</v>
      </c>
      <c r="J97">
        <v>653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t="s">
        <v>55</v>
      </c>
    </row>
    <row r="98" spans="1:22" hidden="1" x14ac:dyDescent="0.25">
      <c r="A98" t="s">
        <v>8324</v>
      </c>
      <c r="B98" t="s">
        <v>9455</v>
      </c>
      <c r="C98" t="s">
        <v>1</v>
      </c>
      <c r="D98" t="s">
        <v>7706</v>
      </c>
      <c r="E98" t="s">
        <v>9325</v>
      </c>
      <c r="F98" t="s">
        <v>9326</v>
      </c>
      <c r="G98">
        <v>652</v>
      </c>
      <c r="H98">
        <v>652</v>
      </c>
      <c r="I98">
        <v>652</v>
      </c>
      <c r="J98">
        <v>652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t="s">
        <v>55</v>
      </c>
    </row>
    <row r="99" spans="1:22" hidden="1" x14ac:dyDescent="0.25">
      <c r="A99" t="s">
        <v>8324</v>
      </c>
      <c r="B99" t="s">
        <v>9454</v>
      </c>
      <c r="C99" t="s">
        <v>1</v>
      </c>
      <c r="D99" t="s">
        <v>7706</v>
      </c>
      <c r="E99" t="s">
        <v>9325</v>
      </c>
      <c r="F99" t="s">
        <v>9326</v>
      </c>
      <c r="G99">
        <v>651</v>
      </c>
      <c r="H99">
        <v>651</v>
      </c>
      <c r="I99">
        <v>651</v>
      </c>
      <c r="J99">
        <v>651</v>
      </c>
      <c r="K99">
        <v>0</v>
      </c>
      <c r="L99" s="2">
        <v>0</v>
      </c>
      <c r="M99" s="2">
        <v>0</v>
      </c>
      <c r="N99" s="2">
        <v>0</v>
      </c>
      <c r="O99" s="2">
        <v>300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300</v>
      </c>
      <c r="V99" t="s">
        <v>55</v>
      </c>
    </row>
    <row r="100" spans="1:22" hidden="1" x14ac:dyDescent="0.25">
      <c r="A100" t="s">
        <v>8324</v>
      </c>
      <c r="B100" t="s">
        <v>9453</v>
      </c>
      <c r="C100" t="s">
        <v>1</v>
      </c>
      <c r="D100" t="s">
        <v>7706</v>
      </c>
      <c r="E100" t="s">
        <v>9325</v>
      </c>
      <c r="F100" t="s">
        <v>9326</v>
      </c>
      <c r="G100">
        <v>650</v>
      </c>
      <c r="H100">
        <v>650</v>
      </c>
      <c r="I100">
        <v>650</v>
      </c>
      <c r="J100">
        <v>650</v>
      </c>
      <c r="K100">
        <v>0</v>
      </c>
      <c r="L100" s="2">
        <v>0</v>
      </c>
      <c r="M100" s="2">
        <v>0</v>
      </c>
      <c r="N100" s="2">
        <v>0</v>
      </c>
      <c r="O100" s="2">
        <v>75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75</v>
      </c>
      <c r="V100" t="s">
        <v>55</v>
      </c>
    </row>
    <row r="101" spans="1:22" hidden="1" x14ac:dyDescent="0.25">
      <c r="A101" t="s">
        <v>8323</v>
      </c>
      <c r="B101" t="s">
        <v>9442</v>
      </c>
      <c r="C101" t="s">
        <v>1</v>
      </c>
      <c r="D101" t="s">
        <v>7706</v>
      </c>
      <c r="E101" t="s">
        <v>9325</v>
      </c>
      <c r="F101" t="s">
        <v>9326</v>
      </c>
      <c r="G101">
        <v>649</v>
      </c>
      <c r="H101">
        <v>649</v>
      </c>
      <c r="I101">
        <v>649</v>
      </c>
      <c r="J101">
        <v>649</v>
      </c>
      <c r="K101">
        <v>0</v>
      </c>
      <c r="L101" s="2">
        <v>0</v>
      </c>
      <c r="M101" s="2">
        <v>0</v>
      </c>
      <c r="N101" s="2">
        <v>0</v>
      </c>
      <c r="O101" s="2">
        <v>749.97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749.97</v>
      </c>
      <c r="V101" t="s">
        <v>55</v>
      </c>
    </row>
    <row r="102" spans="1:22" hidden="1" x14ac:dyDescent="0.25">
      <c r="A102" t="s">
        <v>8323</v>
      </c>
      <c r="B102" t="s">
        <v>9442</v>
      </c>
      <c r="C102" t="s">
        <v>1</v>
      </c>
      <c r="D102" t="s">
        <v>7706</v>
      </c>
      <c r="E102" t="s">
        <v>9325</v>
      </c>
      <c r="F102" t="s">
        <v>9326</v>
      </c>
      <c r="G102">
        <v>648</v>
      </c>
      <c r="H102">
        <v>648</v>
      </c>
      <c r="I102">
        <v>648</v>
      </c>
      <c r="J102">
        <v>648</v>
      </c>
      <c r="K102">
        <v>0</v>
      </c>
      <c r="L102" s="2">
        <v>0</v>
      </c>
      <c r="M102" s="2">
        <v>0</v>
      </c>
      <c r="N102" s="2">
        <v>0</v>
      </c>
      <c r="O102" s="2">
        <v>2198.9699999999998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2198.9699999999998</v>
      </c>
      <c r="V102" t="s">
        <v>55</v>
      </c>
    </row>
    <row r="103" spans="1:22" hidden="1" x14ac:dyDescent="0.25">
      <c r="A103" t="s">
        <v>8323</v>
      </c>
      <c r="B103" t="s">
        <v>9442</v>
      </c>
      <c r="C103" t="s">
        <v>1</v>
      </c>
      <c r="D103" t="s">
        <v>7706</v>
      </c>
      <c r="E103" t="s">
        <v>9325</v>
      </c>
      <c r="F103" t="s">
        <v>9326</v>
      </c>
      <c r="G103">
        <v>647</v>
      </c>
      <c r="H103">
        <v>647</v>
      </c>
      <c r="I103">
        <v>647</v>
      </c>
      <c r="J103">
        <v>647</v>
      </c>
      <c r="K103">
        <v>0</v>
      </c>
      <c r="L103" s="2">
        <v>0</v>
      </c>
      <c r="M103" s="2">
        <v>0</v>
      </c>
      <c r="N103" s="2">
        <v>0</v>
      </c>
      <c r="O103" s="2">
        <v>1362.51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1362.51</v>
      </c>
      <c r="V103" t="s">
        <v>55</v>
      </c>
    </row>
    <row r="104" spans="1:22" hidden="1" x14ac:dyDescent="0.25">
      <c r="A104" t="s">
        <v>8323</v>
      </c>
      <c r="B104" t="s">
        <v>9442</v>
      </c>
      <c r="C104" t="s">
        <v>1</v>
      </c>
      <c r="D104" t="s">
        <v>7706</v>
      </c>
      <c r="E104" t="s">
        <v>9325</v>
      </c>
      <c r="F104" t="s">
        <v>9326</v>
      </c>
      <c r="G104">
        <v>646</v>
      </c>
      <c r="H104">
        <v>646</v>
      </c>
      <c r="I104">
        <v>646</v>
      </c>
      <c r="J104">
        <v>646</v>
      </c>
      <c r="K104">
        <v>0</v>
      </c>
      <c r="L104" s="2">
        <v>0</v>
      </c>
      <c r="M104" s="2">
        <v>0</v>
      </c>
      <c r="N104" s="2">
        <v>0</v>
      </c>
      <c r="O104" s="2">
        <v>250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250</v>
      </c>
      <c r="V104" t="s">
        <v>55</v>
      </c>
    </row>
    <row r="105" spans="1:22" hidden="1" x14ac:dyDescent="0.25">
      <c r="A105" t="s">
        <v>8323</v>
      </c>
      <c r="B105" t="s">
        <v>9441</v>
      </c>
      <c r="C105" t="s">
        <v>1</v>
      </c>
      <c r="D105" t="s">
        <v>7706</v>
      </c>
      <c r="E105" t="s">
        <v>9325</v>
      </c>
      <c r="F105" t="s">
        <v>9326</v>
      </c>
      <c r="G105">
        <v>645</v>
      </c>
      <c r="H105">
        <v>645</v>
      </c>
      <c r="I105">
        <v>645</v>
      </c>
      <c r="J105">
        <v>645</v>
      </c>
      <c r="K105">
        <v>0</v>
      </c>
      <c r="L105" s="2">
        <v>0</v>
      </c>
      <c r="M105" s="2">
        <v>0</v>
      </c>
      <c r="N105" s="2">
        <v>0</v>
      </c>
      <c r="O105" s="2">
        <v>150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150</v>
      </c>
      <c r="V105" t="s">
        <v>55</v>
      </c>
    </row>
    <row r="106" spans="1:22" hidden="1" x14ac:dyDescent="0.25">
      <c r="A106" t="s">
        <v>8323</v>
      </c>
      <c r="B106" t="s">
        <v>9441</v>
      </c>
      <c r="C106" t="s">
        <v>1</v>
      </c>
      <c r="D106" t="s">
        <v>7706</v>
      </c>
      <c r="E106" t="s">
        <v>9325</v>
      </c>
      <c r="F106" t="s">
        <v>9326</v>
      </c>
      <c r="G106">
        <v>644</v>
      </c>
      <c r="H106">
        <v>644</v>
      </c>
      <c r="I106">
        <v>644</v>
      </c>
      <c r="J106">
        <v>644</v>
      </c>
      <c r="K106">
        <v>0</v>
      </c>
      <c r="L106" s="2">
        <v>0</v>
      </c>
      <c r="M106" s="2">
        <v>0</v>
      </c>
      <c r="N106" s="2">
        <v>0</v>
      </c>
      <c r="O106" s="2">
        <v>75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75</v>
      </c>
      <c r="V106" t="s">
        <v>55</v>
      </c>
    </row>
    <row r="107" spans="1:22" hidden="1" x14ac:dyDescent="0.25">
      <c r="A107" t="s">
        <v>8323</v>
      </c>
      <c r="B107" t="s">
        <v>9440</v>
      </c>
      <c r="C107" t="s">
        <v>1</v>
      </c>
      <c r="D107" t="s">
        <v>7706</v>
      </c>
      <c r="E107" t="s">
        <v>9325</v>
      </c>
      <c r="F107" t="s">
        <v>9326</v>
      </c>
      <c r="G107">
        <v>643</v>
      </c>
      <c r="H107">
        <v>643</v>
      </c>
      <c r="I107">
        <v>643</v>
      </c>
      <c r="J107">
        <v>643</v>
      </c>
      <c r="K107">
        <v>0</v>
      </c>
      <c r="L107" s="2">
        <v>0</v>
      </c>
      <c r="M107" s="2">
        <v>0</v>
      </c>
      <c r="N107" s="2">
        <v>0</v>
      </c>
      <c r="O107" s="2">
        <v>75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75</v>
      </c>
      <c r="V107" t="s">
        <v>55</v>
      </c>
    </row>
    <row r="108" spans="1:22" hidden="1" x14ac:dyDescent="0.25">
      <c r="A108" t="s">
        <v>8323</v>
      </c>
      <c r="B108" t="s">
        <v>9439</v>
      </c>
      <c r="C108" t="s">
        <v>1</v>
      </c>
      <c r="D108" t="s">
        <v>7706</v>
      </c>
      <c r="E108" t="s">
        <v>9325</v>
      </c>
      <c r="F108" t="s">
        <v>9326</v>
      </c>
      <c r="G108">
        <v>642</v>
      </c>
      <c r="H108">
        <v>642</v>
      </c>
      <c r="I108">
        <v>642</v>
      </c>
      <c r="J108">
        <v>642</v>
      </c>
      <c r="K108">
        <v>0</v>
      </c>
      <c r="L108" s="2">
        <v>0</v>
      </c>
      <c r="M108" s="2">
        <v>0</v>
      </c>
      <c r="N108" s="2">
        <v>0</v>
      </c>
      <c r="O108" s="2">
        <v>250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250</v>
      </c>
      <c r="V108" t="s">
        <v>55</v>
      </c>
    </row>
    <row r="109" spans="1:22" hidden="1" x14ac:dyDescent="0.25">
      <c r="A109" t="s">
        <v>8323</v>
      </c>
      <c r="B109" t="s">
        <v>9439</v>
      </c>
      <c r="C109" t="s">
        <v>1</v>
      </c>
      <c r="D109" t="s">
        <v>7706</v>
      </c>
      <c r="E109" t="s">
        <v>9325</v>
      </c>
      <c r="F109" t="s">
        <v>9326</v>
      </c>
      <c r="G109">
        <v>641</v>
      </c>
      <c r="H109">
        <v>641</v>
      </c>
      <c r="I109">
        <v>641</v>
      </c>
      <c r="J109">
        <v>641</v>
      </c>
      <c r="K109">
        <v>0</v>
      </c>
      <c r="L109" s="2">
        <v>0</v>
      </c>
      <c r="M109" s="2">
        <v>0</v>
      </c>
      <c r="N109" s="2">
        <v>0</v>
      </c>
      <c r="O109" s="2">
        <v>125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125</v>
      </c>
      <c r="V109" t="s">
        <v>55</v>
      </c>
    </row>
    <row r="110" spans="1:22" hidden="1" x14ac:dyDescent="0.25">
      <c r="A110" t="s">
        <v>8323</v>
      </c>
      <c r="B110" t="s">
        <v>9439</v>
      </c>
      <c r="C110" t="s">
        <v>1</v>
      </c>
      <c r="D110" t="s">
        <v>7706</v>
      </c>
      <c r="E110" t="s">
        <v>9325</v>
      </c>
      <c r="F110" t="s">
        <v>9326</v>
      </c>
      <c r="G110">
        <v>640</v>
      </c>
      <c r="H110">
        <v>640</v>
      </c>
      <c r="I110">
        <v>640</v>
      </c>
      <c r="J110">
        <v>640</v>
      </c>
      <c r="K110">
        <v>0</v>
      </c>
      <c r="L110" s="2">
        <v>0</v>
      </c>
      <c r="M110" s="2">
        <v>0</v>
      </c>
      <c r="N110" s="2">
        <v>0</v>
      </c>
      <c r="O110" s="2">
        <v>125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125</v>
      </c>
      <c r="V110" t="s">
        <v>55</v>
      </c>
    </row>
    <row r="111" spans="1:22" hidden="1" x14ac:dyDescent="0.25">
      <c r="A111" t="s">
        <v>8323</v>
      </c>
      <c r="B111" t="s">
        <v>9438</v>
      </c>
      <c r="C111" t="s">
        <v>1</v>
      </c>
      <c r="D111" t="s">
        <v>7706</v>
      </c>
      <c r="E111" t="s">
        <v>9325</v>
      </c>
      <c r="F111" t="s">
        <v>9326</v>
      </c>
      <c r="G111">
        <v>639</v>
      </c>
      <c r="H111">
        <v>639</v>
      </c>
      <c r="I111">
        <v>639</v>
      </c>
      <c r="J111">
        <v>639</v>
      </c>
      <c r="K111">
        <v>0</v>
      </c>
      <c r="L111" s="2">
        <v>0</v>
      </c>
      <c r="M111" s="2">
        <v>0</v>
      </c>
      <c r="N111" s="2">
        <v>0</v>
      </c>
      <c r="O111" s="2">
        <v>374.73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374.73</v>
      </c>
      <c r="V111" t="s">
        <v>55</v>
      </c>
    </row>
    <row r="112" spans="1:22" hidden="1" x14ac:dyDescent="0.25">
      <c r="A112" t="s">
        <v>8323</v>
      </c>
      <c r="B112" t="s">
        <v>9437</v>
      </c>
      <c r="C112" t="s">
        <v>1</v>
      </c>
      <c r="D112" t="s">
        <v>7706</v>
      </c>
      <c r="E112" t="s">
        <v>9325</v>
      </c>
      <c r="F112" t="s">
        <v>9326</v>
      </c>
      <c r="G112">
        <v>638</v>
      </c>
      <c r="H112">
        <v>638</v>
      </c>
      <c r="I112">
        <v>638</v>
      </c>
      <c r="J112">
        <v>638</v>
      </c>
      <c r="K112">
        <v>0</v>
      </c>
      <c r="L112" s="2">
        <v>0</v>
      </c>
      <c r="M112" s="2">
        <v>0</v>
      </c>
      <c r="N112" s="2">
        <v>0</v>
      </c>
      <c r="O112" s="2">
        <v>299.55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299.55</v>
      </c>
      <c r="V112" t="s">
        <v>55</v>
      </c>
    </row>
    <row r="113" spans="1:22" hidden="1" x14ac:dyDescent="0.25">
      <c r="A113" t="s">
        <v>8323</v>
      </c>
      <c r="B113" t="s">
        <v>9436</v>
      </c>
      <c r="C113" t="s">
        <v>1</v>
      </c>
      <c r="D113" t="s">
        <v>7706</v>
      </c>
      <c r="E113" t="s">
        <v>9325</v>
      </c>
      <c r="F113" t="s">
        <v>9326</v>
      </c>
      <c r="G113">
        <v>637</v>
      </c>
      <c r="H113">
        <v>637</v>
      </c>
      <c r="I113">
        <v>637</v>
      </c>
      <c r="J113">
        <v>637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t="s">
        <v>55</v>
      </c>
    </row>
    <row r="114" spans="1:22" hidden="1" x14ac:dyDescent="0.25">
      <c r="A114" t="s">
        <v>8323</v>
      </c>
      <c r="B114" t="s">
        <v>9436</v>
      </c>
      <c r="C114" t="s">
        <v>1</v>
      </c>
      <c r="D114" t="s">
        <v>7706</v>
      </c>
      <c r="E114" t="s">
        <v>9325</v>
      </c>
      <c r="F114" t="s">
        <v>9326</v>
      </c>
      <c r="G114">
        <v>636</v>
      </c>
      <c r="H114">
        <v>636</v>
      </c>
      <c r="I114">
        <v>636</v>
      </c>
      <c r="J114">
        <v>636</v>
      </c>
      <c r="K114">
        <v>0</v>
      </c>
      <c r="L114" s="2">
        <v>0</v>
      </c>
      <c r="M114" s="2">
        <v>0</v>
      </c>
      <c r="N114" s="2">
        <v>0</v>
      </c>
      <c r="O114" s="2">
        <v>250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250</v>
      </c>
      <c r="V114" t="s">
        <v>55</v>
      </c>
    </row>
    <row r="115" spans="1:22" hidden="1" x14ac:dyDescent="0.25">
      <c r="A115" t="s">
        <v>8323</v>
      </c>
      <c r="B115" t="s">
        <v>9436</v>
      </c>
      <c r="C115" t="s">
        <v>1</v>
      </c>
      <c r="D115" t="s">
        <v>7706</v>
      </c>
      <c r="E115" t="s">
        <v>9325</v>
      </c>
      <c r="F115" t="s">
        <v>9326</v>
      </c>
      <c r="G115">
        <v>635</v>
      </c>
      <c r="H115">
        <v>635</v>
      </c>
      <c r="I115">
        <v>635</v>
      </c>
      <c r="J115">
        <v>635</v>
      </c>
      <c r="K115">
        <v>0</v>
      </c>
      <c r="L115" s="2">
        <v>0</v>
      </c>
      <c r="M115" s="2">
        <v>0</v>
      </c>
      <c r="N115" s="2">
        <v>0</v>
      </c>
      <c r="O115" s="2">
        <v>125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125</v>
      </c>
      <c r="V115" t="s">
        <v>55</v>
      </c>
    </row>
    <row r="116" spans="1:22" hidden="1" x14ac:dyDescent="0.25">
      <c r="A116" t="s">
        <v>8323</v>
      </c>
      <c r="B116" t="s">
        <v>9436</v>
      </c>
      <c r="C116" t="s">
        <v>1</v>
      </c>
      <c r="D116" t="s">
        <v>7706</v>
      </c>
      <c r="E116" t="s">
        <v>9325</v>
      </c>
      <c r="F116" t="s">
        <v>9326</v>
      </c>
      <c r="G116">
        <v>634</v>
      </c>
      <c r="H116">
        <v>634</v>
      </c>
      <c r="I116">
        <v>634</v>
      </c>
      <c r="J116">
        <v>634</v>
      </c>
      <c r="K116">
        <v>0</v>
      </c>
      <c r="L116" s="2">
        <v>0</v>
      </c>
      <c r="M116" s="2">
        <v>0</v>
      </c>
      <c r="N116" s="2">
        <v>0</v>
      </c>
      <c r="O116" s="2">
        <v>125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125</v>
      </c>
      <c r="V116" t="s">
        <v>55</v>
      </c>
    </row>
    <row r="117" spans="1:22" hidden="1" x14ac:dyDescent="0.25">
      <c r="A117" t="s">
        <v>8323</v>
      </c>
      <c r="B117" t="s">
        <v>9436</v>
      </c>
      <c r="C117" t="s">
        <v>1</v>
      </c>
      <c r="D117" t="s">
        <v>7706</v>
      </c>
      <c r="E117" t="s">
        <v>9325</v>
      </c>
      <c r="F117" t="s">
        <v>9326</v>
      </c>
      <c r="G117">
        <v>633</v>
      </c>
      <c r="H117">
        <v>633</v>
      </c>
      <c r="I117">
        <v>633</v>
      </c>
      <c r="J117">
        <v>633</v>
      </c>
      <c r="K117">
        <v>0</v>
      </c>
      <c r="L117" s="2">
        <v>0</v>
      </c>
      <c r="M117" s="2">
        <v>0</v>
      </c>
      <c r="N117" s="2">
        <v>0</v>
      </c>
      <c r="O117" s="2">
        <v>125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125</v>
      </c>
      <c r="V117" t="s">
        <v>55</v>
      </c>
    </row>
    <row r="118" spans="1:22" hidden="1" x14ac:dyDescent="0.25">
      <c r="A118" t="s">
        <v>8323</v>
      </c>
      <c r="B118" t="s">
        <v>9436</v>
      </c>
      <c r="C118" t="s">
        <v>1</v>
      </c>
      <c r="D118" t="s">
        <v>7706</v>
      </c>
      <c r="E118" t="s">
        <v>9325</v>
      </c>
      <c r="F118" t="s">
        <v>9326</v>
      </c>
      <c r="G118">
        <v>632</v>
      </c>
      <c r="H118">
        <v>632</v>
      </c>
      <c r="I118">
        <v>632</v>
      </c>
      <c r="J118">
        <v>632</v>
      </c>
      <c r="K118">
        <v>0</v>
      </c>
      <c r="L118" s="2">
        <v>0</v>
      </c>
      <c r="M118" s="2">
        <v>0</v>
      </c>
      <c r="N118" s="2">
        <v>0</v>
      </c>
      <c r="O118" s="2">
        <v>75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75</v>
      </c>
      <c r="V118" t="s">
        <v>55</v>
      </c>
    </row>
    <row r="119" spans="1:22" hidden="1" x14ac:dyDescent="0.25">
      <c r="A119" t="s">
        <v>8323</v>
      </c>
      <c r="B119" t="s">
        <v>9435</v>
      </c>
      <c r="C119" t="s">
        <v>1</v>
      </c>
      <c r="D119" t="s">
        <v>7706</v>
      </c>
      <c r="E119" t="s">
        <v>9325</v>
      </c>
      <c r="F119" t="s">
        <v>9326</v>
      </c>
      <c r="G119">
        <v>631</v>
      </c>
      <c r="H119">
        <v>631</v>
      </c>
      <c r="I119">
        <v>631</v>
      </c>
      <c r="J119">
        <v>631</v>
      </c>
      <c r="K119">
        <v>0</v>
      </c>
      <c r="L119" s="2">
        <v>0</v>
      </c>
      <c r="M119" s="2">
        <v>0</v>
      </c>
      <c r="N119" s="2">
        <v>0</v>
      </c>
      <c r="O119" s="2">
        <v>75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75</v>
      </c>
      <c r="V119" t="s">
        <v>55</v>
      </c>
    </row>
    <row r="120" spans="1:22" hidden="1" x14ac:dyDescent="0.25">
      <c r="A120" t="s">
        <v>8323</v>
      </c>
      <c r="B120" t="s">
        <v>9434</v>
      </c>
      <c r="C120" t="s">
        <v>1</v>
      </c>
      <c r="D120" t="s">
        <v>7706</v>
      </c>
      <c r="E120" t="s">
        <v>9325</v>
      </c>
      <c r="F120" t="s">
        <v>9326</v>
      </c>
      <c r="G120">
        <v>630</v>
      </c>
      <c r="H120">
        <v>630</v>
      </c>
      <c r="I120">
        <v>630</v>
      </c>
      <c r="J120">
        <v>630</v>
      </c>
      <c r="K120">
        <v>0</v>
      </c>
      <c r="L120" s="2">
        <v>0</v>
      </c>
      <c r="M120" s="2">
        <v>0</v>
      </c>
      <c r="N120" s="2">
        <v>0</v>
      </c>
      <c r="O120" s="2">
        <v>225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225</v>
      </c>
      <c r="V120" t="s">
        <v>55</v>
      </c>
    </row>
    <row r="121" spans="1:22" hidden="1" x14ac:dyDescent="0.25">
      <c r="A121" t="s">
        <v>8323</v>
      </c>
      <c r="B121" t="s">
        <v>9434</v>
      </c>
      <c r="C121" t="s">
        <v>1</v>
      </c>
      <c r="D121" t="s">
        <v>7706</v>
      </c>
      <c r="E121" t="s">
        <v>9325</v>
      </c>
      <c r="F121" t="s">
        <v>9326</v>
      </c>
      <c r="G121">
        <v>629</v>
      </c>
      <c r="H121">
        <v>629</v>
      </c>
      <c r="I121">
        <v>629</v>
      </c>
      <c r="J121">
        <v>629</v>
      </c>
      <c r="K121">
        <v>0</v>
      </c>
      <c r="L121" s="2">
        <v>0</v>
      </c>
      <c r="M121" s="2">
        <v>0</v>
      </c>
      <c r="N121" s="2">
        <v>0</v>
      </c>
      <c r="O121" s="2">
        <v>300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300</v>
      </c>
      <c r="V121" t="s">
        <v>55</v>
      </c>
    </row>
    <row r="122" spans="1:22" hidden="1" x14ac:dyDescent="0.25">
      <c r="A122" t="s">
        <v>8322</v>
      </c>
      <c r="B122" t="s">
        <v>9420</v>
      </c>
      <c r="C122" t="s">
        <v>1</v>
      </c>
      <c r="D122" t="s">
        <v>7706</v>
      </c>
      <c r="E122" t="s">
        <v>9325</v>
      </c>
      <c r="F122" t="s">
        <v>9326</v>
      </c>
      <c r="G122">
        <v>627</v>
      </c>
      <c r="H122">
        <v>627</v>
      </c>
      <c r="I122">
        <v>627</v>
      </c>
      <c r="J122">
        <v>627</v>
      </c>
      <c r="K122">
        <v>0</v>
      </c>
      <c r="L122" s="2">
        <v>0</v>
      </c>
      <c r="M122" s="2">
        <v>0</v>
      </c>
      <c r="N122" s="2">
        <v>0</v>
      </c>
      <c r="O122" s="2">
        <v>150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150</v>
      </c>
      <c r="V122" t="s">
        <v>55</v>
      </c>
    </row>
    <row r="123" spans="1:22" hidden="1" x14ac:dyDescent="0.25">
      <c r="A123" t="s">
        <v>8322</v>
      </c>
      <c r="B123" t="s">
        <v>9419</v>
      </c>
      <c r="C123" t="s">
        <v>1</v>
      </c>
      <c r="D123" t="s">
        <v>7706</v>
      </c>
      <c r="E123" t="s">
        <v>9325</v>
      </c>
      <c r="F123" t="s">
        <v>9326</v>
      </c>
      <c r="G123">
        <v>626</v>
      </c>
      <c r="H123">
        <v>626</v>
      </c>
      <c r="I123">
        <v>626</v>
      </c>
      <c r="J123">
        <v>626</v>
      </c>
      <c r="K123">
        <v>0</v>
      </c>
      <c r="L123" s="2">
        <v>0</v>
      </c>
      <c r="M123" s="2">
        <v>0</v>
      </c>
      <c r="N123" s="2">
        <v>0</v>
      </c>
      <c r="O123" s="2">
        <v>374.73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374.73</v>
      </c>
      <c r="V123" t="s">
        <v>55</v>
      </c>
    </row>
    <row r="124" spans="1:22" hidden="1" x14ac:dyDescent="0.25">
      <c r="A124" t="s">
        <v>8322</v>
      </c>
      <c r="B124" t="s">
        <v>9419</v>
      </c>
      <c r="C124" t="s">
        <v>1</v>
      </c>
      <c r="D124" t="s">
        <v>7706</v>
      </c>
      <c r="E124" t="s">
        <v>9325</v>
      </c>
      <c r="F124" t="s">
        <v>9326</v>
      </c>
      <c r="G124">
        <v>625</v>
      </c>
      <c r="H124">
        <v>625</v>
      </c>
      <c r="I124">
        <v>625</v>
      </c>
      <c r="J124">
        <v>625</v>
      </c>
      <c r="K124">
        <v>0</v>
      </c>
      <c r="L124" s="2">
        <v>0</v>
      </c>
      <c r="M124" s="2">
        <v>0</v>
      </c>
      <c r="N124" s="2">
        <v>0</v>
      </c>
      <c r="O124" s="2">
        <v>150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150</v>
      </c>
      <c r="V124" t="s">
        <v>55</v>
      </c>
    </row>
    <row r="125" spans="1:22" hidden="1" x14ac:dyDescent="0.25">
      <c r="A125" t="s">
        <v>8322</v>
      </c>
      <c r="B125" t="s">
        <v>9418</v>
      </c>
      <c r="C125" t="s">
        <v>1</v>
      </c>
      <c r="D125" t="s">
        <v>7706</v>
      </c>
      <c r="E125" t="s">
        <v>9325</v>
      </c>
      <c r="F125" t="s">
        <v>9326</v>
      </c>
      <c r="G125">
        <v>624</v>
      </c>
      <c r="H125">
        <v>624</v>
      </c>
      <c r="I125">
        <v>624</v>
      </c>
      <c r="J125">
        <v>624</v>
      </c>
      <c r="K125">
        <v>0</v>
      </c>
      <c r="L125" s="2">
        <v>0</v>
      </c>
      <c r="M125" s="2">
        <v>0</v>
      </c>
      <c r="N125" s="2">
        <v>0</v>
      </c>
      <c r="O125" s="2">
        <v>250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250</v>
      </c>
      <c r="V125" t="s">
        <v>55</v>
      </c>
    </row>
    <row r="126" spans="1:22" hidden="1" x14ac:dyDescent="0.25">
      <c r="A126" t="s">
        <v>8322</v>
      </c>
      <c r="B126" t="s">
        <v>9417</v>
      </c>
      <c r="C126" t="s">
        <v>1</v>
      </c>
      <c r="D126" t="s">
        <v>7706</v>
      </c>
      <c r="E126" t="s">
        <v>9325</v>
      </c>
      <c r="F126" t="s">
        <v>9326</v>
      </c>
      <c r="G126">
        <v>623</v>
      </c>
      <c r="H126">
        <v>623</v>
      </c>
      <c r="I126">
        <v>623</v>
      </c>
      <c r="J126">
        <v>623</v>
      </c>
      <c r="K126">
        <v>0</v>
      </c>
      <c r="L126" s="2">
        <v>0</v>
      </c>
      <c r="M126" s="2">
        <v>0</v>
      </c>
      <c r="N126" s="2">
        <v>0</v>
      </c>
      <c r="O126" s="2">
        <v>299.55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299.55</v>
      </c>
      <c r="V126" t="s">
        <v>55</v>
      </c>
    </row>
    <row r="127" spans="1:22" hidden="1" x14ac:dyDescent="0.25">
      <c r="A127" t="s">
        <v>8322</v>
      </c>
      <c r="B127" t="s">
        <v>9417</v>
      </c>
      <c r="C127" t="s">
        <v>1</v>
      </c>
      <c r="D127" t="s">
        <v>7706</v>
      </c>
      <c r="E127" t="s">
        <v>9325</v>
      </c>
      <c r="F127" t="s">
        <v>9326</v>
      </c>
      <c r="G127">
        <v>622</v>
      </c>
      <c r="H127">
        <v>622</v>
      </c>
      <c r="I127">
        <v>622</v>
      </c>
      <c r="J127">
        <v>622</v>
      </c>
      <c r="K127">
        <v>0</v>
      </c>
      <c r="L127" s="2">
        <v>0</v>
      </c>
      <c r="M127" s="2">
        <v>0</v>
      </c>
      <c r="N127" s="2">
        <v>0</v>
      </c>
      <c r="O127" s="2">
        <v>125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125</v>
      </c>
      <c r="V127" t="s">
        <v>55</v>
      </c>
    </row>
    <row r="128" spans="1:22" hidden="1" x14ac:dyDescent="0.25">
      <c r="A128" t="s">
        <v>8322</v>
      </c>
      <c r="B128" t="s">
        <v>9417</v>
      </c>
      <c r="C128" t="s">
        <v>1</v>
      </c>
      <c r="D128" t="s">
        <v>7706</v>
      </c>
      <c r="E128" t="s">
        <v>9325</v>
      </c>
      <c r="F128" t="s">
        <v>9326</v>
      </c>
      <c r="G128">
        <v>621</v>
      </c>
      <c r="H128">
        <v>621</v>
      </c>
      <c r="I128">
        <v>621</v>
      </c>
      <c r="J128">
        <v>621</v>
      </c>
      <c r="K128">
        <v>0</v>
      </c>
      <c r="L128" s="2">
        <v>0</v>
      </c>
      <c r="M128" s="2">
        <v>0</v>
      </c>
      <c r="N128" s="2">
        <v>0</v>
      </c>
      <c r="O128" s="2">
        <v>125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125</v>
      </c>
      <c r="V128" t="s">
        <v>55</v>
      </c>
    </row>
    <row r="129" spans="1:22" hidden="1" x14ac:dyDescent="0.25">
      <c r="A129" t="s">
        <v>8322</v>
      </c>
      <c r="B129" t="s">
        <v>9417</v>
      </c>
      <c r="C129" t="s">
        <v>1</v>
      </c>
      <c r="D129" t="s">
        <v>7706</v>
      </c>
      <c r="E129" t="s">
        <v>9325</v>
      </c>
      <c r="F129" t="s">
        <v>9326</v>
      </c>
      <c r="G129">
        <v>620</v>
      </c>
      <c r="H129">
        <v>620</v>
      </c>
      <c r="I129">
        <v>620</v>
      </c>
      <c r="J129">
        <v>620</v>
      </c>
      <c r="K129">
        <v>0</v>
      </c>
      <c r="L129" s="2">
        <v>0</v>
      </c>
      <c r="M129" s="2">
        <v>0</v>
      </c>
      <c r="N129" s="2">
        <v>0</v>
      </c>
      <c r="O129" s="2">
        <v>75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75</v>
      </c>
      <c r="V129" t="s">
        <v>55</v>
      </c>
    </row>
    <row r="130" spans="1:22" hidden="1" x14ac:dyDescent="0.25">
      <c r="A130" t="s">
        <v>8322</v>
      </c>
      <c r="B130" t="s">
        <v>9416</v>
      </c>
      <c r="C130" t="s">
        <v>1</v>
      </c>
      <c r="D130" t="s">
        <v>7706</v>
      </c>
      <c r="E130" t="s">
        <v>9325</v>
      </c>
      <c r="F130" t="s">
        <v>9326</v>
      </c>
      <c r="G130">
        <v>619</v>
      </c>
      <c r="H130">
        <v>619</v>
      </c>
      <c r="I130">
        <v>619</v>
      </c>
      <c r="J130">
        <v>619</v>
      </c>
      <c r="K130">
        <v>0</v>
      </c>
      <c r="L130" s="2">
        <v>0</v>
      </c>
      <c r="M130" s="2">
        <v>0</v>
      </c>
      <c r="N130" s="2">
        <v>0</v>
      </c>
      <c r="O130" s="2">
        <v>75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75</v>
      </c>
      <c r="V130" t="s">
        <v>55</v>
      </c>
    </row>
    <row r="131" spans="1:22" hidden="1" x14ac:dyDescent="0.25">
      <c r="A131" t="s">
        <v>8322</v>
      </c>
      <c r="B131" t="s">
        <v>9416</v>
      </c>
      <c r="C131" t="s">
        <v>1</v>
      </c>
      <c r="D131" t="s">
        <v>7706</v>
      </c>
      <c r="E131" t="s">
        <v>9325</v>
      </c>
      <c r="F131" t="s">
        <v>9326</v>
      </c>
      <c r="G131">
        <v>618</v>
      </c>
      <c r="H131">
        <v>618</v>
      </c>
      <c r="I131">
        <v>618</v>
      </c>
      <c r="J131">
        <v>618</v>
      </c>
      <c r="K131">
        <v>0</v>
      </c>
      <c r="L131" s="2">
        <v>0</v>
      </c>
      <c r="M131" s="2">
        <v>0</v>
      </c>
      <c r="N131" s="2">
        <v>0</v>
      </c>
      <c r="O131" s="2">
        <v>250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250</v>
      </c>
      <c r="V131" t="s">
        <v>55</v>
      </c>
    </row>
    <row r="132" spans="1:22" hidden="1" x14ac:dyDescent="0.25">
      <c r="A132" t="s">
        <v>8322</v>
      </c>
      <c r="B132" t="s">
        <v>9416</v>
      </c>
      <c r="C132" t="s">
        <v>1</v>
      </c>
      <c r="D132" t="s">
        <v>7706</v>
      </c>
      <c r="E132" t="s">
        <v>9325</v>
      </c>
      <c r="F132" t="s">
        <v>9326</v>
      </c>
      <c r="G132">
        <v>617</v>
      </c>
      <c r="H132">
        <v>617</v>
      </c>
      <c r="I132">
        <v>617</v>
      </c>
      <c r="J132">
        <v>617</v>
      </c>
      <c r="K132">
        <v>0</v>
      </c>
      <c r="L132" s="2">
        <v>0</v>
      </c>
      <c r="M132" s="2">
        <v>0</v>
      </c>
      <c r="N132" s="2">
        <v>0</v>
      </c>
      <c r="O132" s="2">
        <v>125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125</v>
      </c>
      <c r="V132" t="s">
        <v>55</v>
      </c>
    </row>
    <row r="133" spans="1:22" hidden="1" x14ac:dyDescent="0.25">
      <c r="A133" t="s">
        <v>8322</v>
      </c>
      <c r="B133" t="s">
        <v>9416</v>
      </c>
      <c r="C133" t="s">
        <v>1</v>
      </c>
      <c r="D133" t="s">
        <v>7706</v>
      </c>
      <c r="E133" t="s">
        <v>9325</v>
      </c>
      <c r="F133" t="s">
        <v>9326</v>
      </c>
      <c r="G133">
        <v>616</v>
      </c>
      <c r="H133">
        <v>616</v>
      </c>
      <c r="I133">
        <v>616</v>
      </c>
      <c r="J133">
        <v>616</v>
      </c>
      <c r="K133">
        <v>0</v>
      </c>
      <c r="L133" s="2">
        <v>0</v>
      </c>
      <c r="M133" s="2">
        <v>0</v>
      </c>
      <c r="N133" s="2">
        <v>0</v>
      </c>
      <c r="O133" s="2">
        <v>125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125</v>
      </c>
      <c r="V133" t="s">
        <v>55</v>
      </c>
    </row>
    <row r="134" spans="1:22" hidden="1" x14ac:dyDescent="0.25">
      <c r="A134" t="s">
        <v>8322</v>
      </c>
      <c r="B134" t="s">
        <v>9416</v>
      </c>
      <c r="C134" t="s">
        <v>1</v>
      </c>
      <c r="D134" t="s">
        <v>7706</v>
      </c>
      <c r="E134" t="s">
        <v>9325</v>
      </c>
      <c r="F134" t="s">
        <v>9326</v>
      </c>
      <c r="G134">
        <v>615</v>
      </c>
      <c r="H134">
        <v>615</v>
      </c>
      <c r="I134">
        <v>615</v>
      </c>
      <c r="J134">
        <v>615</v>
      </c>
      <c r="K134">
        <v>0</v>
      </c>
      <c r="L134" s="2">
        <v>0</v>
      </c>
      <c r="M134" s="2">
        <v>0</v>
      </c>
      <c r="N134" s="2">
        <v>0</v>
      </c>
      <c r="O134" s="2">
        <v>125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125</v>
      </c>
      <c r="V134" t="s">
        <v>55</v>
      </c>
    </row>
    <row r="135" spans="1:22" hidden="1" x14ac:dyDescent="0.25">
      <c r="A135" t="s">
        <v>8322</v>
      </c>
      <c r="B135" t="s">
        <v>9415</v>
      </c>
      <c r="C135" t="s">
        <v>1</v>
      </c>
      <c r="D135" t="s">
        <v>7706</v>
      </c>
      <c r="E135" t="s">
        <v>9325</v>
      </c>
      <c r="F135" t="s">
        <v>9326</v>
      </c>
      <c r="G135">
        <v>614</v>
      </c>
      <c r="H135">
        <v>614</v>
      </c>
      <c r="I135">
        <v>614</v>
      </c>
      <c r="J135">
        <v>614</v>
      </c>
      <c r="K135">
        <v>0</v>
      </c>
      <c r="L135" s="2">
        <v>0</v>
      </c>
      <c r="M135" s="2">
        <v>0</v>
      </c>
      <c r="N135" s="2">
        <v>0</v>
      </c>
      <c r="O135" s="2">
        <v>250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250</v>
      </c>
      <c r="V135" t="s">
        <v>55</v>
      </c>
    </row>
    <row r="136" spans="1:22" hidden="1" x14ac:dyDescent="0.25">
      <c r="A136" t="s">
        <v>8322</v>
      </c>
      <c r="B136" t="s">
        <v>9415</v>
      </c>
      <c r="C136" t="s">
        <v>1</v>
      </c>
      <c r="D136" t="s">
        <v>7706</v>
      </c>
      <c r="E136" t="s">
        <v>9325</v>
      </c>
      <c r="F136" t="s">
        <v>9326</v>
      </c>
      <c r="G136">
        <v>300</v>
      </c>
      <c r="H136">
        <v>300</v>
      </c>
      <c r="I136">
        <v>300</v>
      </c>
      <c r="J136">
        <v>300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t="s">
        <v>55</v>
      </c>
    </row>
    <row r="137" spans="1:22" hidden="1" x14ac:dyDescent="0.25">
      <c r="A137" t="s">
        <v>8322</v>
      </c>
      <c r="B137" t="s">
        <v>9414</v>
      </c>
      <c r="C137" t="s">
        <v>1</v>
      </c>
      <c r="D137" t="s">
        <v>7706</v>
      </c>
      <c r="E137" t="s">
        <v>9325</v>
      </c>
      <c r="F137" t="s">
        <v>9326</v>
      </c>
      <c r="G137">
        <v>612</v>
      </c>
      <c r="H137">
        <v>612</v>
      </c>
      <c r="I137">
        <v>612</v>
      </c>
      <c r="J137">
        <v>612</v>
      </c>
      <c r="K137">
        <v>0</v>
      </c>
      <c r="L137" s="2">
        <v>0</v>
      </c>
      <c r="M137" s="2">
        <v>0</v>
      </c>
      <c r="N137" s="2">
        <v>0</v>
      </c>
      <c r="O137" s="2">
        <v>100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100</v>
      </c>
      <c r="V137" t="s">
        <v>55</v>
      </c>
    </row>
    <row r="138" spans="1:22" hidden="1" x14ac:dyDescent="0.25">
      <c r="A138" t="s">
        <v>8322</v>
      </c>
      <c r="B138" t="s">
        <v>9414</v>
      </c>
      <c r="C138" t="s">
        <v>1</v>
      </c>
      <c r="D138" t="s">
        <v>7706</v>
      </c>
      <c r="E138" t="s">
        <v>9325</v>
      </c>
      <c r="F138" t="s">
        <v>9326</v>
      </c>
      <c r="G138">
        <v>611</v>
      </c>
      <c r="H138">
        <v>611</v>
      </c>
      <c r="I138">
        <v>611</v>
      </c>
      <c r="J138">
        <v>611</v>
      </c>
      <c r="K138">
        <v>0</v>
      </c>
      <c r="L138" s="2">
        <v>0</v>
      </c>
      <c r="M138" s="2">
        <v>0</v>
      </c>
      <c r="N138" s="2">
        <v>0</v>
      </c>
      <c r="O138" s="2">
        <v>150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150</v>
      </c>
      <c r="V138" t="s">
        <v>55</v>
      </c>
    </row>
    <row r="139" spans="1:22" hidden="1" x14ac:dyDescent="0.25">
      <c r="A139" t="s">
        <v>7944</v>
      </c>
      <c r="B139" s="1" t="s">
        <v>9324</v>
      </c>
      <c r="C139" t="s">
        <v>1</v>
      </c>
      <c r="D139" t="s">
        <v>7706</v>
      </c>
      <c r="E139" t="s">
        <v>9325</v>
      </c>
      <c r="F139" t="s">
        <v>9326</v>
      </c>
      <c r="G139">
        <v>549</v>
      </c>
      <c r="H139">
        <v>549</v>
      </c>
      <c r="I139">
        <v>549</v>
      </c>
      <c r="J139">
        <v>549</v>
      </c>
      <c r="L139" s="2">
        <v>0</v>
      </c>
      <c r="M139" s="2">
        <v>0</v>
      </c>
      <c r="N139" s="2">
        <v>0</v>
      </c>
      <c r="O139" s="2">
        <v>250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250</v>
      </c>
      <c r="V139">
        <v>2</v>
      </c>
    </row>
    <row r="140" spans="1:22" hidden="1" x14ac:dyDescent="0.25">
      <c r="A140" t="s">
        <v>7944</v>
      </c>
      <c r="B140" s="1" t="s">
        <v>9327</v>
      </c>
      <c r="C140" t="s">
        <v>1</v>
      </c>
      <c r="D140" t="s">
        <v>7706</v>
      </c>
      <c r="E140" t="s">
        <v>9325</v>
      </c>
      <c r="F140" t="s">
        <v>9326</v>
      </c>
      <c r="G140">
        <v>550</v>
      </c>
      <c r="H140">
        <v>550</v>
      </c>
      <c r="I140">
        <v>550</v>
      </c>
      <c r="J140">
        <v>550</v>
      </c>
      <c r="L140" s="2">
        <v>0</v>
      </c>
      <c r="M140" s="2">
        <v>0</v>
      </c>
      <c r="N140" s="2">
        <v>0</v>
      </c>
      <c r="O140" s="2">
        <v>300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300</v>
      </c>
      <c r="V140">
        <v>2</v>
      </c>
    </row>
    <row r="141" spans="1:22" hidden="1" x14ac:dyDescent="0.25">
      <c r="A141" t="s">
        <v>7944</v>
      </c>
      <c r="B141" s="1" t="s">
        <v>9328</v>
      </c>
      <c r="C141" t="s">
        <v>1</v>
      </c>
      <c r="D141" t="s">
        <v>7706</v>
      </c>
      <c r="E141" t="s">
        <v>9325</v>
      </c>
      <c r="F141" t="s">
        <v>9326</v>
      </c>
      <c r="G141">
        <v>551</v>
      </c>
      <c r="H141">
        <v>551</v>
      </c>
      <c r="I141">
        <v>551</v>
      </c>
      <c r="J141">
        <v>551</v>
      </c>
      <c r="L141" s="2">
        <v>0</v>
      </c>
      <c r="M141" s="2">
        <v>0</v>
      </c>
      <c r="N141" s="2">
        <v>0</v>
      </c>
      <c r="O141" s="2">
        <v>300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300</v>
      </c>
      <c r="V141">
        <v>2</v>
      </c>
    </row>
    <row r="142" spans="1:22" hidden="1" x14ac:dyDescent="0.25">
      <c r="A142" t="s">
        <v>7944</v>
      </c>
      <c r="B142" s="1" t="s">
        <v>9328</v>
      </c>
      <c r="C142" t="s">
        <v>1</v>
      </c>
      <c r="D142" t="s">
        <v>7706</v>
      </c>
      <c r="E142" t="s">
        <v>9325</v>
      </c>
      <c r="F142" t="s">
        <v>9326</v>
      </c>
      <c r="G142">
        <v>552</v>
      </c>
      <c r="H142">
        <v>552</v>
      </c>
      <c r="I142">
        <v>552</v>
      </c>
      <c r="J142">
        <v>552</v>
      </c>
      <c r="L142" s="2">
        <v>0</v>
      </c>
      <c r="M142" s="2">
        <v>0</v>
      </c>
      <c r="N142" s="2">
        <v>0</v>
      </c>
      <c r="O142" s="2">
        <v>300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300</v>
      </c>
      <c r="V142">
        <v>2</v>
      </c>
    </row>
    <row r="143" spans="1:22" hidden="1" x14ac:dyDescent="0.25">
      <c r="A143" t="s">
        <v>7944</v>
      </c>
      <c r="B143" s="1" t="s">
        <v>9328</v>
      </c>
      <c r="C143" t="s">
        <v>1</v>
      </c>
      <c r="D143" t="s">
        <v>7706</v>
      </c>
      <c r="E143" t="s">
        <v>9325</v>
      </c>
      <c r="F143" t="s">
        <v>9326</v>
      </c>
      <c r="G143">
        <v>553</v>
      </c>
      <c r="H143">
        <v>553</v>
      </c>
      <c r="I143">
        <v>553</v>
      </c>
      <c r="J143">
        <v>553</v>
      </c>
      <c r="L143" s="2">
        <v>0</v>
      </c>
      <c r="M143" s="2">
        <v>0</v>
      </c>
      <c r="N143" s="2">
        <v>0</v>
      </c>
      <c r="O143" s="2">
        <v>225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225</v>
      </c>
      <c r="V143">
        <v>2</v>
      </c>
    </row>
    <row r="144" spans="1:22" hidden="1" x14ac:dyDescent="0.25">
      <c r="A144" t="s">
        <v>7944</v>
      </c>
      <c r="B144" s="1" t="s">
        <v>9329</v>
      </c>
      <c r="C144" t="s">
        <v>1</v>
      </c>
      <c r="D144" t="s">
        <v>7706</v>
      </c>
      <c r="E144" t="s">
        <v>9325</v>
      </c>
      <c r="F144" t="s">
        <v>9326</v>
      </c>
      <c r="G144">
        <v>554</v>
      </c>
      <c r="H144">
        <v>554</v>
      </c>
      <c r="I144">
        <v>554</v>
      </c>
      <c r="J144">
        <v>554</v>
      </c>
      <c r="L144" s="2">
        <v>0</v>
      </c>
      <c r="M144" s="2">
        <v>0</v>
      </c>
      <c r="N144" s="2">
        <v>0</v>
      </c>
      <c r="O144" s="2">
        <v>1500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1500</v>
      </c>
      <c r="V144">
        <v>2</v>
      </c>
    </row>
    <row r="145" spans="1:22" hidden="1" x14ac:dyDescent="0.25">
      <c r="A145" t="s">
        <v>7944</v>
      </c>
      <c r="B145" s="1" t="s">
        <v>9330</v>
      </c>
      <c r="C145" t="s">
        <v>1</v>
      </c>
      <c r="D145" t="s">
        <v>7706</v>
      </c>
      <c r="E145" t="s">
        <v>9325</v>
      </c>
      <c r="F145" t="s">
        <v>9326</v>
      </c>
      <c r="G145">
        <v>555</v>
      </c>
      <c r="H145">
        <v>555</v>
      </c>
      <c r="I145">
        <v>555</v>
      </c>
      <c r="J145">
        <v>555</v>
      </c>
      <c r="L145" s="2">
        <v>0</v>
      </c>
      <c r="M145" s="2">
        <v>0</v>
      </c>
      <c r="N145" s="2">
        <v>0</v>
      </c>
      <c r="O145" s="2">
        <v>75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75</v>
      </c>
      <c r="V145">
        <v>2</v>
      </c>
    </row>
    <row r="146" spans="1:22" hidden="1" x14ac:dyDescent="0.25">
      <c r="A146" t="s">
        <v>7944</v>
      </c>
      <c r="B146" s="1" t="s">
        <v>9331</v>
      </c>
      <c r="C146" t="s">
        <v>1</v>
      </c>
      <c r="D146" t="s">
        <v>7706</v>
      </c>
      <c r="E146" t="s">
        <v>9325</v>
      </c>
      <c r="F146" t="s">
        <v>9326</v>
      </c>
      <c r="G146">
        <v>556</v>
      </c>
      <c r="H146">
        <v>556</v>
      </c>
      <c r="I146">
        <v>556</v>
      </c>
      <c r="J146">
        <v>556</v>
      </c>
      <c r="L146" s="2">
        <v>0</v>
      </c>
      <c r="M146" s="2">
        <v>0</v>
      </c>
      <c r="N146" s="2">
        <v>0</v>
      </c>
      <c r="O146" s="2">
        <v>75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75</v>
      </c>
      <c r="V146">
        <v>2</v>
      </c>
    </row>
    <row r="147" spans="1:22" hidden="1" x14ac:dyDescent="0.25">
      <c r="A147" t="s">
        <v>7944</v>
      </c>
      <c r="B147" s="1" t="s">
        <v>9332</v>
      </c>
      <c r="C147" t="s">
        <v>1</v>
      </c>
      <c r="D147" t="s">
        <v>7706</v>
      </c>
      <c r="E147" t="s">
        <v>9325</v>
      </c>
      <c r="F147" t="s">
        <v>9326</v>
      </c>
      <c r="G147">
        <v>557</v>
      </c>
      <c r="H147">
        <v>557</v>
      </c>
      <c r="I147">
        <v>557</v>
      </c>
      <c r="J147">
        <v>557</v>
      </c>
      <c r="L147" s="2">
        <v>0</v>
      </c>
      <c r="M147" s="2">
        <v>0</v>
      </c>
      <c r="N147" s="2">
        <v>0</v>
      </c>
      <c r="O147" s="2">
        <v>125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125</v>
      </c>
      <c r="V147">
        <v>2</v>
      </c>
    </row>
    <row r="148" spans="1:22" hidden="1" x14ac:dyDescent="0.25">
      <c r="A148" t="s">
        <v>7944</v>
      </c>
      <c r="B148" s="1" t="s">
        <v>9332</v>
      </c>
      <c r="C148" t="s">
        <v>1</v>
      </c>
      <c r="D148" t="s">
        <v>7706</v>
      </c>
      <c r="E148" t="s">
        <v>9325</v>
      </c>
      <c r="F148" t="s">
        <v>9326</v>
      </c>
      <c r="G148">
        <v>558</v>
      </c>
      <c r="H148">
        <v>558</v>
      </c>
      <c r="I148">
        <v>558</v>
      </c>
      <c r="J148">
        <v>558</v>
      </c>
      <c r="L148" s="2">
        <v>0</v>
      </c>
      <c r="M148" s="2">
        <v>0</v>
      </c>
      <c r="N148" s="2">
        <v>0</v>
      </c>
      <c r="O148" s="2">
        <v>125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125</v>
      </c>
      <c r="V148">
        <v>2</v>
      </c>
    </row>
    <row r="149" spans="1:22" hidden="1" x14ac:dyDescent="0.25">
      <c r="A149" t="s">
        <v>7944</v>
      </c>
      <c r="B149" s="1" t="s">
        <v>9332</v>
      </c>
      <c r="C149" t="s">
        <v>1</v>
      </c>
      <c r="D149" t="s">
        <v>7706</v>
      </c>
      <c r="E149" t="s">
        <v>9325</v>
      </c>
      <c r="F149" t="s">
        <v>9326</v>
      </c>
      <c r="G149">
        <v>559</v>
      </c>
      <c r="H149">
        <v>559</v>
      </c>
      <c r="I149">
        <v>559</v>
      </c>
      <c r="J149">
        <v>559</v>
      </c>
      <c r="L149" s="2">
        <v>0</v>
      </c>
      <c r="M149" s="2">
        <v>0</v>
      </c>
      <c r="N149" s="2">
        <v>0</v>
      </c>
      <c r="O149" s="2">
        <v>125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125</v>
      </c>
      <c r="V149">
        <v>2</v>
      </c>
    </row>
    <row r="150" spans="1:22" hidden="1" x14ac:dyDescent="0.25">
      <c r="A150" t="s">
        <v>7944</v>
      </c>
      <c r="B150" s="1" t="s">
        <v>9332</v>
      </c>
      <c r="C150" t="s">
        <v>1</v>
      </c>
      <c r="D150" t="s">
        <v>7706</v>
      </c>
      <c r="E150" t="s">
        <v>9325</v>
      </c>
      <c r="F150" t="s">
        <v>9326</v>
      </c>
      <c r="G150">
        <v>560</v>
      </c>
      <c r="H150">
        <v>560</v>
      </c>
      <c r="I150">
        <v>560</v>
      </c>
      <c r="J150">
        <v>560</v>
      </c>
      <c r="L150" s="2">
        <v>0</v>
      </c>
      <c r="M150" s="2">
        <v>0</v>
      </c>
      <c r="N150" s="2">
        <v>0</v>
      </c>
      <c r="O150" s="2">
        <v>250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250</v>
      </c>
      <c r="V150">
        <v>2</v>
      </c>
    </row>
    <row r="151" spans="1:22" hidden="1" x14ac:dyDescent="0.25">
      <c r="A151" t="s">
        <v>7944</v>
      </c>
      <c r="B151" s="1" t="s">
        <v>9333</v>
      </c>
      <c r="C151" t="s">
        <v>1</v>
      </c>
      <c r="D151" t="s">
        <v>7706</v>
      </c>
      <c r="E151" t="s">
        <v>9325</v>
      </c>
      <c r="F151" t="s">
        <v>9326</v>
      </c>
      <c r="G151">
        <v>561</v>
      </c>
      <c r="H151">
        <v>561</v>
      </c>
      <c r="I151">
        <v>561</v>
      </c>
      <c r="J151">
        <v>561</v>
      </c>
      <c r="L151" s="2">
        <v>0</v>
      </c>
      <c r="M151" s="2">
        <v>0</v>
      </c>
      <c r="N151" s="2">
        <v>0</v>
      </c>
      <c r="O151" s="2">
        <v>299.55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299.55</v>
      </c>
      <c r="V151">
        <v>2</v>
      </c>
    </row>
    <row r="152" spans="1:22" hidden="1" x14ac:dyDescent="0.25">
      <c r="A152" t="s">
        <v>7944</v>
      </c>
      <c r="B152" s="1" t="s">
        <v>9333</v>
      </c>
      <c r="C152" t="s">
        <v>1</v>
      </c>
      <c r="D152" t="s">
        <v>7706</v>
      </c>
      <c r="E152" t="s">
        <v>9325</v>
      </c>
      <c r="F152" t="s">
        <v>9326</v>
      </c>
      <c r="G152">
        <v>562</v>
      </c>
      <c r="H152">
        <v>562</v>
      </c>
      <c r="I152">
        <v>562</v>
      </c>
      <c r="J152">
        <v>562</v>
      </c>
      <c r="L152" s="2">
        <v>0</v>
      </c>
      <c r="M152" s="2">
        <v>0</v>
      </c>
      <c r="N152" s="2">
        <v>0</v>
      </c>
      <c r="O152" s="2">
        <v>250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250</v>
      </c>
      <c r="V152">
        <v>2</v>
      </c>
    </row>
    <row r="153" spans="1:22" hidden="1" x14ac:dyDescent="0.25">
      <c r="A153" t="s">
        <v>7944</v>
      </c>
      <c r="B153" s="1" t="s">
        <v>9333</v>
      </c>
      <c r="C153" t="s">
        <v>1</v>
      </c>
      <c r="D153" t="s">
        <v>7706</v>
      </c>
      <c r="E153" t="s">
        <v>9325</v>
      </c>
      <c r="F153" t="s">
        <v>9326</v>
      </c>
      <c r="G153">
        <v>563</v>
      </c>
      <c r="H153">
        <v>563</v>
      </c>
      <c r="I153">
        <v>563</v>
      </c>
      <c r="J153">
        <v>563</v>
      </c>
      <c r="L153" s="2">
        <v>0</v>
      </c>
      <c r="M153" s="2">
        <v>0</v>
      </c>
      <c r="N153" s="2">
        <v>0</v>
      </c>
      <c r="O153" s="2">
        <v>125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125</v>
      </c>
      <c r="V153">
        <v>2</v>
      </c>
    </row>
    <row r="154" spans="1:22" hidden="1" x14ac:dyDescent="0.25">
      <c r="A154" t="s">
        <v>7944</v>
      </c>
      <c r="B154" s="1" t="s">
        <v>9334</v>
      </c>
      <c r="C154" t="s">
        <v>1</v>
      </c>
      <c r="D154" t="s">
        <v>7706</v>
      </c>
      <c r="E154" t="s">
        <v>9325</v>
      </c>
      <c r="F154" t="s">
        <v>9326</v>
      </c>
      <c r="G154">
        <v>564</v>
      </c>
      <c r="H154">
        <v>564</v>
      </c>
      <c r="I154">
        <v>564</v>
      </c>
      <c r="J154">
        <v>564</v>
      </c>
      <c r="L154" s="2">
        <v>0</v>
      </c>
      <c r="M154" s="2">
        <v>0</v>
      </c>
      <c r="N154" s="2">
        <v>0</v>
      </c>
      <c r="O154" s="2">
        <v>374.73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374.73</v>
      </c>
      <c r="V154">
        <v>2</v>
      </c>
    </row>
    <row r="155" spans="1:22" hidden="1" x14ac:dyDescent="0.25">
      <c r="A155" t="s">
        <v>7944</v>
      </c>
      <c r="B155" s="1" t="s">
        <v>9335</v>
      </c>
      <c r="C155" t="s">
        <v>1</v>
      </c>
      <c r="D155" t="s">
        <v>7706</v>
      </c>
      <c r="E155" t="s">
        <v>9325</v>
      </c>
      <c r="F155" t="s">
        <v>9326</v>
      </c>
      <c r="G155">
        <v>565</v>
      </c>
      <c r="H155">
        <v>565</v>
      </c>
      <c r="I155">
        <v>565</v>
      </c>
      <c r="J155">
        <v>565</v>
      </c>
      <c r="L155" s="2">
        <v>0</v>
      </c>
      <c r="M155" s="2">
        <v>0</v>
      </c>
      <c r="N155" s="2">
        <v>0</v>
      </c>
      <c r="O155" s="2">
        <v>150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150</v>
      </c>
      <c r="V155">
        <v>2</v>
      </c>
    </row>
    <row r="156" spans="1:22" hidden="1" x14ac:dyDescent="0.25">
      <c r="A156" t="s">
        <v>7944</v>
      </c>
      <c r="B156" s="1" t="s">
        <v>9335</v>
      </c>
      <c r="C156" t="s">
        <v>1</v>
      </c>
      <c r="D156" t="s">
        <v>7706</v>
      </c>
      <c r="E156" t="s">
        <v>9325</v>
      </c>
      <c r="F156" t="s">
        <v>9326</v>
      </c>
      <c r="G156">
        <v>566</v>
      </c>
      <c r="H156">
        <v>566</v>
      </c>
      <c r="I156">
        <v>566</v>
      </c>
      <c r="J156">
        <v>566</v>
      </c>
      <c r="L156" s="2">
        <v>0</v>
      </c>
      <c r="M156" s="2">
        <v>0</v>
      </c>
      <c r="N156" s="2">
        <v>0</v>
      </c>
      <c r="O156" s="2">
        <v>75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75</v>
      </c>
      <c r="V156">
        <v>2</v>
      </c>
    </row>
    <row r="157" spans="1:22" hidden="1" x14ac:dyDescent="0.25">
      <c r="A157" t="s">
        <v>7981</v>
      </c>
      <c r="B157" s="1" t="s">
        <v>9336</v>
      </c>
      <c r="C157" t="s">
        <v>1</v>
      </c>
      <c r="D157" t="s">
        <v>7706</v>
      </c>
      <c r="E157" t="s">
        <v>9325</v>
      </c>
      <c r="F157" t="s">
        <v>9326</v>
      </c>
      <c r="G157">
        <v>567</v>
      </c>
      <c r="H157">
        <v>567</v>
      </c>
      <c r="I157">
        <v>567</v>
      </c>
      <c r="J157">
        <v>567</v>
      </c>
      <c r="L157" s="2">
        <v>0</v>
      </c>
      <c r="M157" s="2">
        <v>0</v>
      </c>
      <c r="N157" s="2">
        <v>0</v>
      </c>
      <c r="O157" s="2">
        <v>250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250</v>
      </c>
      <c r="V157">
        <v>2</v>
      </c>
    </row>
    <row r="158" spans="1:22" hidden="1" x14ac:dyDescent="0.25">
      <c r="A158" t="s">
        <v>7981</v>
      </c>
      <c r="B158" s="1" t="s">
        <v>9337</v>
      </c>
      <c r="C158" t="s">
        <v>1</v>
      </c>
      <c r="D158" t="s">
        <v>7706</v>
      </c>
      <c r="E158" t="s">
        <v>9325</v>
      </c>
      <c r="F158" t="s">
        <v>9326</v>
      </c>
      <c r="G158">
        <v>568</v>
      </c>
      <c r="H158">
        <v>568</v>
      </c>
      <c r="I158">
        <v>568</v>
      </c>
      <c r="J158">
        <v>568</v>
      </c>
      <c r="L158" s="2">
        <v>0</v>
      </c>
      <c r="M158" s="2">
        <v>0</v>
      </c>
      <c r="N158" s="2">
        <v>0</v>
      </c>
      <c r="O158" s="2">
        <v>500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500</v>
      </c>
      <c r="V158">
        <v>2</v>
      </c>
    </row>
    <row r="159" spans="1:22" hidden="1" x14ac:dyDescent="0.25">
      <c r="A159" t="s">
        <v>7981</v>
      </c>
      <c r="B159" s="1" t="s">
        <v>9338</v>
      </c>
      <c r="C159" t="s">
        <v>1</v>
      </c>
      <c r="D159" t="s">
        <v>7706</v>
      </c>
      <c r="E159" t="s">
        <v>9325</v>
      </c>
      <c r="F159" t="s">
        <v>9326</v>
      </c>
      <c r="G159">
        <v>569</v>
      </c>
      <c r="H159">
        <v>569</v>
      </c>
      <c r="I159">
        <v>569</v>
      </c>
      <c r="J159">
        <v>569</v>
      </c>
      <c r="L159" s="2">
        <v>0</v>
      </c>
      <c r="M159" s="2">
        <v>0</v>
      </c>
      <c r="N159" s="2">
        <v>0</v>
      </c>
      <c r="O159" s="2">
        <v>75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75</v>
      </c>
      <c r="V159">
        <v>2</v>
      </c>
    </row>
    <row r="160" spans="1:22" hidden="1" x14ac:dyDescent="0.25">
      <c r="A160" t="s">
        <v>7981</v>
      </c>
      <c r="B160" s="1" t="s">
        <v>9339</v>
      </c>
      <c r="C160" t="s">
        <v>1</v>
      </c>
      <c r="D160" t="s">
        <v>7706</v>
      </c>
      <c r="E160" t="s">
        <v>9325</v>
      </c>
      <c r="F160" t="s">
        <v>9326</v>
      </c>
      <c r="G160">
        <v>570</v>
      </c>
      <c r="H160">
        <v>570</v>
      </c>
      <c r="I160">
        <v>570</v>
      </c>
      <c r="J160">
        <v>570</v>
      </c>
      <c r="L160" s="2">
        <v>0</v>
      </c>
      <c r="M160" s="2">
        <v>0</v>
      </c>
      <c r="N160" s="2">
        <v>0</v>
      </c>
      <c r="O160" s="2">
        <v>125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125</v>
      </c>
      <c r="V160">
        <v>2</v>
      </c>
    </row>
    <row r="161" spans="1:22" hidden="1" x14ac:dyDescent="0.25">
      <c r="A161" t="s">
        <v>7981</v>
      </c>
      <c r="B161" s="1" t="s">
        <v>9339</v>
      </c>
      <c r="C161" t="s">
        <v>1</v>
      </c>
      <c r="D161" t="s">
        <v>7706</v>
      </c>
      <c r="E161" t="s">
        <v>9325</v>
      </c>
      <c r="F161" t="s">
        <v>9326</v>
      </c>
      <c r="G161">
        <v>571</v>
      </c>
      <c r="H161">
        <v>571</v>
      </c>
      <c r="I161">
        <v>571</v>
      </c>
      <c r="J161">
        <v>571</v>
      </c>
      <c r="L161" s="2">
        <v>0</v>
      </c>
      <c r="M161" s="2">
        <v>0</v>
      </c>
      <c r="N161" s="2">
        <v>0</v>
      </c>
      <c r="O161" s="2">
        <v>125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125</v>
      </c>
      <c r="V161">
        <v>2</v>
      </c>
    </row>
    <row r="162" spans="1:22" hidden="1" x14ac:dyDescent="0.25">
      <c r="A162" t="s">
        <v>7981</v>
      </c>
      <c r="B162" s="1" t="s">
        <v>9339</v>
      </c>
      <c r="C162" t="s">
        <v>1</v>
      </c>
      <c r="D162" t="s">
        <v>7706</v>
      </c>
      <c r="E162" t="s">
        <v>9325</v>
      </c>
      <c r="F162" t="s">
        <v>9326</v>
      </c>
      <c r="G162">
        <v>572</v>
      </c>
      <c r="H162">
        <v>572</v>
      </c>
      <c r="I162">
        <v>572</v>
      </c>
      <c r="J162">
        <v>572</v>
      </c>
      <c r="L162" s="2">
        <v>0</v>
      </c>
      <c r="M162" s="2">
        <v>0</v>
      </c>
      <c r="N162" s="2">
        <v>0</v>
      </c>
      <c r="O162" s="2">
        <v>125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125</v>
      </c>
      <c r="V162">
        <v>2</v>
      </c>
    </row>
    <row r="163" spans="1:22" hidden="1" x14ac:dyDescent="0.25">
      <c r="A163" t="s">
        <v>7981</v>
      </c>
      <c r="B163" s="1" t="s">
        <v>9339</v>
      </c>
      <c r="C163" t="s">
        <v>1</v>
      </c>
      <c r="D163" t="s">
        <v>7706</v>
      </c>
      <c r="E163" t="s">
        <v>9325</v>
      </c>
      <c r="F163" t="s">
        <v>9326</v>
      </c>
      <c r="G163">
        <v>573</v>
      </c>
      <c r="H163">
        <v>573</v>
      </c>
      <c r="I163">
        <v>573</v>
      </c>
      <c r="J163">
        <v>573</v>
      </c>
      <c r="L163" s="2">
        <v>0</v>
      </c>
      <c r="M163" s="2">
        <v>0</v>
      </c>
      <c r="N163" s="2">
        <v>0</v>
      </c>
      <c r="O163" s="2">
        <v>250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250</v>
      </c>
      <c r="V163">
        <v>2</v>
      </c>
    </row>
    <row r="164" spans="1:22" hidden="1" x14ac:dyDescent="0.25">
      <c r="A164" t="s">
        <v>7981</v>
      </c>
      <c r="B164" s="1" t="s">
        <v>9339</v>
      </c>
      <c r="C164" t="s">
        <v>1</v>
      </c>
      <c r="D164" t="s">
        <v>7706</v>
      </c>
      <c r="E164" t="s">
        <v>9325</v>
      </c>
      <c r="F164" t="s">
        <v>9326</v>
      </c>
      <c r="G164">
        <v>574</v>
      </c>
      <c r="H164">
        <v>574</v>
      </c>
      <c r="I164">
        <v>574</v>
      </c>
      <c r="J164">
        <v>574</v>
      </c>
      <c r="L164" s="2">
        <v>0</v>
      </c>
      <c r="M164" s="2">
        <v>0</v>
      </c>
      <c r="N164" s="2">
        <v>0</v>
      </c>
      <c r="O164" s="2">
        <v>299.55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299.55</v>
      </c>
      <c r="V164">
        <v>2</v>
      </c>
    </row>
    <row r="165" spans="1:22" hidden="1" x14ac:dyDescent="0.25">
      <c r="A165" t="s">
        <v>7981</v>
      </c>
      <c r="B165" s="1" t="s">
        <v>9340</v>
      </c>
      <c r="C165" t="s">
        <v>1</v>
      </c>
      <c r="D165" t="s">
        <v>7706</v>
      </c>
      <c r="E165" t="s">
        <v>9325</v>
      </c>
      <c r="F165" t="s">
        <v>9326</v>
      </c>
      <c r="G165">
        <v>575</v>
      </c>
      <c r="H165">
        <v>575</v>
      </c>
      <c r="I165">
        <v>575</v>
      </c>
      <c r="J165">
        <v>575</v>
      </c>
      <c r="L165" s="2">
        <v>0</v>
      </c>
      <c r="M165" s="2">
        <v>0</v>
      </c>
      <c r="N165" s="2">
        <v>0</v>
      </c>
      <c r="O165" s="2">
        <v>125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125</v>
      </c>
      <c r="V165">
        <v>2</v>
      </c>
    </row>
    <row r="166" spans="1:22" hidden="1" x14ac:dyDescent="0.25">
      <c r="A166" t="s">
        <v>7981</v>
      </c>
      <c r="B166" s="1" t="s">
        <v>9340</v>
      </c>
      <c r="C166" t="s">
        <v>1</v>
      </c>
      <c r="D166" t="s">
        <v>7706</v>
      </c>
      <c r="E166" t="s">
        <v>9325</v>
      </c>
      <c r="F166" t="s">
        <v>9326</v>
      </c>
      <c r="G166">
        <v>576</v>
      </c>
      <c r="H166">
        <v>576</v>
      </c>
      <c r="I166">
        <v>576</v>
      </c>
      <c r="J166">
        <v>576</v>
      </c>
      <c r="L166" s="2">
        <v>0</v>
      </c>
      <c r="M166" s="2">
        <v>0</v>
      </c>
      <c r="N166" s="2">
        <v>0</v>
      </c>
      <c r="O166" s="2">
        <v>250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250</v>
      </c>
      <c r="V166">
        <v>2</v>
      </c>
    </row>
    <row r="167" spans="1:22" hidden="1" x14ac:dyDescent="0.25">
      <c r="A167" t="s">
        <v>7981</v>
      </c>
      <c r="B167" s="1" t="s">
        <v>9341</v>
      </c>
      <c r="C167" t="s">
        <v>1</v>
      </c>
      <c r="D167" t="s">
        <v>7706</v>
      </c>
      <c r="E167" t="s">
        <v>9325</v>
      </c>
      <c r="F167" t="s">
        <v>9326</v>
      </c>
      <c r="G167">
        <v>577</v>
      </c>
      <c r="H167">
        <v>577</v>
      </c>
      <c r="I167">
        <v>577</v>
      </c>
      <c r="J167">
        <v>577</v>
      </c>
      <c r="L167" s="2">
        <v>0</v>
      </c>
      <c r="M167" s="2">
        <v>0</v>
      </c>
      <c r="N167" s="2">
        <v>0</v>
      </c>
      <c r="O167" s="2">
        <v>150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150</v>
      </c>
      <c r="V167">
        <v>2</v>
      </c>
    </row>
    <row r="168" spans="1:22" hidden="1" x14ac:dyDescent="0.25">
      <c r="A168" t="s">
        <v>7981</v>
      </c>
      <c r="B168" s="1" t="s">
        <v>9341</v>
      </c>
      <c r="C168" t="s">
        <v>1</v>
      </c>
      <c r="D168" t="s">
        <v>7706</v>
      </c>
      <c r="E168" t="s">
        <v>9325</v>
      </c>
      <c r="F168" t="s">
        <v>9326</v>
      </c>
      <c r="G168">
        <v>578</v>
      </c>
      <c r="H168">
        <v>578</v>
      </c>
      <c r="I168">
        <v>578</v>
      </c>
      <c r="J168">
        <v>578</v>
      </c>
      <c r="L168" s="2">
        <v>0</v>
      </c>
      <c r="M168" s="2">
        <v>0</v>
      </c>
      <c r="N168" s="2">
        <v>0</v>
      </c>
      <c r="O168" s="2">
        <v>150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150</v>
      </c>
      <c r="V168">
        <v>2</v>
      </c>
    </row>
    <row r="169" spans="1:22" hidden="1" x14ac:dyDescent="0.25">
      <c r="A169" t="s">
        <v>7981</v>
      </c>
      <c r="B169" s="1" t="s">
        <v>9341</v>
      </c>
      <c r="C169" t="s">
        <v>1</v>
      </c>
      <c r="D169" t="s">
        <v>7706</v>
      </c>
      <c r="E169" t="s">
        <v>9325</v>
      </c>
      <c r="F169" t="s">
        <v>9326</v>
      </c>
      <c r="G169">
        <v>579</v>
      </c>
      <c r="H169">
        <v>579</v>
      </c>
      <c r="I169">
        <v>579</v>
      </c>
      <c r="J169">
        <v>579</v>
      </c>
      <c r="L169" s="2">
        <v>0</v>
      </c>
      <c r="M169" s="2">
        <v>0</v>
      </c>
      <c r="N169" s="2">
        <v>0</v>
      </c>
      <c r="O169" s="2">
        <v>75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75</v>
      </c>
      <c r="V169">
        <v>2</v>
      </c>
    </row>
    <row r="170" spans="1:22" hidden="1" x14ac:dyDescent="0.25">
      <c r="A170" t="s">
        <v>8153</v>
      </c>
      <c r="B170" s="1" t="s">
        <v>9342</v>
      </c>
      <c r="C170" t="s">
        <v>1</v>
      </c>
      <c r="D170" t="s">
        <v>7706</v>
      </c>
      <c r="E170" t="s">
        <v>9325</v>
      </c>
      <c r="F170" t="s">
        <v>9326</v>
      </c>
      <c r="G170">
        <v>580</v>
      </c>
      <c r="H170">
        <v>580</v>
      </c>
      <c r="I170">
        <v>580</v>
      </c>
      <c r="J170">
        <v>580</v>
      </c>
      <c r="L170" s="2">
        <v>0</v>
      </c>
      <c r="M170" s="2">
        <v>0</v>
      </c>
      <c r="N170" s="2">
        <v>0</v>
      </c>
      <c r="O170" s="2">
        <v>374.73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374.73</v>
      </c>
      <c r="V170">
        <v>2</v>
      </c>
    </row>
    <row r="171" spans="1:22" hidden="1" x14ac:dyDescent="0.25">
      <c r="A171" t="s">
        <v>8153</v>
      </c>
      <c r="B171" s="1" t="s">
        <v>9343</v>
      </c>
      <c r="C171" t="s">
        <v>1</v>
      </c>
      <c r="D171" t="s">
        <v>7706</v>
      </c>
      <c r="E171" t="s">
        <v>9325</v>
      </c>
      <c r="F171" t="s">
        <v>9326</v>
      </c>
      <c r="G171">
        <v>581</v>
      </c>
      <c r="H171">
        <v>581</v>
      </c>
      <c r="I171">
        <v>581</v>
      </c>
      <c r="J171">
        <v>581</v>
      </c>
      <c r="L171" s="2">
        <v>0</v>
      </c>
      <c r="M171" s="2">
        <v>0</v>
      </c>
      <c r="N171" s="2">
        <v>0</v>
      </c>
      <c r="O171" s="2">
        <v>250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250</v>
      </c>
      <c r="V171">
        <v>2</v>
      </c>
    </row>
    <row r="172" spans="1:22" hidden="1" x14ac:dyDescent="0.25">
      <c r="A172" t="s">
        <v>8153</v>
      </c>
      <c r="B172" s="1" t="s">
        <v>9344</v>
      </c>
      <c r="C172" t="s">
        <v>1</v>
      </c>
      <c r="D172" t="s">
        <v>7706</v>
      </c>
      <c r="E172" t="s">
        <v>9325</v>
      </c>
      <c r="F172" t="s">
        <v>9326</v>
      </c>
      <c r="G172">
        <v>582</v>
      </c>
      <c r="H172">
        <v>582</v>
      </c>
      <c r="I172">
        <v>582</v>
      </c>
      <c r="J172">
        <v>582</v>
      </c>
      <c r="L172" s="2">
        <v>0</v>
      </c>
      <c r="M172" s="2">
        <v>0</v>
      </c>
      <c r="N172" s="2">
        <v>0</v>
      </c>
      <c r="O172" s="2">
        <v>75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75</v>
      </c>
      <c r="V172">
        <v>2</v>
      </c>
    </row>
    <row r="173" spans="1:22" hidden="1" x14ac:dyDescent="0.25">
      <c r="A173" t="s">
        <v>8153</v>
      </c>
      <c r="B173" s="1" t="s">
        <v>9345</v>
      </c>
      <c r="C173" t="s">
        <v>1</v>
      </c>
      <c r="D173" t="s">
        <v>7706</v>
      </c>
      <c r="E173" t="s">
        <v>9325</v>
      </c>
      <c r="F173" t="s">
        <v>9326</v>
      </c>
      <c r="G173">
        <v>583</v>
      </c>
      <c r="H173">
        <v>583</v>
      </c>
      <c r="I173">
        <v>583</v>
      </c>
      <c r="J173">
        <v>583</v>
      </c>
      <c r="L173" s="2">
        <v>0</v>
      </c>
      <c r="M173" s="2">
        <v>0</v>
      </c>
      <c r="N173" s="2">
        <v>0</v>
      </c>
      <c r="O173" s="2">
        <v>125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125</v>
      </c>
      <c r="V173">
        <v>2</v>
      </c>
    </row>
    <row r="174" spans="1:22" hidden="1" x14ac:dyDescent="0.25">
      <c r="A174" t="s">
        <v>8153</v>
      </c>
      <c r="B174" s="1" t="s">
        <v>9345</v>
      </c>
      <c r="C174" t="s">
        <v>1</v>
      </c>
      <c r="D174" t="s">
        <v>7706</v>
      </c>
      <c r="E174" t="s">
        <v>9325</v>
      </c>
      <c r="F174" t="s">
        <v>9326</v>
      </c>
      <c r="G174">
        <v>584</v>
      </c>
      <c r="H174">
        <v>584</v>
      </c>
      <c r="I174">
        <v>584</v>
      </c>
      <c r="J174">
        <v>584</v>
      </c>
      <c r="L174" s="2">
        <v>0</v>
      </c>
      <c r="M174" s="2">
        <v>0</v>
      </c>
      <c r="N174" s="2">
        <v>0</v>
      </c>
      <c r="O174" s="2">
        <v>125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125</v>
      </c>
      <c r="V174">
        <v>2</v>
      </c>
    </row>
    <row r="175" spans="1:22" hidden="1" x14ac:dyDescent="0.25">
      <c r="A175" t="s">
        <v>8153</v>
      </c>
      <c r="B175" s="1" t="s">
        <v>9345</v>
      </c>
      <c r="C175" t="s">
        <v>1</v>
      </c>
      <c r="D175" t="s">
        <v>7706</v>
      </c>
      <c r="E175" t="s">
        <v>9325</v>
      </c>
      <c r="F175" t="s">
        <v>9326</v>
      </c>
      <c r="G175">
        <v>585</v>
      </c>
      <c r="H175">
        <v>585</v>
      </c>
      <c r="I175">
        <v>585</v>
      </c>
      <c r="J175">
        <v>585</v>
      </c>
      <c r="L175" s="2">
        <v>0</v>
      </c>
      <c r="M175" s="2">
        <v>0</v>
      </c>
      <c r="N175" s="2">
        <v>0</v>
      </c>
      <c r="O175" s="2">
        <v>125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125</v>
      </c>
      <c r="V175">
        <v>2</v>
      </c>
    </row>
    <row r="176" spans="1:22" hidden="1" x14ac:dyDescent="0.25">
      <c r="A176" t="s">
        <v>8153</v>
      </c>
      <c r="B176" s="1" t="s">
        <v>9345</v>
      </c>
      <c r="C176" t="s">
        <v>1</v>
      </c>
      <c r="D176" t="s">
        <v>7706</v>
      </c>
      <c r="E176" t="s">
        <v>9325</v>
      </c>
      <c r="F176" t="s">
        <v>9326</v>
      </c>
      <c r="G176">
        <v>586</v>
      </c>
      <c r="H176">
        <v>586</v>
      </c>
      <c r="I176">
        <v>586</v>
      </c>
      <c r="J176">
        <v>586</v>
      </c>
      <c r="L176" s="2">
        <v>0</v>
      </c>
      <c r="M176" s="2">
        <v>0</v>
      </c>
      <c r="N176" s="2">
        <v>0</v>
      </c>
      <c r="O176" s="2">
        <v>250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250</v>
      </c>
      <c r="V176">
        <v>2</v>
      </c>
    </row>
    <row r="177" spans="1:22" hidden="1" x14ac:dyDescent="0.25">
      <c r="A177" t="s">
        <v>8153</v>
      </c>
      <c r="B177" s="1" t="s">
        <v>9345</v>
      </c>
      <c r="C177" t="s">
        <v>1</v>
      </c>
      <c r="D177" t="s">
        <v>7706</v>
      </c>
      <c r="E177" t="s">
        <v>9325</v>
      </c>
      <c r="F177" t="s">
        <v>9326</v>
      </c>
      <c r="G177">
        <v>587</v>
      </c>
      <c r="H177">
        <v>587</v>
      </c>
      <c r="I177">
        <v>587</v>
      </c>
      <c r="J177">
        <v>587</v>
      </c>
      <c r="L177" s="2">
        <v>0</v>
      </c>
      <c r="M177" s="2">
        <v>0</v>
      </c>
      <c r="N177" s="2">
        <v>0</v>
      </c>
      <c r="O177" s="2">
        <v>75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75</v>
      </c>
      <c r="V177">
        <v>2</v>
      </c>
    </row>
    <row r="178" spans="1:22" hidden="1" x14ac:dyDescent="0.25">
      <c r="A178" t="s">
        <v>8153</v>
      </c>
      <c r="B178" s="1" t="s">
        <v>9346</v>
      </c>
      <c r="C178" t="s">
        <v>1</v>
      </c>
      <c r="D178" t="s">
        <v>7706</v>
      </c>
      <c r="E178" t="s">
        <v>9325</v>
      </c>
      <c r="F178" t="s">
        <v>9326</v>
      </c>
      <c r="G178">
        <v>588</v>
      </c>
      <c r="H178">
        <v>588</v>
      </c>
      <c r="I178">
        <v>588</v>
      </c>
      <c r="J178">
        <v>588</v>
      </c>
      <c r="L178" s="2">
        <v>0</v>
      </c>
      <c r="M178" s="2">
        <v>0</v>
      </c>
      <c r="N178" s="2">
        <v>0</v>
      </c>
      <c r="O178" s="2">
        <v>299.55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299.55</v>
      </c>
      <c r="V178">
        <v>2</v>
      </c>
    </row>
    <row r="179" spans="1:22" hidden="1" x14ac:dyDescent="0.25">
      <c r="A179" t="s">
        <v>8153</v>
      </c>
      <c r="B179" s="1" t="s">
        <v>9347</v>
      </c>
      <c r="C179" t="s">
        <v>1</v>
      </c>
      <c r="D179" t="s">
        <v>7706</v>
      </c>
      <c r="E179" t="s">
        <v>9325</v>
      </c>
      <c r="F179" t="s">
        <v>9326</v>
      </c>
      <c r="G179">
        <v>589</v>
      </c>
      <c r="H179">
        <v>589</v>
      </c>
      <c r="I179">
        <v>589</v>
      </c>
      <c r="J179">
        <v>589</v>
      </c>
      <c r="L179" s="2">
        <v>0</v>
      </c>
      <c r="M179" s="2">
        <v>0</v>
      </c>
      <c r="N179" s="2">
        <v>0</v>
      </c>
      <c r="O179" s="2">
        <v>125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125</v>
      </c>
      <c r="V179">
        <v>2</v>
      </c>
    </row>
    <row r="180" spans="1:22" hidden="1" x14ac:dyDescent="0.25">
      <c r="A180" t="s">
        <v>8153</v>
      </c>
      <c r="B180" s="1" t="s">
        <v>9347</v>
      </c>
      <c r="C180" t="s">
        <v>1</v>
      </c>
      <c r="D180" t="s">
        <v>7706</v>
      </c>
      <c r="E180" t="s">
        <v>9325</v>
      </c>
      <c r="F180" t="s">
        <v>9326</v>
      </c>
      <c r="G180">
        <v>590</v>
      </c>
      <c r="H180">
        <v>590</v>
      </c>
      <c r="I180">
        <v>590</v>
      </c>
      <c r="J180">
        <v>590</v>
      </c>
      <c r="L180" s="2">
        <v>0</v>
      </c>
      <c r="M180" s="2">
        <v>0</v>
      </c>
      <c r="N180" s="2">
        <v>0</v>
      </c>
      <c r="O180" s="2">
        <v>125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125</v>
      </c>
      <c r="V180">
        <v>2</v>
      </c>
    </row>
    <row r="181" spans="1:22" hidden="1" x14ac:dyDescent="0.25">
      <c r="A181" t="s">
        <v>8153</v>
      </c>
      <c r="B181" s="1" t="s">
        <v>9348</v>
      </c>
      <c r="C181" t="s">
        <v>1</v>
      </c>
      <c r="D181" t="s">
        <v>7706</v>
      </c>
      <c r="E181" t="s">
        <v>9325</v>
      </c>
      <c r="F181" t="s">
        <v>9326</v>
      </c>
      <c r="G181">
        <v>591</v>
      </c>
      <c r="H181">
        <v>591</v>
      </c>
      <c r="I181">
        <v>591</v>
      </c>
      <c r="J181">
        <v>591</v>
      </c>
      <c r="L181" s="2">
        <v>0</v>
      </c>
      <c r="M181" s="2">
        <v>0</v>
      </c>
      <c r="N181" s="2">
        <v>0</v>
      </c>
      <c r="O181" s="2">
        <v>374.73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374.73</v>
      </c>
      <c r="V181">
        <v>2</v>
      </c>
    </row>
    <row r="182" spans="1:22" hidden="1" x14ac:dyDescent="0.25">
      <c r="A182" t="s">
        <v>8153</v>
      </c>
      <c r="B182" s="1" t="s">
        <v>9349</v>
      </c>
      <c r="C182" t="s">
        <v>1</v>
      </c>
      <c r="D182" t="s">
        <v>7706</v>
      </c>
      <c r="E182" t="s">
        <v>9325</v>
      </c>
      <c r="F182" t="s">
        <v>9326</v>
      </c>
      <c r="G182">
        <v>592</v>
      </c>
      <c r="H182">
        <v>592</v>
      </c>
      <c r="I182">
        <v>592</v>
      </c>
      <c r="J182">
        <v>592</v>
      </c>
      <c r="L182" s="2">
        <v>0</v>
      </c>
      <c r="M182" s="2">
        <v>0</v>
      </c>
      <c r="N182" s="2">
        <v>0</v>
      </c>
      <c r="O182" s="2">
        <v>150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150</v>
      </c>
      <c r="V182">
        <v>2</v>
      </c>
    </row>
    <row r="183" spans="1:22" hidden="1" x14ac:dyDescent="0.25">
      <c r="A183" t="s">
        <v>8153</v>
      </c>
      <c r="B183" s="1" t="s">
        <v>9349</v>
      </c>
      <c r="C183" t="s">
        <v>1</v>
      </c>
      <c r="D183" t="s">
        <v>7706</v>
      </c>
      <c r="E183" t="s">
        <v>9325</v>
      </c>
      <c r="F183" t="s">
        <v>9326</v>
      </c>
      <c r="G183">
        <v>593</v>
      </c>
      <c r="H183">
        <v>593</v>
      </c>
      <c r="I183">
        <v>593</v>
      </c>
      <c r="J183">
        <v>593</v>
      </c>
      <c r="L183" s="2">
        <v>0</v>
      </c>
      <c r="M183" s="2">
        <v>0</v>
      </c>
      <c r="N183" s="2">
        <v>0</v>
      </c>
      <c r="O183" s="2">
        <v>75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75</v>
      </c>
      <c r="V183">
        <v>2</v>
      </c>
    </row>
    <row r="184" spans="1:22" hidden="1" x14ac:dyDescent="0.25">
      <c r="A184" t="s">
        <v>8153</v>
      </c>
      <c r="B184" s="1" t="s">
        <v>9350</v>
      </c>
      <c r="C184" t="s">
        <v>1</v>
      </c>
      <c r="D184" t="s">
        <v>7706</v>
      </c>
      <c r="E184" t="s">
        <v>9325</v>
      </c>
      <c r="F184" t="s">
        <v>9326</v>
      </c>
      <c r="G184">
        <v>594</v>
      </c>
      <c r="H184">
        <v>594</v>
      </c>
      <c r="I184">
        <v>594</v>
      </c>
      <c r="J184">
        <v>594</v>
      </c>
      <c r="L184" s="2">
        <v>0</v>
      </c>
      <c r="M184" s="2">
        <v>0</v>
      </c>
      <c r="N184" s="2">
        <v>0</v>
      </c>
      <c r="O184" s="2">
        <v>150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150</v>
      </c>
      <c r="V184">
        <v>2</v>
      </c>
    </row>
    <row r="185" spans="1:22" hidden="1" x14ac:dyDescent="0.25">
      <c r="A185" t="s">
        <v>8265</v>
      </c>
      <c r="B185" s="1" t="s">
        <v>9351</v>
      </c>
      <c r="C185" t="s">
        <v>1</v>
      </c>
      <c r="D185" t="s">
        <v>7706</v>
      </c>
      <c r="E185" t="s">
        <v>9325</v>
      </c>
      <c r="F185" t="s">
        <v>9326</v>
      </c>
      <c r="G185">
        <v>595</v>
      </c>
      <c r="H185">
        <v>595</v>
      </c>
      <c r="I185">
        <v>595</v>
      </c>
      <c r="J185">
        <v>595</v>
      </c>
      <c r="L185" s="2">
        <v>0</v>
      </c>
      <c r="M185" s="2">
        <v>0</v>
      </c>
      <c r="N185" s="2">
        <v>0</v>
      </c>
      <c r="O185" s="2">
        <v>500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500</v>
      </c>
      <c r="V185">
        <v>2</v>
      </c>
    </row>
    <row r="186" spans="1:22" hidden="1" x14ac:dyDescent="0.25">
      <c r="A186" t="s">
        <v>8265</v>
      </c>
      <c r="B186" s="1" t="s">
        <v>9352</v>
      </c>
      <c r="C186" t="s">
        <v>1</v>
      </c>
      <c r="D186" t="s">
        <v>7706</v>
      </c>
      <c r="E186" t="s">
        <v>9325</v>
      </c>
      <c r="F186" t="s">
        <v>9326</v>
      </c>
      <c r="G186">
        <v>596</v>
      </c>
      <c r="H186">
        <v>596</v>
      </c>
      <c r="I186">
        <v>596</v>
      </c>
      <c r="J186">
        <v>596</v>
      </c>
      <c r="L186" s="2">
        <v>0</v>
      </c>
      <c r="M186" s="2">
        <v>0</v>
      </c>
      <c r="N186" s="2">
        <v>0</v>
      </c>
      <c r="O186" s="2">
        <v>250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250</v>
      </c>
      <c r="V186">
        <v>2</v>
      </c>
    </row>
    <row r="187" spans="1:22" hidden="1" x14ac:dyDescent="0.25">
      <c r="A187" t="s">
        <v>8265</v>
      </c>
      <c r="B187" s="1" t="s">
        <v>9353</v>
      </c>
      <c r="C187" t="s">
        <v>1</v>
      </c>
      <c r="D187" t="s">
        <v>7706</v>
      </c>
      <c r="E187" t="s">
        <v>9325</v>
      </c>
      <c r="F187" t="s">
        <v>9326</v>
      </c>
      <c r="G187">
        <v>597</v>
      </c>
      <c r="H187">
        <v>597</v>
      </c>
      <c r="I187">
        <v>597</v>
      </c>
      <c r="J187">
        <v>597</v>
      </c>
      <c r="L187" s="2">
        <v>0</v>
      </c>
      <c r="M187" s="2">
        <v>0</v>
      </c>
      <c r="N187" s="2">
        <v>0</v>
      </c>
      <c r="O187" s="2">
        <v>75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75</v>
      </c>
      <c r="V187">
        <v>2</v>
      </c>
    </row>
    <row r="188" spans="1:22" hidden="1" x14ac:dyDescent="0.25">
      <c r="A188" t="s">
        <v>8265</v>
      </c>
      <c r="B188" s="1" t="s">
        <v>9354</v>
      </c>
      <c r="C188" t="s">
        <v>1</v>
      </c>
      <c r="D188" t="s">
        <v>7706</v>
      </c>
      <c r="E188" t="s">
        <v>9325</v>
      </c>
      <c r="F188" t="s">
        <v>9326</v>
      </c>
      <c r="G188">
        <v>598</v>
      </c>
      <c r="H188">
        <v>598</v>
      </c>
      <c r="I188">
        <v>598</v>
      </c>
      <c r="J188">
        <v>598</v>
      </c>
      <c r="L188" s="2">
        <v>0</v>
      </c>
      <c r="M188" s="2">
        <v>0</v>
      </c>
      <c r="N188" s="2">
        <v>0</v>
      </c>
      <c r="O188" s="2">
        <v>375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375</v>
      </c>
      <c r="V188">
        <v>2</v>
      </c>
    </row>
    <row r="189" spans="1:22" hidden="1" x14ac:dyDescent="0.25">
      <c r="A189" t="s">
        <v>8265</v>
      </c>
      <c r="B189" s="1" t="s">
        <v>9354</v>
      </c>
      <c r="C189" t="s">
        <v>1</v>
      </c>
      <c r="D189" t="s">
        <v>7706</v>
      </c>
      <c r="E189" t="s">
        <v>9325</v>
      </c>
      <c r="F189" t="s">
        <v>9326</v>
      </c>
      <c r="G189">
        <v>599</v>
      </c>
      <c r="H189">
        <v>599</v>
      </c>
      <c r="I189">
        <v>599</v>
      </c>
      <c r="J189">
        <v>599</v>
      </c>
      <c r="L189" s="2">
        <v>0</v>
      </c>
      <c r="M189" s="2">
        <v>0</v>
      </c>
      <c r="N189" s="2">
        <v>0</v>
      </c>
      <c r="O189" s="2">
        <v>125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125</v>
      </c>
      <c r="V189">
        <v>2</v>
      </c>
    </row>
    <row r="190" spans="1:22" hidden="1" x14ac:dyDescent="0.25">
      <c r="A190" t="s">
        <v>8265</v>
      </c>
      <c r="B190" s="1" t="s">
        <v>9354</v>
      </c>
      <c r="C190" t="s">
        <v>1</v>
      </c>
      <c r="D190" t="s">
        <v>7706</v>
      </c>
      <c r="E190" t="s">
        <v>9325</v>
      </c>
      <c r="F190" t="s">
        <v>9326</v>
      </c>
      <c r="G190">
        <v>600</v>
      </c>
      <c r="H190">
        <v>600</v>
      </c>
      <c r="I190">
        <v>600</v>
      </c>
      <c r="J190">
        <v>600</v>
      </c>
      <c r="L190" s="2">
        <v>0</v>
      </c>
      <c r="M190" s="2">
        <v>0</v>
      </c>
      <c r="N190" s="2">
        <v>0</v>
      </c>
      <c r="O190" s="2">
        <v>125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125</v>
      </c>
      <c r="V190">
        <v>2</v>
      </c>
    </row>
    <row r="191" spans="1:22" hidden="1" x14ac:dyDescent="0.25">
      <c r="A191" t="s">
        <v>8265</v>
      </c>
      <c r="B191" s="1" t="s">
        <v>9354</v>
      </c>
      <c r="C191" t="s">
        <v>1</v>
      </c>
      <c r="D191" t="s">
        <v>7706</v>
      </c>
      <c r="E191" t="s">
        <v>9325</v>
      </c>
      <c r="F191" t="s">
        <v>9326</v>
      </c>
      <c r="G191">
        <v>601</v>
      </c>
      <c r="H191">
        <v>601</v>
      </c>
      <c r="I191">
        <v>601</v>
      </c>
      <c r="J191">
        <v>601</v>
      </c>
      <c r="L191" s="2">
        <v>0</v>
      </c>
      <c r="M191" s="2">
        <v>0</v>
      </c>
      <c r="N191" s="2">
        <v>0</v>
      </c>
      <c r="O191" s="2">
        <v>125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125</v>
      </c>
      <c r="V191">
        <v>2</v>
      </c>
    </row>
    <row r="192" spans="1:22" hidden="1" x14ac:dyDescent="0.25">
      <c r="A192" t="s">
        <v>8265</v>
      </c>
      <c r="B192" s="1" t="s">
        <v>9354</v>
      </c>
      <c r="C192" t="s">
        <v>1</v>
      </c>
      <c r="D192" t="s">
        <v>7706</v>
      </c>
      <c r="E192" t="s">
        <v>9325</v>
      </c>
      <c r="F192" t="s">
        <v>9326</v>
      </c>
      <c r="G192">
        <v>602</v>
      </c>
      <c r="H192">
        <v>602</v>
      </c>
      <c r="I192">
        <v>602</v>
      </c>
      <c r="J192">
        <v>602</v>
      </c>
      <c r="L192" s="2">
        <v>0</v>
      </c>
      <c r="M192" s="2">
        <v>0</v>
      </c>
      <c r="N192" s="2">
        <v>0</v>
      </c>
      <c r="O192" s="2">
        <v>250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250</v>
      </c>
      <c r="V192">
        <v>2</v>
      </c>
    </row>
    <row r="193" spans="1:22" hidden="1" x14ac:dyDescent="0.25">
      <c r="A193" t="s">
        <v>8265</v>
      </c>
      <c r="B193" s="1" t="s">
        <v>9355</v>
      </c>
      <c r="C193" t="s">
        <v>1</v>
      </c>
      <c r="D193" t="s">
        <v>7706</v>
      </c>
      <c r="E193" t="s">
        <v>9325</v>
      </c>
      <c r="F193" t="s">
        <v>9326</v>
      </c>
      <c r="G193">
        <v>603</v>
      </c>
      <c r="H193">
        <v>603</v>
      </c>
      <c r="I193">
        <v>603</v>
      </c>
      <c r="J193">
        <v>603</v>
      </c>
      <c r="L193" s="2">
        <v>0</v>
      </c>
      <c r="M193" s="2">
        <v>0</v>
      </c>
      <c r="N193" s="2">
        <v>0</v>
      </c>
      <c r="O193" s="2">
        <v>75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75</v>
      </c>
      <c r="V193">
        <v>2</v>
      </c>
    </row>
    <row r="194" spans="1:22" hidden="1" x14ac:dyDescent="0.25">
      <c r="A194" t="s">
        <v>8265</v>
      </c>
      <c r="B194" s="1" t="s">
        <v>9355</v>
      </c>
      <c r="C194" t="s">
        <v>1</v>
      </c>
      <c r="D194" t="s">
        <v>7706</v>
      </c>
      <c r="E194" t="s">
        <v>9325</v>
      </c>
      <c r="F194" t="s">
        <v>9326</v>
      </c>
      <c r="G194">
        <v>604</v>
      </c>
      <c r="H194">
        <v>604</v>
      </c>
      <c r="I194">
        <v>604</v>
      </c>
      <c r="J194">
        <v>604</v>
      </c>
      <c r="L194" s="2">
        <v>0</v>
      </c>
      <c r="M194" s="2">
        <v>0</v>
      </c>
      <c r="N194" s="2">
        <v>0</v>
      </c>
      <c r="O194" s="2">
        <v>299.55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299.55</v>
      </c>
      <c r="V194">
        <v>2</v>
      </c>
    </row>
    <row r="195" spans="1:22" hidden="1" x14ac:dyDescent="0.25">
      <c r="A195" t="s">
        <v>8265</v>
      </c>
      <c r="B195" s="1" t="s">
        <v>9355</v>
      </c>
      <c r="C195" t="s">
        <v>1</v>
      </c>
      <c r="D195" t="s">
        <v>7706</v>
      </c>
      <c r="E195" t="s">
        <v>9325</v>
      </c>
      <c r="F195" t="s">
        <v>9326</v>
      </c>
      <c r="G195">
        <v>605</v>
      </c>
      <c r="H195">
        <v>605</v>
      </c>
      <c r="I195">
        <v>605</v>
      </c>
      <c r="J195">
        <v>605</v>
      </c>
      <c r="L195" s="2">
        <v>0</v>
      </c>
      <c r="M195" s="2">
        <v>0</v>
      </c>
      <c r="N195" s="2">
        <v>0</v>
      </c>
      <c r="O195" s="2">
        <v>125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125</v>
      </c>
      <c r="V195">
        <v>2</v>
      </c>
    </row>
    <row r="196" spans="1:22" hidden="1" x14ac:dyDescent="0.25">
      <c r="A196" t="s">
        <v>8265</v>
      </c>
      <c r="B196" s="1" t="s">
        <v>9355</v>
      </c>
      <c r="C196" t="s">
        <v>1</v>
      </c>
      <c r="D196" t="s">
        <v>7706</v>
      </c>
      <c r="E196" t="s">
        <v>9325</v>
      </c>
      <c r="F196" t="s">
        <v>9326</v>
      </c>
      <c r="G196">
        <v>606</v>
      </c>
      <c r="H196">
        <v>606</v>
      </c>
      <c r="I196">
        <v>606</v>
      </c>
      <c r="J196">
        <v>606</v>
      </c>
      <c r="L196" s="2">
        <v>0</v>
      </c>
      <c r="M196" s="2">
        <v>0</v>
      </c>
      <c r="N196" s="2">
        <v>0</v>
      </c>
      <c r="O196" s="2">
        <v>125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125</v>
      </c>
      <c r="V196">
        <v>2</v>
      </c>
    </row>
    <row r="197" spans="1:22" hidden="1" x14ac:dyDescent="0.25">
      <c r="A197" t="s">
        <v>8265</v>
      </c>
      <c r="B197" s="1" t="s">
        <v>9355</v>
      </c>
      <c r="C197" t="s">
        <v>1</v>
      </c>
      <c r="D197" t="s">
        <v>7706</v>
      </c>
      <c r="E197" t="s">
        <v>9325</v>
      </c>
      <c r="F197" t="s">
        <v>9326</v>
      </c>
      <c r="G197">
        <v>607</v>
      </c>
      <c r="H197">
        <v>607</v>
      </c>
      <c r="I197">
        <v>607</v>
      </c>
      <c r="J197">
        <v>607</v>
      </c>
      <c r="L197" s="2">
        <v>0</v>
      </c>
      <c r="M197" s="2">
        <v>0</v>
      </c>
      <c r="N197" s="2">
        <v>0</v>
      </c>
      <c r="O197" s="2">
        <v>250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250</v>
      </c>
      <c r="V197">
        <v>2</v>
      </c>
    </row>
    <row r="198" spans="1:22" hidden="1" x14ac:dyDescent="0.25">
      <c r="A198" t="s">
        <v>8265</v>
      </c>
      <c r="B198" s="1" t="s">
        <v>9356</v>
      </c>
      <c r="C198" t="s">
        <v>1</v>
      </c>
      <c r="D198" t="s">
        <v>7706</v>
      </c>
      <c r="E198" t="s">
        <v>9325</v>
      </c>
      <c r="F198" t="s">
        <v>9326</v>
      </c>
      <c r="G198">
        <v>608</v>
      </c>
      <c r="H198">
        <v>608</v>
      </c>
      <c r="I198">
        <v>608</v>
      </c>
      <c r="J198">
        <v>608</v>
      </c>
      <c r="L198" s="2">
        <v>0</v>
      </c>
      <c r="M198" s="2">
        <v>0</v>
      </c>
      <c r="N198" s="2">
        <v>0</v>
      </c>
      <c r="O198" s="2">
        <v>374.73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374.73</v>
      </c>
      <c r="V198">
        <v>2</v>
      </c>
    </row>
    <row r="199" spans="1:22" hidden="1" x14ac:dyDescent="0.25">
      <c r="A199" t="s">
        <v>8265</v>
      </c>
      <c r="B199" s="1" t="s">
        <v>9357</v>
      </c>
      <c r="C199" t="s">
        <v>1</v>
      </c>
      <c r="D199" t="s">
        <v>7706</v>
      </c>
      <c r="E199" t="s">
        <v>9325</v>
      </c>
      <c r="F199" t="s">
        <v>9326</v>
      </c>
      <c r="G199">
        <v>609</v>
      </c>
      <c r="H199">
        <v>609</v>
      </c>
      <c r="I199">
        <v>609</v>
      </c>
      <c r="J199">
        <v>609</v>
      </c>
      <c r="L199" s="2">
        <v>0</v>
      </c>
      <c r="M199" s="2">
        <v>0</v>
      </c>
      <c r="N199" s="2">
        <v>0</v>
      </c>
      <c r="O199" s="2">
        <v>150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150</v>
      </c>
      <c r="V199">
        <v>2</v>
      </c>
    </row>
    <row r="200" spans="1:22" ht="15.75" hidden="1" thickBot="1" x14ac:dyDescent="0.3">
      <c r="A200" t="s">
        <v>8265</v>
      </c>
      <c r="B200" s="1" t="s">
        <v>9357</v>
      </c>
      <c r="C200" t="s">
        <v>1</v>
      </c>
      <c r="D200" t="s">
        <v>7706</v>
      </c>
      <c r="E200" t="s">
        <v>9325</v>
      </c>
      <c r="F200" t="s">
        <v>9326</v>
      </c>
      <c r="G200">
        <v>610</v>
      </c>
      <c r="H200">
        <v>610</v>
      </c>
      <c r="I200">
        <v>610</v>
      </c>
      <c r="J200">
        <v>610</v>
      </c>
      <c r="L200" s="2">
        <v>0</v>
      </c>
      <c r="M200" s="2">
        <v>0</v>
      </c>
      <c r="N200" s="2">
        <v>0</v>
      </c>
      <c r="O200" s="2">
        <v>75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75</v>
      </c>
      <c r="V200">
        <v>2</v>
      </c>
    </row>
    <row r="201" spans="1:22" ht="15.75" thickBot="1" x14ac:dyDescent="0.3">
      <c r="A201" s="127" t="s">
        <v>76</v>
      </c>
      <c r="B201" s="128"/>
      <c r="C201" s="128"/>
      <c r="D201" s="128"/>
      <c r="E201" s="128"/>
      <c r="F201" s="128"/>
      <c r="G201" s="128"/>
      <c r="H201" s="128"/>
      <c r="I201" s="128"/>
      <c r="J201" s="128"/>
      <c r="K201" s="129"/>
      <c r="L201" s="4">
        <f>+SUBTOTAL(9,Tabla3[V EXENTA])</f>
        <v>0</v>
      </c>
      <c r="M201" s="4">
        <f>+SUBTOTAL(9,Tabla3[VENTAS NO])</f>
        <v>0</v>
      </c>
      <c r="N201" s="4">
        <f>+SUBTOTAL(9,Tabla3[V NO SUJETAS])</f>
        <v>0</v>
      </c>
      <c r="O201" s="4">
        <f>+SUBTOTAL(9,Tabla3[V GRAVADAS])</f>
        <v>3961.67</v>
      </c>
      <c r="P201" s="4">
        <f>+SUBTOTAL(9,Tabla3[EX IN CA])</f>
        <v>0</v>
      </c>
      <c r="Q201" s="4">
        <f>+SUBTOTAL(9,Tabla3[EX OUT CA])</f>
        <v>0</v>
      </c>
      <c r="R201" s="4">
        <f>+SUBTOTAL(9,Tabla3[EX SERVICE])</f>
        <v>0</v>
      </c>
      <c r="S201" s="4">
        <f>+SUBTOTAL(9,Tabla3[V ZONA FRAN])</f>
        <v>0</v>
      </c>
      <c r="T201" s="4">
        <f>+SUBTOTAL(9,Tabla3[V CTA A 3ERO])</f>
        <v>0</v>
      </c>
      <c r="U201" s="4">
        <f>+SUBTOTAL(9,Tabla3[TOTAL VENTA])</f>
        <v>3961.67</v>
      </c>
    </row>
    <row r="202" spans="1:22" x14ac:dyDescent="0.25">
      <c r="O202" s="2">
        <f>O201/1.13</f>
        <v>3505.9026548672568</v>
      </c>
    </row>
    <row r="203" spans="1:22" x14ac:dyDescent="0.25">
      <c r="O203" s="2">
        <f>O202*0.13</f>
        <v>455.7673451327434</v>
      </c>
    </row>
  </sheetData>
  <mergeCells count="1">
    <mergeCell ref="A201:K201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9015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7" t="s">
        <v>7714</v>
      </c>
      <c r="E1" s="17" t="s">
        <v>7715</v>
      </c>
      <c r="F1" s="17" t="s">
        <v>7716</v>
      </c>
      <c r="G1" s="17" t="s">
        <v>7717</v>
      </c>
      <c r="H1" s="78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0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9"/>
      <c r="I4" s="79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9"/>
      <c r="I5" s="79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9"/>
      <c r="I6" s="79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9"/>
      <c r="I7" s="79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9"/>
      <c r="I8" s="79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9"/>
      <c r="I9" s="79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9"/>
      <c r="I10" s="79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9"/>
      <c r="I11" s="79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9"/>
      <c r="I12" s="79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9"/>
      <c r="I13" s="79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9"/>
      <c r="I14" s="79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9"/>
      <c r="I15" s="79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9"/>
      <c r="I16" s="79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9"/>
      <c r="I17" s="79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9"/>
      <c r="I18" s="79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9"/>
      <c r="I19" s="79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9"/>
      <c r="I20" s="79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9"/>
      <c r="I21" s="79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9"/>
      <c r="I22" s="79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9"/>
      <c r="I23" s="79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9"/>
      <c r="I24" s="79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9"/>
      <c r="I25" s="79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9"/>
      <c r="I26" s="79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9"/>
      <c r="I27" s="79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9"/>
      <c r="I28" s="79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9"/>
      <c r="I29" s="79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9"/>
      <c r="I30" s="79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9"/>
      <c r="I31" s="79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9"/>
      <c r="I32" s="79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9"/>
      <c r="I33" s="79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5"/>
  <sheetViews>
    <sheetView topLeftCell="A4564" workbookViewId="0">
      <selection activeCell="A4586" sqref="A458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s="21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9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1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0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26" spans="1:2" x14ac:dyDescent="0.25">
      <c r="A4426" s="1" t="s">
        <v>9056</v>
      </c>
      <c r="B4426" t="s">
        <v>9057</v>
      </c>
    </row>
    <row r="4427" spans="1:2" x14ac:dyDescent="0.25">
      <c r="A4427" s="1" t="s">
        <v>9058</v>
      </c>
      <c r="B4427" t="s">
        <v>9059</v>
      </c>
    </row>
    <row r="4428" spans="1:2" x14ac:dyDescent="0.25">
      <c r="A4428" s="1" t="s">
        <v>9060</v>
      </c>
      <c r="B4428" t="s">
        <v>9061</v>
      </c>
    </row>
    <row r="4429" spans="1:2" x14ac:dyDescent="0.25">
      <c r="A4429" s="1" t="s">
        <v>9062</v>
      </c>
      <c r="B4429" t="s">
        <v>9063</v>
      </c>
    </row>
    <row r="4430" spans="1:2" x14ac:dyDescent="0.25">
      <c r="A4430" s="1" t="s">
        <v>9064</v>
      </c>
      <c r="B4430" t="s">
        <v>9065</v>
      </c>
    </row>
    <row r="4431" spans="1:2" x14ac:dyDescent="0.25">
      <c r="A4431" s="1" t="s">
        <v>9066</v>
      </c>
      <c r="B4431" t="s">
        <v>9067</v>
      </c>
    </row>
    <row r="4432" spans="1:2" x14ac:dyDescent="0.25">
      <c r="A4432" s="1" t="s">
        <v>9068</v>
      </c>
      <c r="B4432" t="s">
        <v>9069</v>
      </c>
    </row>
    <row r="4433" spans="1:2" x14ac:dyDescent="0.25">
      <c r="A4433" s="1" t="s">
        <v>9070</v>
      </c>
      <c r="B4433" t="s">
        <v>9071</v>
      </c>
    </row>
    <row r="4434" spans="1:2" x14ac:dyDescent="0.25">
      <c r="A4434" s="1" t="s">
        <v>9072</v>
      </c>
      <c r="B4434" t="s">
        <v>9073</v>
      </c>
    </row>
    <row r="4435" spans="1:2" x14ac:dyDescent="0.25">
      <c r="A4435" s="1" t="s">
        <v>9074</v>
      </c>
      <c r="B4435" t="s">
        <v>9075</v>
      </c>
    </row>
    <row r="4436" spans="1:2" x14ac:dyDescent="0.25">
      <c r="A4436" s="1" t="s">
        <v>9076</v>
      </c>
      <c r="B4436" t="s">
        <v>9077</v>
      </c>
    </row>
    <row r="4437" spans="1:2" x14ac:dyDescent="0.25">
      <c r="A4437" s="1" t="s">
        <v>52</v>
      </c>
      <c r="B4437" t="s">
        <v>9078</v>
      </c>
    </row>
    <row r="4438" spans="1:2" x14ac:dyDescent="0.25">
      <c r="A4438" s="1" t="s">
        <v>9079</v>
      </c>
      <c r="B4438" t="s">
        <v>9080</v>
      </c>
    </row>
    <row r="4439" spans="1:2" x14ac:dyDescent="0.25">
      <c r="A4439" s="1" t="s">
        <v>9081</v>
      </c>
      <c r="B4439" t="s">
        <v>9082</v>
      </c>
    </row>
    <row r="4440" spans="1:2" x14ac:dyDescent="0.25">
      <c r="A4440" s="1" t="s">
        <v>9083</v>
      </c>
      <c r="B4440" t="s">
        <v>9084</v>
      </c>
    </row>
    <row r="4441" spans="1:2" x14ac:dyDescent="0.25">
      <c r="A4441" s="1" t="s">
        <v>9085</v>
      </c>
      <c r="B4441" t="s">
        <v>9086</v>
      </c>
    </row>
    <row r="4442" spans="1:2" x14ac:dyDescent="0.25">
      <c r="A4442" s="1" t="s">
        <v>9087</v>
      </c>
      <c r="B4442" t="s">
        <v>9088</v>
      </c>
    </row>
    <row r="4443" spans="1:2" x14ac:dyDescent="0.25">
      <c r="A4443" s="1" t="s">
        <v>9089</v>
      </c>
      <c r="B4443" t="s">
        <v>9090</v>
      </c>
    </row>
    <row r="4444" spans="1:2" x14ac:dyDescent="0.25">
      <c r="A4444" s="1" t="s">
        <v>49</v>
      </c>
      <c r="B4444" t="s">
        <v>9091</v>
      </c>
    </row>
    <row r="4445" spans="1:2" x14ac:dyDescent="0.25">
      <c r="A4445" s="1" t="s">
        <v>9092</v>
      </c>
      <c r="B4445" t="s">
        <v>9093</v>
      </c>
    </row>
    <row r="4446" spans="1:2" x14ac:dyDescent="0.25">
      <c r="A4446" s="1" t="s">
        <v>9094</v>
      </c>
      <c r="B4446" t="s">
        <v>9095</v>
      </c>
    </row>
    <row r="4447" spans="1:2" x14ac:dyDescent="0.25">
      <c r="A4447" s="1" t="s">
        <v>48</v>
      </c>
      <c r="B4447" t="s">
        <v>9096</v>
      </c>
    </row>
    <row r="4448" spans="1:2" x14ac:dyDescent="0.25">
      <c r="A4448" s="1" t="s">
        <v>9097</v>
      </c>
      <c r="B4448" t="s">
        <v>9098</v>
      </c>
    </row>
    <row r="4449" spans="1:2" x14ac:dyDescent="0.25">
      <c r="A4449" s="1" t="s">
        <v>7810</v>
      </c>
      <c r="B4449" t="s">
        <v>9099</v>
      </c>
    </row>
    <row r="4450" spans="1:2" x14ac:dyDescent="0.25">
      <c r="A4450" s="1" t="s">
        <v>9100</v>
      </c>
      <c r="B4450" t="s">
        <v>9101</v>
      </c>
    </row>
    <row r="4451" spans="1:2" x14ac:dyDescent="0.25">
      <c r="A4451" s="1" t="s">
        <v>1696</v>
      </c>
      <c r="B4451" t="s">
        <v>9102</v>
      </c>
    </row>
    <row r="4452" spans="1:2" x14ac:dyDescent="0.25">
      <c r="A4452" s="1" t="s">
        <v>46</v>
      </c>
      <c r="B4452" t="s">
        <v>9103</v>
      </c>
    </row>
    <row r="4453" spans="1:2" x14ac:dyDescent="0.25">
      <c r="A4453" s="1" t="s">
        <v>9104</v>
      </c>
      <c r="B4453" t="s">
        <v>9105</v>
      </c>
    </row>
    <row r="4454" spans="1:2" x14ac:dyDescent="0.25">
      <c r="A4454" s="1" t="s">
        <v>9106</v>
      </c>
      <c r="B4454" t="s">
        <v>9107</v>
      </c>
    </row>
    <row r="4455" spans="1:2" x14ac:dyDescent="0.25">
      <c r="A4455" s="1" t="s">
        <v>9108</v>
      </c>
      <c r="B4455" t="s">
        <v>9109</v>
      </c>
    </row>
    <row r="4456" spans="1:2" x14ac:dyDescent="0.25">
      <c r="A4456" s="1" t="s">
        <v>9110</v>
      </c>
      <c r="B4456" t="s">
        <v>9111</v>
      </c>
    </row>
    <row r="4457" spans="1:2" x14ac:dyDescent="0.25">
      <c r="A4457" s="1" t="s">
        <v>9112</v>
      </c>
      <c r="B4457" t="s">
        <v>9113</v>
      </c>
    </row>
    <row r="4458" spans="1:2" x14ac:dyDescent="0.25">
      <c r="A4458" s="1" t="s">
        <v>9114</v>
      </c>
      <c r="B4458" t="s">
        <v>9115</v>
      </c>
    </row>
    <row r="4459" spans="1:2" x14ac:dyDescent="0.25">
      <c r="A4459" s="1" t="s">
        <v>9116</v>
      </c>
      <c r="B4459" t="s">
        <v>9117</v>
      </c>
    </row>
    <row r="4460" spans="1:2" x14ac:dyDescent="0.25">
      <c r="A4460" s="1" t="s">
        <v>45</v>
      </c>
      <c r="B4460" t="s">
        <v>9118</v>
      </c>
    </row>
    <row r="4461" spans="1:2" x14ac:dyDescent="0.25">
      <c r="A4461" s="1" t="s">
        <v>9119</v>
      </c>
      <c r="B4461" t="s">
        <v>9120</v>
      </c>
    </row>
    <row r="4462" spans="1:2" x14ac:dyDescent="0.25">
      <c r="A4462" s="1" t="s">
        <v>44</v>
      </c>
      <c r="B4462" t="s">
        <v>9121</v>
      </c>
    </row>
    <row r="4463" spans="1:2" x14ac:dyDescent="0.25">
      <c r="A4463" s="1" t="s">
        <v>9122</v>
      </c>
      <c r="B4463" t="s">
        <v>9123</v>
      </c>
    </row>
    <row r="4464" spans="1:2" x14ac:dyDescent="0.25">
      <c r="A4464" s="1" t="s">
        <v>9124</v>
      </c>
      <c r="B4464" t="s">
        <v>9125</v>
      </c>
    </row>
    <row r="4465" spans="1:5" x14ac:dyDescent="0.25">
      <c r="A4465" s="1" t="s">
        <v>9126</v>
      </c>
      <c r="B4465" t="s">
        <v>9127</v>
      </c>
    </row>
    <row r="4466" spans="1:5" x14ac:dyDescent="0.25">
      <c r="A4466" s="1" t="s">
        <v>43</v>
      </c>
      <c r="B4466" t="s">
        <v>9128</v>
      </c>
    </row>
    <row r="4467" spans="1:5" x14ac:dyDescent="0.25">
      <c r="A4467" s="1" t="s">
        <v>9129</v>
      </c>
      <c r="B4467" t="s">
        <v>9130</v>
      </c>
    </row>
    <row r="4468" spans="1:5" x14ac:dyDescent="0.25">
      <c r="A4468" s="1" t="s">
        <v>9131</v>
      </c>
      <c r="B4468" t="s">
        <v>9132</v>
      </c>
    </row>
    <row r="4469" spans="1:5" x14ac:dyDescent="0.25">
      <c r="A4469" s="1" t="s">
        <v>42</v>
      </c>
      <c r="B4469" t="s">
        <v>9133</v>
      </c>
    </row>
    <row r="4470" spans="1:5" x14ac:dyDescent="0.25">
      <c r="A4470" s="1" t="s">
        <v>9134</v>
      </c>
      <c r="B4470" t="s">
        <v>9135</v>
      </c>
    </row>
    <row r="4471" spans="1:5" x14ac:dyDescent="0.25">
      <c r="A4471" s="1" t="s">
        <v>9136</v>
      </c>
      <c r="B4471" s="1" t="s">
        <v>41</v>
      </c>
    </row>
    <row r="4472" spans="1:5" x14ac:dyDescent="0.25">
      <c r="A4472" s="1" t="s">
        <v>9137</v>
      </c>
      <c r="B4472" t="s">
        <v>9138</v>
      </c>
    </row>
    <row r="4473" spans="1:5" x14ac:dyDescent="0.25">
      <c r="A4473" s="1" t="s">
        <v>40</v>
      </c>
      <c r="B4473" t="s">
        <v>9139</v>
      </c>
    </row>
    <row r="4474" spans="1:5" x14ac:dyDescent="0.25">
      <c r="A4474" s="1" t="s">
        <v>39</v>
      </c>
      <c r="B4474" t="s">
        <v>9140</v>
      </c>
      <c r="E4474">
        <v>288.04000000000002</v>
      </c>
    </row>
    <row r="4475" spans="1:5" x14ac:dyDescent="0.25">
      <c r="A4475" s="1" t="s">
        <v>38</v>
      </c>
      <c r="B4475" t="s">
        <v>9141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9142</v>
      </c>
      <c r="C4476">
        <v>1946.16</v>
      </c>
      <c r="E4476">
        <v>191.61</v>
      </c>
    </row>
    <row r="4477" spans="1:5" x14ac:dyDescent="0.25">
      <c r="A4477" s="1" t="s">
        <v>9143</v>
      </c>
      <c r="B4477" t="s">
        <v>9144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9145</v>
      </c>
      <c r="E4478">
        <v>393.22</v>
      </c>
    </row>
    <row r="4479" spans="1:5" x14ac:dyDescent="0.25">
      <c r="A4479" s="1" t="s">
        <v>35</v>
      </c>
      <c r="B4479" t="s">
        <v>9146</v>
      </c>
      <c r="E4479">
        <f>SUM(E4474:E4478)</f>
        <v>1946.16</v>
      </c>
    </row>
    <row r="4480" spans="1:5" x14ac:dyDescent="0.25">
      <c r="A4480" s="1" t="s">
        <v>34</v>
      </c>
      <c r="B4480" t="s">
        <v>9147</v>
      </c>
    </row>
    <row r="4481" spans="1:2" x14ac:dyDescent="0.25">
      <c r="A4481" s="1" t="s">
        <v>9148</v>
      </c>
      <c r="B4481" t="s">
        <v>9149</v>
      </c>
    </row>
    <row r="4482" spans="1:2" x14ac:dyDescent="0.25">
      <c r="A4482" s="1" t="s">
        <v>33</v>
      </c>
      <c r="B4482" t="s">
        <v>9150</v>
      </c>
    </row>
    <row r="4483" spans="1:2" x14ac:dyDescent="0.25">
      <c r="A4483" s="1" t="s">
        <v>32</v>
      </c>
      <c r="B4483" t="s">
        <v>9151</v>
      </c>
    </row>
    <row r="4484" spans="1:2" x14ac:dyDescent="0.25">
      <c r="A4484" s="1" t="s">
        <v>9152</v>
      </c>
      <c r="B4484" t="s">
        <v>9153</v>
      </c>
    </row>
    <row r="4485" spans="1:2" x14ac:dyDescent="0.25">
      <c r="A4485" s="1" t="s">
        <v>9154</v>
      </c>
      <c r="B4485" t="s">
        <v>9155</v>
      </c>
    </row>
    <row r="4486" spans="1:2" x14ac:dyDescent="0.25">
      <c r="A4486" s="1" t="s">
        <v>9156</v>
      </c>
      <c r="B4486" t="s">
        <v>9157</v>
      </c>
    </row>
    <row r="4487" spans="1:2" x14ac:dyDescent="0.25">
      <c r="A4487" s="1" t="s">
        <v>9158</v>
      </c>
      <c r="B4487" t="s">
        <v>9159</v>
      </c>
    </row>
    <row r="4488" spans="1:2" x14ac:dyDescent="0.25">
      <c r="A4488" s="1" t="s">
        <v>6843</v>
      </c>
      <c r="B4488" t="s">
        <v>9160</v>
      </c>
    </row>
    <row r="4489" spans="1:2" x14ac:dyDescent="0.25">
      <c r="A4489" s="1" t="s">
        <v>9161</v>
      </c>
      <c r="B4489" t="s">
        <v>9162</v>
      </c>
    </row>
    <row r="4490" spans="1:2" x14ac:dyDescent="0.25">
      <c r="A4490" s="1" t="s">
        <v>9163</v>
      </c>
      <c r="B4490" t="s">
        <v>9164</v>
      </c>
    </row>
    <row r="4491" spans="1:2" x14ac:dyDescent="0.25">
      <c r="A4491" s="1" t="s">
        <v>5111</v>
      </c>
      <c r="B4491" t="s">
        <v>9165</v>
      </c>
    </row>
    <row r="4492" spans="1:2" x14ac:dyDescent="0.25">
      <c r="A4492" s="1" t="s">
        <v>9166</v>
      </c>
      <c r="B4492" t="s">
        <v>9167</v>
      </c>
    </row>
    <row r="4493" spans="1:2" x14ac:dyDescent="0.25">
      <c r="A4493" s="1" t="s">
        <v>9168</v>
      </c>
      <c r="B4493" t="s">
        <v>9169</v>
      </c>
    </row>
    <row r="4494" spans="1:2" x14ac:dyDescent="0.25">
      <c r="A4494" s="1" t="s">
        <v>9170</v>
      </c>
      <c r="B4494" t="s">
        <v>9171</v>
      </c>
    </row>
    <row r="4495" spans="1:2" x14ac:dyDescent="0.25">
      <c r="A4495" s="1" t="s">
        <v>3874</v>
      </c>
      <c r="B4495" t="s">
        <v>9172</v>
      </c>
    </row>
    <row r="4496" spans="1:2" x14ac:dyDescent="0.25">
      <c r="A4496" s="1" t="s">
        <v>9173</v>
      </c>
      <c r="B4496" t="s">
        <v>9174</v>
      </c>
    </row>
    <row r="4497" spans="1:2" x14ac:dyDescent="0.25">
      <c r="A4497" s="1" t="s">
        <v>9175</v>
      </c>
      <c r="B4497" t="s">
        <v>9176</v>
      </c>
    </row>
    <row r="4498" spans="1:2" x14ac:dyDescent="0.25">
      <c r="A4498" s="1" t="s">
        <v>9177</v>
      </c>
      <c r="B4498" t="s">
        <v>9178</v>
      </c>
    </row>
    <row r="4499" spans="1:2" x14ac:dyDescent="0.25">
      <c r="A4499" s="1" t="s">
        <v>9179</v>
      </c>
      <c r="B4499" t="s">
        <v>9180</v>
      </c>
    </row>
    <row r="4500" spans="1:2" x14ac:dyDescent="0.25">
      <c r="A4500" s="1" t="s">
        <v>9181</v>
      </c>
      <c r="B4500" t="s">
        <v>9182</v>
      </c>
    </row>
    <row r="4501" spans="1:2" x14ac:dyDescent="0.25">
      <c r="A4501" s="1" t="s">
        <v>9183</v>
      </c>
      <c r="B4501" t="s">
        <v>9184</v>
      </c>
    </row>
    <row r="4502" spans="1:2" x14ac:dyDescent="0.25">
      <c r="A4502" s="1" t="s">
        <v>9185</v>
      </c>
      <c r="B4502" s="122" t="s">
        <v>9186</v>
      </c>
    </row>
    <row r="4503" spans="1:2" x14ac:dyDescent="0.25">
      <c r="A4503" s="1" t="s">
        <v>9187</v>
      </c>
      <c r="B4503" t="s">
        <v>9188</v>
      </c>
    </row>
    <row r="4504" spans="1:2" x14ac:dyDescent="0.25">
      <c r="A4504" s="1" t="s">
        <v>9189</v>
      </c>
      <c r="B4504" t="s">
        <v>9190</v>
      </c>
    </row>
    <row r="4505" spans="1:2" x14ac:dyDescent="0.25">
      <c r="A4505" s="1" t="s">
        <v>9191</v>
      </c>
      <c r="B4505" t="s">
        <v>9192</v>
      </c>
    </row>
    <row r="4506" spans="1:2" x14ac:dyDescent="0.25">
      <c r="A4506" s="1" t="s">
        <v>9193</v>
      </c>
      <c r="B4506" t="s">
        <v>9194</v>
      </c>
    </row>
    <row r="4507" spans="1:2" x14ac:dyDescent="0.25">
      <c r="A4507" s="1" t="s">
        <v>9195</v>
      </c>
      <c r="B4507" t="s">
        <v>9196</v>
      </c>
    </row>
    <row r="4508" spans="1:2" x14ac:dyDescent="0.25">
      <c r="A4508" s="1" t="s">
        <v>9197</v>
      </c>
      <c r="B4508" t="s">
        <v>9198</v>
      </c>
    </row>
    <row r="4509" spans="1:2" x14ac:dyDescent="0.25">
      <c r="A4509" s="1" t="s">
        <v>2475</v>
      </c>
      <c r="B4509" t="s">
        <v>9199</v>
      </c>
    </row>
    <row r="4510" spans="1:2" x14ac:dyDescent="0.25">
      <c r="A4510" s="1" t="s">
        <v>1672</v>
      </c>
      <c r="B4510" t="s">
        <v>9200</v>
      </c>
    </row>
    <row r="4511" spans="1:2" x14ac:dyDescent="0.25">
      <c r="A4511" s="1" t="s">
        <v>9201</v>
      </c>
      <c r="B4511" t="s">
        <v>9202</v>
      </c>
    </row>
    <row r="4512" spans="1:2" x14ac:dyDescent="0.25">
      <c r="A4512" s="1" t="s">
        <v>9203</v>
      </c>
      <c r="B4512" t="s">
        <v>9204</v>
      </c>
    </row>
    <row r="4513" spans="1:2" x14ac:dyDescent="0.25">
      <c r="A4513" s="1" t="s">
        <v>5755</v>
      </c>
      <c r="B4513" t="s">
        <v>9205</v>
      </c>
    </row>
    <row r="4514" spans="1:2" x14ac:dyDescent="0.25">
      <c r="A4514" s="1" t="s">
        <v>9206</v>
      </c>
      <c r="B4514" t="s">
        <v>9207</v>
      </c>
    </row>
    <row r="4515" spans="1:2" x14ac:dyDescent="0.25">
      <c r="A4515" s="1" t="s">
        <v>9208</v>
      </c>
      <c r="B4515" s="123" t="s">
        <v>9209</v>
      </c>
    </row>
    <row r="4516" spans="1:2" x14ac:dyDescent="0.25">
      <c r="A4516" s="1" t="s">
        <v>9210</v>
      </c>
      <c r="B4516" s="122" t="s">
        <v>9211</v>
      </c>
    </row>
    <row r="4517" spans="1:2" x14ac:dyDescent="0.25">
      <c r="A4517" s="1" t="s">
        <v>9212</v>
      </c>
      <c r="B4517" t="s">
        <v>9213</v>
      </c>
    </row>
    <row r="4518" spans="1:2" x14ac:dyDescent="0.25">
      <c r="A4518" s="1" t="s">
        <v>9214</v>
      </c>
      <c r="B4518" t="s">
        <v>9215</v>
      </c>
    </row>
    <row r="4519" spans="1:2" x14ac:dyDescent="0.25">
      <c r="A4519" s="1" t="s">
        <v>9216</v>
      </c>
      <c r="B4519" t="s">
        <v>9217</v>
      </c>
    </row>
    <row r="4520" spans="1:2" x14ac:dyDescent="0.25">
      <c r="A4520" s="1" t="s">
        <v>3089</v>
      </c>
      <c r="B4520" t="s">
        <v>9218</v>
      </c>
    </row>
    <row r="4521" spans="1:2" x14ac:dyDescent="0.25">
      <c r="A4521" s="1" t="s">
        <v>9219</v>
      </c>
      <c r="B4521" t="s">
        <v>9220</v>
      </c>
    </row>
    <row r="4522" spans="1:2" x14ac:dyDescent="0.25">
      <c r="A4522" s="1" t="s">
        <v>9221</v>
      </c>
      <c r="B4522" t="s">
        <v>9222</v>
      </c>
    </row>
    <row r="4523" spans="1:2" x14ac:dyDescent="0.25">
      <c r="A4523" s="1" t="s">
        <v>9223</v>
      </c>
      <c r="B4523" t="s">
        <v>9224</v>
      </c>
    </row>
    <row r="4524" spans="1:2" x14ac:dyDescent="0.25">
      <c r="A4524" s="1" t="s">
        <v>9225</v>
      </c>
      <c r="B4524" t="s">
        <v>9226</v>
      </c>
    </row>
    <row r="4525" spans="1:2" x14ac:dyDescent="0.25">
      <c r="A4525" s="1" t="s">
        <v>9227</v>
      </c>
      <c r="B4525" t="s">
        <v>9228</v>
      </c>
    </row>
    <row r="4526" spans="1:2" x14ac:dyDescent="0.25">
      <c r="A4526" s="1" t="s">
        <v>9229</v>
      </c>
      <c r="B4526" t="s">
        <v>9230</v>
      </c>
    </row>
    <row r="4527" spans="1:2" x14ac:dyDescent="0.25">
      <c r="A4527" s="1" t="s">
        <v>9231</v>
      </c>
      <c r="B4527" t="s">
        <v>9232</v>
      </c>
    </row>
    <row r="4528" spans="1:2" x14ac:dyDescent="0.25">
      <c r="A4528" s="1" t="s">
        <v>9233</v>
      </c>
      <c r="B4528" t="s">
        <v>9234</v>
      </c>
    </row>
    <row r="4529" spans="1:2" x14ac:dyDescent="0.25">
      <c r="A4529" s="1" t="s">
        <v>7494</v>
      </c>
      <c r="B4529" t="s">
        <v>9235</v>
      </c>
    </row>
    <row r="4530" spans="1:2" x14ac:dyDescent="0.25">
      <c r="A4530" s="1" t="s">
        <v>9236</v>
      </c>
      <c r="B4530" t="s">
        <v>9237</v>
      </c>
    </row>
    <row r="4531" spans="1:2" x14ac:dyDescent="0.25">
      <c r="A4531" s="1" t="s">
        <v>9238</v>
      </c>
      <c r="B4531" t="s">
        <v>9239</v>
      </c>
    </row>
    <row r="4532" spans="1:2" x14ac:dyDescent="0.25">
      <c r="A4532" s="1" t="s">
        <v>9240</v>
      </c>
      <c r="B4532" t="s">
        <v>9241</v>
      </c>
    </row>
    <row r="4533" spans="1:2" x14ac:dyDescent="0.25">
      <c r="A4533" s="1" t="s">
        <v>9242</v>
      </c>
      <c r="B4533" t="s">
        <v>9243</v>
      </c>
    </row>
    <row r="4534" spans="1:2" x14ac:dyDescent="0.25">
      <c r="A4534" s="1" t="s">
        <v>9244</v>
      </c>
      <c r="B4534" t="s">
        <v>9245</v>
      </c>
    </row>
    <row r="4535" spans="1:2" x14ac:dyDescent="0.25">
      <c r="A4535" s="1" t="s">
        <v>2453</v>
      </c>
      <c r="B4535" t="s">
        <v>9246</v>
      </c>
    </row>
    <row r="4536" spans="1:2" x14ac:dyDescent="0.25">
      <c r="A4536" s="1" t="s">
        <v>9247</v>
      </c>
      <c r="B4536" t="s">
        <v>9248</v>
      </c>
    </row>
    <row r="4537" spans="1:2" x14ac:dyDescent="0.25">
      <c r="A4537" s="1" t="s">
        <v>9249</v>
      </c>
      <c r="B4537" t="s">
        <v>9250</v>
      </c>
    </row>
    <row r="4538" spans="1:2" x14ac:dyDescent="0.25">
      <c r="A4538" s="1" t="s">
        <v>9251</v>
      </c>
      <c r="B4538" t="s">
        <v>9252</v>
      </c>
    </row>
    <row r="4539" spans="1:2" x14ac:dyDescent="0.25">
      <c r="A4539" s="1" t="s">
        <v>3984</v>
      </c>
      <c r="B4539" t="s">
        <v>9253</v>
      </c>
    </row>
    <row r="4540" spans="1:2" x14ac:dyDescent="0.25">
      <c r="A4540" s="1" t="s">
        <v>9254</v>
      </c>
      <c r="B4540" t="s">
        <v>9255</v>
      </c>
    </row>
    <row r="4541" spans="1:2" x14ac:dyDescent="0.25">
      <c r="A4541" s="1" t="s">
        <v>9256</v>
      </c>
      <c r="B4541" t="s">
        <v>9257</v>
      </c>
    </row>
    <row r="4542" spans="1:2" x14ac:dyDescent="0.25">
      <c r="A4542" s="1" t="s">
        <v>3704</v>
      </c>
      <c r="B4542" t="s">
        <v>9258</v>
      </c>
    </row>
    <row r="4543" spans="1:2" x14ac:dyDescent="0.25">
      <c r="A4543" s="1" t="s">
        <v>9259</v>
      </c>
      <c r="B4543" t="s">
        <v>9260</v>
      </c>
    </row>
    <row r="4544" spans="1:2" x14ac:dyDescent="0.25">
      <c r="A4544" s="1" t="s">
        <v>9261</v>
      </c>
      <c r="B4544" t="s">
        <v>9262</v>
      </c>
    </row>
    <row r="4545" spans="1:2" x14ac:dyDescent="0.25">
      <c r="A4545" s="1" t="s">
        <v>9263</v>
      </c>
      <c r="B4545" t="s">
        <v>9264</v>
      </c>
    </row>
    <row r="4546" spans="1:2" x14ac:dyDescent="0.25">
      <c r="A4546" s="1" t="s">
        <v>7369</v>
      </c>
      <c r="B4546" t="s">
        <v>9265</v>
      </c>
    </row>
    <row r="4547" spans="1:2" x14ac:dyDescent="0.25">
      <c r="A4547" s="1" t="s">
        <v>9266</v>
      </c>
      <c r="B4547" t="s">
        <v>9267</v>
      </c>
    </row>
    <row r="4548" spans="1:2" x14ac:dyDescent="0.25">
      <c r="A4548" s="1" t="s">
        <v>9268</v>
      </c>
      <c r="B4548" t="s">
        <v>9269</v>
      </c>
    </row>
    <row r="4549" spans="1:2" x14ac:dyDescent="0.25">
      <c r="A4549" s="1" t="s">
        <v>9270</v>
      </c>
      <c r="B4549" t="s">
        <v>9271</v>
      </c>
    </row>
    <row r="4550" spans="1:2" x14ac:dyDescent="0.25">
      <c r="A4550" s="1" t="s">
        <v>9272</v>
      </c>
      <c r="B4550" t="s">
        <v>9273</v>
      </c>
    </row>
    <row r="4551" spans="1:2" x14ac:dyDescent="0.25">
      <c r="A4551" s="1" t="s">
        <v>2192</v>
      </c>
      <c r="B4551" t="s">
        <v>9274</v>
      </c>
    </row>
    <row r="4552" spans="1:2" x14ac:dyDescent="0.25">
      <c r="A4552" s="1" t="s">
        <v>9275</v>
      </c>
      <c r="B4552" t="s">
        <v>9276</v>
      </c>
    </row>
    <row r="4553" spans="1:2" x14ac:dyDescent="0.25">
      <c r="A4553" s="1" t="s">
        <v>9277</v>
      </c>
      <c r="B4553" t="s">
        <v>9278</v>
      </c>
    </row>
    <row r="4554" spans="1:2" x14ac:dyDescent="0.25">
      <c r="A4554" s="1" t="s">
        <v>9279</v>
      </c>
      <c r="B4554" t="s">
        <v>9280</v>
      </c>
    </row>
    <row r="4555" spans="1:2" x14ac:dyDescent="0.25">
      <c r="A4555" s="1" t="s">
        <v>9281</v>
      </c>
      <c r="B4555" t="s">
        <v>9282</v>
      </c>
    </row>
    <row r="4556" spans="1:2" x14ac:dyDescent="0.25">
      <c r="A4556" s="1" t="s">
        <v>9283</v>
      </c>
      <c r="B4556" t="s">
        <v>9284</v>
      </c>
    </row>
    <row r="4557" spans="1:2" x14ac:dyDescent="0.25">
      <c r="A4557" s="1" t="s">
        <v>9285</v>
      </c>
      <c r="B4557" t="s">
        <v>9286</v>
      </c>
    </row>
    <row r="4558" spans="1:2" x14ac:dyDescent="0.25">
      <c r="A4558" s="1" t="s">
        <v>9287</v>
      </c>
      <c r="B4558" t="s">
        <v>9288</v>
      </c>
    </row>
    <row r="4559" spans="1:2" x14ac:dyDescent="0.25">
      <c r="A4559" s="1" t="s">
        <v>7484</v>
      </c>
      <c r="B4559" t="s">
        <v>9289</v>
      </c>
    </row>
    <row r="4560" spans="1:2" x14ac:dyDescent="0.25">
      <c r="A4560" s="1" t="s">
        <v>9290</v>
      </c>
      <c r="B4560" t="s">
        <v>9291</v>
      </c>
    </row>
    <row r="4561" spans="1:2" x14ac:dyDescent="0.25">
      <c r="A4561" s="1" t="s">
        <v>9292</v>
      </c>
      <c r="B4561" t="s">
        <v>9293</v>
      </c>
    </row>
    <row r="4562" spans="1:2" x14ac:dyDescent="0.25">
      <c r="A4562" s="1" t="s">
        <v>9294</v>
      </c>
      <c r="B4562" t="s">
        <v>9295</v>
      </c>
    </row>
    <row r="4563" spans="1:2" x14ac:dyDescent="0.25">
      <c r="A4563" s="1" t="s">
        <v>9296</v>
      </c>
      <c r="B4563" t="s">
        <v>9297</v>
      </c>
    </row>
    <row r="4564" spans="1:2" x14ac:dyDescent="0.25">
      <c r="A4564" s="1" t="s">
        <v>9298</v>
      </c>
      <c r="B4564" t="s">
        <v>9299</v>
      </c>
    </row>
    <row r="4565" spans="1:2" x14ac:dyDescent="0.25">
      <c r="A4565" s="1" t="s">
        <v>9300</v>
      </c>
      <c r="B4565" t="s">
        <v>9301</v>
      </c>
    </row>
    <row r="4566" spans="1:2" x14ac:dyDescent="0.25">
      <c r="A4566" s="1" t="s">
        <v>9302</v>
      </c>
      <c r="B4566" t="s">
        <v>9303</v>
      </c>
    </row>
    <row r="4567" spans="1:2" x14ac:dyDescent="0.25">
      <c r="A4567" s="1" t="s">
        <v>9304</v>
      </c>
      <c r="B4567" t="s">
        <v>9305</v>
      </c>
    </row>
    <row r="4568" spans="1:2" x14ac:dyDescent="0.25">
      <c r="A4568" s="1" t="s">
        <v>9306</v>
      </c>
      <c r="B4568" t="s">
        <v>9307</v>
      </c>
    </row>
    <row r="4569" spans="1:2" x14ac:dyDescent="0.25">
      <c r="A4569" s="1" t="s">
        <v>9308</v>
      </c>
      <c r="B4569" t="s">
        <v>9309</v>
      </c>
    </row>
    <row r="4570" spans="1:2" x14ac:dyDescent="0.25">
      <c r="A4570" s="1" t="s">
        <v>9310</v>
      </c>
      <c r="B4570" t="s">
        <v>9311</v>
      </c>
    </row>
    <row r="4571" spans="1:2" x14ac:dyDescent="0.25">
      <c r="A4571" s="1" t="s">
        <v>9312</v>
      </c>
      <c r="B4571" t="s">
        <v>9313</v>
      </c>
    </row>
    <row r="4572" spans="1:2" x14ac:dyDescent="0.25">
      <c r="A4572" s="1" t="s">
        <v>9314</v>
      </c>
      <c r="B4572" t="s">
        <v>9315</v>
      </c>
    </row>
    <row r="4573" spans="1:2" x14ac:dyDescent="0.25">
      <c r="A4573" s="1" t="s">
        <v>5037</v>
      </c>
      <c r="B4573" t="s">
        <v>9316</v>
      </c>
    </row>
    <row r="4574" spans="1:2" x14ac:dyDescent="0.25">
      <c r="A4574" s="1" t="s">
        <v>9317</v>
      </c>
      <c r="B4574" t="s">
        <v>9318</v>
      </c>
    </row>
    <row r="4575" spans="1:2" x14ac:dyDescent="0.25">
      <c r="A4575" s="1" t="s">
        <v>9319</v>
      </c>
      <c r="B4575" t="s">
        <v>9320</v>
      </c>
    </row>
    <row r="4576" spans="1:2" x14ac:dyDescent="0.25">
      <c r="A4576" s="1" t="s">
        <v>2758</v>
      </c>
      <c r="B4576" t="s">
        <v>9321</v>
      </c>
    </row>
    <row r="4577" spans="1:2" x14ac:dyDescent="0.25">
      <c r="A4577" s="1" t="s">
        <v>9322</v>
      </c>
      <c r="B4577" t="s">
        <v>9323</v>
      </c>
    </row>
    <row r="4578" spans="1:2" x14ac:dyDescent="0.25">
      <c r="A4578" s="1" t="s">
        <v>9372</v>
      </c>
      <c r="B4578" t="s">
        <v>9426</v>
      </c>
    </row>
    <row r="4579" spans="1:2" x14ac:dyDescent="0.25">
      <c r="A4579" s="22" t="s">
        <v>9465</v>
      </c>
      <c r="B4579" t="s">
        <v>9466</v>
      </c>
    </row>
    <row r="4580" spans="1:2" x14ac:dyDescent="0.25">
      <c r="A4580" s="22" t="s">
        <v>9378</v>
      </c>
      <c r="B4580" t="s">
        <v>9473</v>
      </c>
    </row>
    <row r="4581" spans="1:2" x14ac:dyDescent="0.25">
      <c r="A4581" s="22" t="s">
        <v>9488</v>
      </c>
      <c r="B4581" t="s">
        <v>9489</v>
      </c>
    </row>
    <row r="4582" spans="1:2" x14ac:dyDescent="0.25">
      <c r="A4582" s="22" t="s">
        <v>9499</v>
      </c>
      <c r="B4582" t="s">
        <v>9500</v>
      </c>
    </row>
    <row r="4583" spans="1:2" x14ac:dyDescent="0.25">
      <c r="A4583" s="22" t="s">
        <v>9516</v>
      </c>
      <c r="B4583" t="s">
        <v>9517</v>
      </c>
    </row>
    <row r="4584" spans="1:2" x14ac:dyDescent="0.25">
      <c r="A4584" s="22" t="s">
        <v>9552</v>
      </c>
      <c r="B4584" t="s">
        <v>9553</v>
      </c>
    </row>
    <row r="4585" spans="1:2" x14ac:dyDescent="0.25">
      <c r="A4585" s="22" t="s">
        <v>9571</v>
      </c>
      <c r="B4585" t="s">
        <v>9572</v>
      </c>
    </row>
  </sheetData>
  <conditionalFormatting sqref="A4426:A4577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50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K12" sqref="K12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2"/>
      <c r="C1" s="133"/>
      <c r="D1" s="130" t="s">
        <v>8954</v>
      </c>
      <c r="E1" s="131"/>
      <c r="F1" s="131"/>
      <c r="I1" s="85"/>
    </row>
    <row r="3" spans="1:10 16383:16383" ht="21.75" customHeight="1" x14ac:dyDescent="0.25">
      <c r="D3" s="81" t="s">
        <v>8573</v>
      </c>
      <c r="E3" s="82" t="s">
        <v>8329</v>
      </c>
      <c r="F3" s="83" t="s">
        <v>8775</v>
      </c>
      <c r="G3" s="76"/>
      <c r="H3" s="81" t="s">
        <v>8776</v>
      </c>
      <c r="I3" s="82" t="s">
        <v>8757</v>
      </c>
      <c r="XFC3" t="s">
        <v>7944</v>
      </c>
    </row>
    <row r="4" spans="1:10 16383:16383" ht="18" customHeight="1" x14ac:dyDescent="0.25">
      <c r="D4" s="88" t="s">
        <v>8758</v>
      </c>
      <c r="E4" s="89">
        <f>ROUND(SUMIFS(Tabla3[[#All],[V GRAVADAS]],Tabla3[[#All],[MES]],Tabla7[[#Headers],[DICIEMBRE]])/(1.13),2)</f>
        <v>3505.9</v>
      </c>
      <c r="F4" s="90"/>
      <c r="G4" s="107"/>
      <c r="H4" s="88" t="s">
        <v>8759</v>
      </c>
      <c r="I4" s="112">
        <f>ROUND(F7*0.13-F11*0.13-E13-E14,2)</f>
        <v>41.8</v>
      </c>
      <c r="XFC4" t="s">
        <v>7981</v>
      </c>
    </row>
    <row r="5" spans="1:10 16383:16383" ht="18" customHeight="1" x14ac:dyDescent="0.25">
      <c r="D5" s="88" t="s">
        <v>8760</v>
      </c>
      <c r="E5" s="89">
        <f>ROUND(SUMIFS(Tabla2[[#All],[V. GRAVADA]],Tabla2[[#All],[MES]],Tabla7[[#Headers],[DICIEMBRE]],Tabla2[[#All],[TIPO DE DOC]],3),2)</f>
        <v>0</v>
      </c>
      <c r="F5" s="90"/>
      <c r="G5" s="76"/>
      <c r="H5" s="88" t="s">
        <v>8761</v>
      </c>
      <c r="I5" s="98">
        <f>ROUND(F7*0.0175,2)+E15</f>
        <v>61.35</v>
      </c>
      <c r="XFC5" t="s">
        <v>8153</v>
      </c>
    </row>
    <row r="6" spans="1:10 16383:16383" ht="18" customHeight="1" x14ac:dyDescent="0.25">
      <c r="D6" s="88" t="s">
        <v>8762</v>
      </c>
      <c r="E6" s="89">
        <f>ROUND(SUMIFS(Tabla2[[#All],[V. GRAVADA]],Tabla2[[#All],[MES]],Tabla7[[#Headers],[DICIEMBRE]],Tabla2[[#All],[TIPO DE DOC]],5),2)</f>
        <v>0</v>
      </c>
      <c r="F6" s="90"/>
      <c r="G6" s="107"/>
      <c r="H6" s="105" t="s">
        <v>8763</v>
      </c>
      <c r="I6" s="99">
        <f>SUM(I4:I5)</f>
        <v>103.15</v>
      </c>
      <c r="XFC6" t="s">
        <v>8265</v>
      </c>
    </row>
    <row r="7" spans="1:10 16383:16383" ht="18" customHeight="1" x14ac:dyDescent="0.25">
      <c r="D7" s="116" t="s">
        <v>8773</v>
      </c>
      <c r="E7" s="117"/>
      <c r="F7" s="118">
        <f>+E4+E5-E6</f>
        <v>3505.9</v>
      </c>
      <c r="G7" s="76"/>
      <c r="H7" s="96"/>
      <c r="I7" s="124"/>
      <c r="XFC7" t="s">
        <v>8322</v>
      </c>
    </row>
    <row r="8" spans="1:10 16383:16383" ht="18" customHeight="1" x14ac:dyDescent="0.25">
      <c r="D8" s="88" t="s">
        <v>8764</v>
      </c>
      <c r="E8" s="89">
        <f>SUMIFS(Tabla1[[#All],[C. GRAVADA]],Tabla1[[#All],[MES]],Tabla7[[#Headers],[DICIEMBRE]],Tabla1[[#All],[TIPO DE DOC]],"03")</f>
        <v>3184.3300000000008</v>
      </c>
      <c r="F8" s="91"/>
      <c r="G8" s="107"/>
      <c r="H8" s="96"/>
      <c r="I8" s="94"/>
      <c r="J8" s="15"/>
      <c r="XFC8" t="s">
        <v>8323</v>
      </c>
    </row>
    <row r="9" spans="1:10 16383:16383" ht="18" customHeight="1" x14ac:dyDescent="0.25">
      <c r="D9" s="88" t="s">
        <v>8765</v>
      </c>
      <c r="E9" s="89">
        <f>SUMIFS(Tabla1[[#All],[IMPOR BIENES]],Tabla1[[#All],[MES]],Tabla7[[#Headers],[DICIEMBRE]],Tabla1[[#All],[TIPO DE DOC]],12)</f>
        <v>0</v>
      </c>
      <c r="F9" s="91"/>
      <c r="G9" s="107"/>
      <c r="H9" s="96"/>
      <c r="I9" s="94"/>
      <c r="J9" s="15"/>
      <c r="XFC9" t="s">
        <v>8324</v>
      </c>
    </row>
    <row r="10" spans="1:10 16383:16383" ht="18" customHeight="1" x14ac:dyDescent="0.25">
      <c r="D10" s="88" t="s">
        <v>8766</v>
      </c>
      <c r="E10" s="89">
        <f>SUMIFS(Tabla1[[#All],[C. GRAVADA]],Tabla1[[#All],[MES]],Tabla7[[#Headers],[DICIEMBRE]],Tabla1[[#All],[TIPO DE DOC]],"05")</f>
        <v>0</v>
      </c>
      <c r="F10" s="92"/>
      <c r="H10" s="96"/>
      <c r="I10" s="94"/>
      <c r="XFC10" t="s">
        <v>8325</v>
      </c>
    </row>
    <row r="11" spans="1:10 16383:16383" ht="18" customHeight="1" x14ac:dyDescent="0.25">
      <c r="D11" s="116" t="s">
        <v>8774</v>
      </c>
      <c r="E11" s="117"/>
      <c r="F11" s="118">
        <f>IFERROR(+E8+E9-E10,"")</f>
        <v>3184.3300000000008</v>
      </c>
      <c r="G11" s="15"/>
      <c r="H11" s="96"/>
      <c r="I11" s="94"/>
      <c r="XFC11" t="s">
        <v>8326</v>
      </c>
    </row>
    <row r="12" spans="1:10 16383:16383" ht="18" customHeight="1" x14ac:dyDescent="0.25">
      <c r="D12" s="88" t="s">
        <v>8767</v>
      </c>
      <c r="E12" s="89">
        <f>SUMIFS(Tabla1[[#All],[C. EXENTAS]],Tabla1[[#All],[MES]],Tabla7[[#Headers],[DICIEMBRE]],Tabla1[[#All],[TIPO DE DOC]],"03")</f>
        <v>9.31</v>
      </c>
      <c r="F12" s="93"/>
      <c r="G12" s="15"/>
      <c r="H12" s="96"/>
      <c r="I12" s="94"/>
      <c r="XFC12" t="s">
        <v>8327</v>
      </c>
    </row>
    <row r="13" spans="1:10 16383:16383" ht="18" customHeight="1" x14ac:dyDescent="0.25">
      <c r="D13" s="88" t="s">
        <v>8768</v>
      </c>
      <c r="E13" s="89">
        <f>SUMIFS(Tabla1[[#All],[PERCEPCIONES]],Tabla1[[#All],[MES]],Tabla7[[#Headers],[DICIEMBRE]],Tabla1[[#All],[TIPO DE DOC]],"03")</f>
        <v>0</v>
      </c>
      <c r="F13" s="94"/>
      <c r="H13" s="96"/>
      <c r="I13" s="94"/>
      <c r="XFC13" t="s">
        <v>8328</v>
      </c>
    </row>
    <row r="14" spans="1:10 16383:16383" ht="18" customHeight="1" x14ac:dyDescent="0.25">
      <c r="D14" s="88" t="s">
        <v>8769</v>
      </c>
      <c r="E14" s="89">
        <f>SUMIFS(Tabla6[[#Headers],[#Data],[Monto Retención 1%]],Tabla6[[#Headers],[#Data],[Mes]],Tabla7[[#Headers],[DICIEMBRE]])</f>
        <v>0</v>
      </c>
      <c r="F14" s="95"/>
      <c r="H14" s="96"/>
      <c r="I14" s="94"/>
      <c r="XFC14" t="s">
        <v>8329</v>
      </c>
    </row>
    <row r="15" spans="1:10 16383:16383" ht="18" customHeight="1" x14ac:dyDescent="0.25">
      <c r="D15" s="96" t="s">
        <v>8770</v>
      </c>
      <c r="E15" s="97">
        <f>+Tabla9[[#Totals],[IMPUESTO RETENIDO ]]</f>
        <v>0</v>
      </c>
      <c r="F15" s="93"/>
      <c r="H15" s="96"/>
      <c r="I15" s="94"/>
    </row>
    <row r="16" spans="1:10 16383:16383" ht="18" customHeight="1" x14ac:dyDescent="0.25">
      <c r="H16" s="96"/>
      <c r="I16" s="94"/>
    </row>
  </sheetData>
  <dataConsolidate/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2024-03-22T14:15:04Z</dcterms:modified>
</cp:coreProperties>
</file>