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3\SARA MADRIZ\2023\"/>
    </mc:Choice>
  </mc:AlternateContent>
  <xr:revisionPtr revIDLastSave="0" documentId="13_ncr:1_{ABA6815D-AF91-4DC0-9364-7F3E9744B31D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RETENCIONES'!$A$1:$J$117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1" l="1"/>
  <c r="G7" i="6"/>
  <c r="D9" i="6" l="1"/>
  <c r="T3" i="8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118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118" i="13"/>
  <c r="I6" i="29" l="1"/>
  <c r="F118" i="13" l="1"/>
  <c r="T12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R124" i="7" l="1"/>
  <c r="J118" i="13" l="1"/>
  <c r="H118" i="13"/>
  <c r="M319" i="10" l="1"/>
  <c r="N319" i="10"/>
  <c r="O319" i="10"/>
  <c r="O320" i="10" s="1"/>
  <c r="O321" i="10" s="1"/>
  <c r="P319" i="10"/>
  <c r="Q319" i="10"/>
  <c r="R319" i="10"/>
  <c r="S319" i="10"/>
  <c r="T319" i="10"/>
  <c r="U319" i="10"/>
  <c r="L319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124" i="7" l="1"/>
  <c r="K124" i="7"/>
  <c r="L124" i="7"/>
  <c r="M124" i="7"/>
  <c r="N124" i="7"/>
  <c r="O124" i="7"/>
  <c r="P124" i="7"/>
  <c r="I124" i="7"/>
  <c r="H12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<sst xmlns="http://schemas.openxmlformats.org/spreadsheetml/2006/main" count="29724" uniqueCount="9733">
  <si>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</si>
  <si>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</si>
  <si>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</si>
  <si>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</si>
  <si>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</si>
  <si>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</si>
  <si>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</si>
  <si>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</si>
  <si>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</si>
  <si>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</si>
  <si>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</si>
  <si>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</si>
  <si>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</si>
  <si>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</si>
  <si>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</si>
  <si>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</si>
  <si>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</si>
  <si>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</si>
  <si>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</si>
  <si>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</si>
  <si>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</si>
  <si>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</si>
  <si>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</si>
  <si>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</si>
  <si>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</si>
  <si>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</si>
  <si>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</si>
  <si>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</si>
  <si>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</si>
  <si>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</si>
  <si>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</si>
  <si>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</si>
  <si>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</si>
  <si>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</si>
  <si>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</si>
  <si>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</si>
  <si>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</si>
  <si>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</si>
  <si>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</si>
  <si>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</si>
  <si>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</si>
  <si>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</si>
  <si>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</si>
  <si>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</si>
  <si>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</si>
  <si>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</si>
  <si>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</si>
  <si>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</si>
  <si>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</si>
  <si>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</si>
  <si>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</si>
  <si>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</si>
  <si>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</si>
  <si>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</si>
  <si>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</si>
  <si>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</si>
  <si>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</si>
  <si>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</si>
  <si>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</si>
  <si>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</si>
  <si>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</si>
  <si>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</si>
  <si>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</si>
  <si>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</si>
  <si>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</si>
  <si>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</si>
  <si>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</si>
  <si>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</si>
  <si>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</si>
  <si>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</si>
  <si>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</si>
  <si>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</si>
  <si>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</si>
  <si>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</si>
  <si>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</si>
  <si>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</si>
  <si>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</si>
  <si>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</si>
  <si>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</si>
  <si>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</si>
  <si>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</si>
  <si>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</si>
  <si>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</si>
  <si>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</si>
  <si>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</si>
  <si>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</si>
  <si>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</si>
  <si>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</si>
  <si>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</si>
  <si>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</si>
  <si>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</si>
  <si>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</si>
  <si>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</si>
  <si>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</si>
  <si>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</si>
  <si>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</si>
  <si>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</si>
  <si>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</si>
  <si>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</si>
  <si>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</si>
  <si>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</si>
  <si>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</si>
  <si>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</si>
  <si>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</si>
  <si>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</si>
  <si>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</si>
  <si>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</si>
  <si>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</si>
  <si>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</si>
  <si>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</si>
  <si>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</si>
  <si>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</si>
  <si>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</si>
  <si>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</si>
  <si>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</si>
  <si>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</si>
  <si>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</si>
  <si>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</si>
  <si>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</si>
  <si>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</si>
  <si>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</si>
  <si>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</si>
  <si>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</si>
  <si>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</si>
  <si>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</si>
  <si>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</si>
  <si>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</si>
  <si>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</si>
  <si>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</si>
  <si>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</si>
  <si>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</si>
  <si>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</si>
  <si>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</si>
  <si>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</si>
  <si>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</si>
  <si>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</si>
  <si>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</si>
  <si>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</si>
  <si>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</si>
  <si>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</si>
  <si>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</si>
  <si>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</si>
  <si>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</si>
  <si>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</si>
  <si>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</si>
  <si>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</si>
  <si>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</si>
  <si>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</si>
  <si>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</si>
  <si>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</si>
  <si>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</si>
  <si>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</si>
  <si>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</si>
  <si>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</si>
  <si>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</si>
  <si>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</si>
  <si>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</si>
  <si>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</si>
  <si>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</si>
  <si>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</si>
  <si>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</si>
  <si>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</si>
  <si>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</si>
  <si>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</si>
  <si>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</si>
  <si>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</si>
  <si>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</si>
  <si>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</si>
  <si>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</si>
  <si>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</si>
  <si>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</si>
  <si>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</si>
  <si>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</si>
  <si>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</si>
  <si>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</si>
  <si>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</si>
  <si>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</si>
  <si>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</si>
  <si>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</si>
  <si>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</si>
  <si>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</si>
  <si>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</si>
  <si>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</si>
  <si>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</si>
  <si>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</si>
  <si>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</si>
  <si>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</si>
  <si>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</si>
  <si>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</si>
  <si>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</si>
  <si>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</si>
  <si>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</si>
  <si>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</si>
  <si>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</si>
  <si>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</si>
  <si>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</si>
  <si>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</si>
  <si>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</si>
  <si>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</si>
  <si>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</si>
  <si>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</si>
  <si>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</si>
  <si>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</si>
  <si>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</si>
  <si>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</si>
  <si>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</si>
  <si>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</si>
  <si>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</si>
  <si>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</si>
  <si>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</si>
  <si>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</si>
  <si>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</si>
  <si>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</si>
  <si>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</si>
  <si>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</si>
  <si>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</si>
  <si>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</si>
  <si>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</si>
  <si>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</si>
  <si>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</si>
  <si>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</si>
  <si>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</si>
  <si>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</si>
  <si>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</si>
  <si>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</si>
  <si>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</si>
  <si>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</si>
  <si>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</si>
  <si>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</si>
  <si>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</si>
  <si>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</si>
  <si>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</si>
  <si>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</si>
  <si>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</si>
  <si>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</si>
  <si>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</si>
  <si>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</si>
  <si>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</si>
  <si>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</si>
  <si>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</si>
  <si>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</si>
  <si>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</si>
  <si>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</si>
  <si>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</si>
  <si>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</si>
  <si>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</si>
  <si>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</si>
  <si>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</si>
  <si>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</si>
  <si>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</si>
  <si>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</si>
  <si>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</si>
  <si>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</si>
  <si>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</si>
  <si>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</si>
  <si>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</si>
  <si>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</si>
  <si>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</si>
  <si>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</si>
  <si>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</si>
  <si>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</si>
  <si>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</si>
  <si>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</si>
  <si>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</si>
  <si>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</si>
  <si>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</si>
  <si>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</si>
  <si>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</si>
  <si>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</si>
  <si>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</si>
  <si>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</si>
  <si>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</si>
  <si>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</si>
  <si>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</si>
  <si>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</si>
  <si>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</si>
  <si>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</si>
  <si>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</si>
  <si>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</si>
  <si>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</si>
  <si>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</si>
  <si>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</si>
  <si>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</si>
  <si>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</si>
  <si>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</si>
  <si>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</si>
  <si>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</si>
  <si>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</si>
  <si>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</si>
  <si>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</si>
  <si>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</si>
  <si>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</si>
  <si>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</si>
  <si>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</si>
  <si>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</si>
  <si>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</si>
  <si>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</si>
  <si>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</si>
  <si>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</si>
  <si>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</si>
  <si>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</si>
  <si>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</si>
  <si>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</si>
  <si>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</si>
  <si>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</si>
  <si>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</si>
  <si>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</si>
  <si>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</si>
  <si>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</si>
  <si>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</si>
  <si>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</si>
  <si>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</si>
  <si>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</si>
  <si>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</si>
  <si>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</si>
  <si>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</si>
  <si>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</si>
  <si>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</si>
  <si>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</si>
  <si>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</si>
  <si>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</si>
  <si>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</si>
  <si>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</si>
  <si>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</si>
  <si>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</si>
  <si>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</si>
  <si>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</si>
  <si>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</si>
  <si>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</si>
  <si>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</si>
  <si>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</si>
  <si>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</si>
  <si>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</si>
  <si>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</si>
  <si>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</si>
  <si>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</si>
  <si>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</si>
  <si>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</si>
  <si>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</si>
  <si>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</si>
  <si>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</si>
  <si>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</si>
  <si>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</si>
  <si>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</si>
  <si>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</si>
  <si>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</si>
  <si>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</si>
  <si>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</si>
  <si>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</si>
  <si>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</si>
  <si>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</si>
  <si>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</si>
  <si>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</si>
  <si>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</si>
  <si>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</si>
  <si>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</si>
  <si>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</si>
  <si>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</si>
  <si>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</si>
  <si>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</si>
  <si>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</si>
  <si>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</si>
  <si>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</si>
  <si>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</si>
  <si>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</si>
  <si>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</si>
  <si>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</si>
  <si>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</si>
  <si>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</si>
  <si>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</si>
  <si>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</si>
  <si>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</si>
  <si>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</si>
  <si>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</si>
  <si>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</si>
  <si>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</si>
  <si>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</si>
  <si>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</si>
  <si>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</si>
  <si>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</si>
  <si>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</si>
  <si>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</si>
  <si>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</si>
  <si>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</si>
  <si>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</si>
  <si>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</si>
  <si>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</si>
  <si>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</si>
  <si>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</si>
  <si>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</si>
  <si>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</si>
  <si>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</si>
  <si>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</si>
  <si>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</si>
  <si>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</si>
  <si>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</si>
  <si>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</si>
  <si>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</si>
  <si>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</si>
  <si>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</si>
  <si>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</si>
  <si>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</si>
  <si>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</si>
  <si>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</si>
  <si>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</si>
  <si>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</si>
  <si>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</si>
  <si>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</si>
  <si>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</si>
  <si>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</si>
  <si>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</si>
  <si>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</si>
  <si>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</si>
  <si>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</si>
  <si>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</si>
  <si>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</si>
  <si>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</si>
  <si>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</si>
  <si>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</si>
  <si>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</si>
  <si>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</si>
  <si>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</si>
  <si>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</si>
  <si>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</si>
  <si>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</si>
  <si>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</si>
  <si>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</si>
  <si>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</si>
  <si>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</si>
  <si>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</si>
  <si>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</si>
  <si>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</si>
  <si>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</si>
  <si>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</si>
  <si>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</si>
  <si>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</si>
  <si>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</si>
  <si>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</si>
  <si>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</si>
  <si>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</si>
  <si>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</si>
  <si>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</si>
  <si>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</si>
  <si>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</si>
  <si>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</si>
  <si>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</si>
  <si>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</si>
  <si>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</si>
  <si>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</si>
  <si>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</si>
  <si>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</si>
  <si>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</si>
  <si>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</si>
  <si>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</si>
  <si>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</si>
  <si>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</si>
  <si>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</si>
  <si>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</si>
  <si>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</si>
  <si>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</si>
  <si>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</si>
  <si>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</si>
  <si>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</si>
  <si>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</si>
  <si>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</si>
  <si>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</si>
  <si>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</si>
  <si>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</si>
  <si>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</si>
  <si>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</si>
  <si>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</si>
  <si>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</si>
  <si>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</si>
  <si>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</si>
  <si>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</si>
  <si>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</si>
  <si>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</si>
  <si>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</si>
  <si>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</si>
  <si>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</si>
  <si>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</si>
  <si>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</si>
  <si>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</si>
  <si>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</si>
  <si>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</si>
  <si>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</si>
  <si>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</si>
  <si>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</si>
  <si>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</si>
  <si>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</si>
  <si>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</si>
  <si>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</si>
  <si>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</si>
  <si>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</si>
  <si>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</si>
  <si>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</si>
  <si>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</si>
  <si>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</si>
  <si>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</si>
  <si>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</si>
  <si>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</si>
  <si>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</si>
  <si>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</si>
  <si>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</si>
  <si>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</si>
  <si>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</si>
  <si>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</si>
  <si>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</si>
  <si>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</si>
  <si>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</si>
  <si>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</si>
  <si>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</si>
  <si>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</si>
  <si>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</si>
  <si>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</si>
  <si>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</si>
  <si>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</si>
  <si>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</si>
  <si>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</si>
  <si>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</si>
  <si>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</si>
  <si>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</si>
  <si>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</si>
  <si>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</si>
  <si>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</si>
  <si>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</si>
  <si>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</si>
  <si>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</si>
  <si>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</si>
  <si>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</si>
  <si>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</si>
  <si>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</si>
  <si>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</si>
  <si>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</si>
  <si>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</si>
  <si>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</si>
  <si>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</si>
  <si>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</si>
  <si>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</si>
  <si>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</si>
  <si>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</si>
  <si>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</si>
  <si>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</si>
  <si>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</si>
  <si>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</si>
  <si>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</si>
  <si>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</si>
  <si>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</si>
  <si>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</si>
  <si>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</si>
  <si>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</si>
  <si>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</si>
  <si>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</si>
  <si>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</si>
  <si>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</si>
  <si>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</si>
  <si>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</si>
  <si>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</si>
  <si>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</si>
  <si>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</si>
  <si>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</si>
  <si>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</si>
  <si>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</si>
  <si>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</si>
  <si>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</si>
  <si>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</si>
  <si>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</si>
  <si>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</si>
  <si>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</si>
  <si>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</si>
  <si>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</si>
  <si>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</si>
  <si>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</si>
  <si>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</si>
  <si>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</si>
  <si>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</si>
  <si>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</si>
  <si>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</si>
  <si>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</si>
  <si>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</si>
  <si>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</si>
  <si>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</si>
  <si>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</si>
  <si>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</si>
  <si>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</si>
  <si>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</si>
  <si>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</si>
  <si>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</si>
  <si>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</si>
  <si>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</si>
  <si>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</si>
  <si>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</si>
  <si>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</si>
  <si>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</si>
  <si>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</si>
  <si>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</si>
  <si>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</si>
  <si>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</si>
  <si>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</si>
  <si>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</si>
  <si>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</si>
  <si>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</si>
  <si>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</si>
  <si>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</si>
  <si>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</si>
  <si>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</si>
  <si>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</si>
  <si>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</si>
  <si>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</si>
  <si>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</si>
  <si>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</si>
  <si>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</si>
  <si>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</si>
  <si>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</si>
  <si>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</si>
  <si>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</si>
  <si>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</si>
  <si>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</si>
  <si>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</si>
  <si>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</si>
  <si>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</si>
  <si>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</si>
  <si>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</si>
  <si>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</si>
  <si>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</si>
  <si>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</si>
  <si>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</si>
  <si>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</si>
  <si>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</si>
  <si>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</si>
  <si>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</si>
  <si>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</si>
  <si>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</si>
  <si>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</si>
  <si>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</si>
  <si>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</si>
  <si>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</si>
  <si>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</si>
  <si>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</si>
  <si>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</si>
  <si>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</si>
  <si>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</si>
  <si>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</si>
  <si>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</si>
  <si>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</si>
  <si>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</si>
  <si>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</si>
  <si>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</si>
  <si>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</si>
  <si>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</si>
  <si>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</si>
  <si>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</si>
  <si>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</si>
  <si>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</si>
  <si>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</si>
  <si>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</si>
  <si>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</si>
  <si>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</si>
  <si>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</si>
  <si>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</si>
  <si>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</si>
  <si>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</si>
  <si>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</si>
  <si>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</si>
  <si>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</si>
  <si>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</si>
  <si>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</si>
  <si>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</si>
  <si>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</si>
  <si>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</si>
  <si>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</si>
  <si>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</si>
  <si>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</si>
  <si>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</si>
  <si>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</si>
  <si>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</si>
  <si>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</si>
  <si>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</si>
  <si>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</si>
  <si>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</si>
  <si>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</si>
  <si>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</si>
  <si>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</si>
  <si>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</si>
  <si>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</si>
  <si>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</si>
  <si>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</si>
  <si>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</si>
  <si>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</si>
  <si>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</si>
  <si>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</si>
  <si>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</si>
  <si>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</si>
  <si>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</si>
  <si>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</si>
  <si>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</si>
  <si>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</si>
  <si>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</si>
  <si>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</si>
  <si>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</si>
  <si>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</si>
  <si>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</si>
  <si>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</si>
  <si>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</si>
  <si>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</si>
  <si>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</si>
  <si>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</si>
  <si>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</si>
  <si>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</si>
  <si>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</si>
  <si>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</si>
  <si>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</si>
  <si>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</si>
  <si>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</si>
  <si>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</si>
  <si>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</si>
  <si>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</si>
  <si>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</si>
  <si>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</si>
  <si>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</si>
  <si>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</si>
  <si>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</si>
  <si>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</si>
  <si>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</si>
  <si>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</si>
  <si>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</si>
  <si>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</si>
  <si>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</si>
  <si>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</si>
  <si>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</si>
  <si>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</si>
  <si>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</si>
  <si>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</si>
  <si>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</si>
  <si>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</si>
  <si>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</si>
  <si>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</si>
  <si>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</si>
  <si>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</si>
  <si>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</si>
  <si>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</si>
  <si>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</si>
  <si>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</si>
  <si>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</si>
  <si>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</si>
  <si>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</si>
  <si>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</si>
  <si>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</si>
  <si>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</si>
  <si>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</si>
  <si>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</si>
  <si>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</si>
  <si>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</si>
  <si>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</si>
  <si>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</si>
  <si>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</si>
  <si>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</si>
  <si>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</si>
  <si>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</si>
  <si>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</si>
  <si>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</si>
  <si>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</si>
  <si>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</si>
  <si>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</si>
  <si>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</si>
  <si>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</si>
  <si>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</si>
  <si>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</si>
  <si>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</si>
  <si>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</si>
  <si>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</si>
  <si>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</si>
  <si>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</si>
  <si>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</si>
  <si>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</si>
  <si>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</si>
  <si>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</si>
  <si>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</si>
  <si>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</si>
  <si>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</si>
  <si>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</si>
  <si>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</si>
  <si>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</si>
  <si>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</si>
  <si>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</si>
  <si>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</si>
  <si>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</si>
  <si>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</si>
  <si>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</si>
  <si>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</si>
  <si>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</si>
  <si>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</si>
  <si>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</si>
  <si>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</si>
  <si>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</si>
  <si>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</si>
  <si>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</si>
  <si>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</si>
  <si>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</si>
  <si>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</si>
  <si>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</si>
  <si>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</si>
  <si>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</si>
  <si>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</si>
  <si>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</si>
  <si>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</si>
  <si>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</si>
  <si>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</si>
  <si>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</si>
  <si>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</si>
  <si>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</si>
  <si>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</si>
  <si>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</si>
  <si>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</si>
  <si>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</si>
  <si>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</si>
  <si>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</si>
  <si>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</si>
  <si>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</si>
  <si>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</si>
  <si>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</si>
  <si>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</si>
  <si>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</si>
  <si>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</si>
  <si>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</si>
  <si>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</si>
  <si>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</si>
  <si>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</si>
  <si>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</si>
  <si>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</si>
  <si>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</si>
  <si>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</si>
  <si>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</si>
  <si>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</si>
  <si>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</si>
  <si>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</si>
  <si>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</si>
  <si>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</si>
  <si>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</si>
  <si>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</si>
  <si>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</si>
  <si>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</si>
  <si>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</si>
  <si>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</si>
  <si>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</si>
  <si>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</si>
  <si>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</si>
  <si>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</si>
  <si>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</si>
  <si>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</si>
  <si>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</si>
  <si>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</si>
  <si>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</si>
  <si>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</si>
  <si>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</si>
  <si>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</si>
  <si>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</si>
  <si>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</si>
  <si>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</si>
  <si>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</si>
  <si>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</si>
  <si>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</si>
  <si>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</si>
  <si>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</si>
  <si>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</si>
  <si>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</si>
  <si>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</si>
  <si>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</si>
  <si>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</si>
  <si>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</si>
  <si>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</si>
  <si>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</si>
  <si>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</si>
  <si>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</si>
  <si>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</si>
  <si>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</si>
  <si>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</si>
  <si>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</si>
  <si>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</si>
  <si>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</si>
  <si>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</si>
  <si>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</si>
  <si>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</si>
  <si>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</si>
  <si>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</si>
  <si>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</si>
  <si>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</si>
  <si>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</si>
  <si>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</si>
  <si>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</si>
  <si>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</si>
  <si>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</si>
  <si>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</si>
  <si>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</si>
  <si>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</si>
  <si>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</si>
  <si>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</si>
  <si>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</si>
  <si>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</si>
  <si>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</si>
  <si>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</si>
  <si>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</si>
  <si>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</si>
  <si>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</si>
  <si>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</si>
  <si>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</si>
  <si>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</si>
  <si>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</si>
  <si>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</si>
  <si>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</si>
  <si>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</si>
  <si>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</si>
  <si>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</si>
  <si>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</si>
  <si>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</si>
  <si>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</si>
  <si>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</si>
  <si>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</si>
  <si>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</si>
  <si>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</si>
  <si>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</si>
  <si>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</si>
  <si>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</si>
  <si>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</si>
  <si>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</si>
  <si>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</si>
  <si>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</si>
  <si>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</si>
  <si>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</si>
  <si>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</si>
  <si>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</si>
  <si>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</si>
  <si>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</si>
  <si>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</si>
  <si>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</si>
  <si>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</si>
  <si>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</si>
  <si>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</si>
  <si>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</si>
  <si>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</si>
  <si>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</si>
  <si>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</si>
  <si>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</si>
  <si>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</si>
  <si>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</si>
  <si>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</si>
  <si>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</si>
  <si>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</si>
  <si>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</si>
  <si>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</si>
  <si>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</si>
  <si>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</si>
  <si>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</si>
  <si>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</si>
  <si>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</si>
  <si>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</si>
  <si>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</si>
  <si>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</si>
  <si>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</si>
  <si>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</si>
  <si>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</si>
  <si>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</si>
  <si>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</si>
  <si>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</si>
  <si>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</si>
  <si>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</si>
  <si>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</si>
  <si>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</si>
  <si>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</si>
  <si>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</si>
  <si>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</si>
  <si>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</si>
  <si>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</si>
  <si>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</si>
  <si>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</si>
  <si>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</si>
  <si>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</si>
  <si>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</si>
  <si>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</si>
  <si>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</si>
  <si>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</si>
  <si>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</si>
  <si>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</si>
  <si>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</si>
  <si>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</si>
  <si>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</si>
  <si>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</si>
  <si>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</si>
  <si>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</si>
  <si>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</si>
  <si>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</si>
  <si>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</si>
  <si>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</si>
  <si>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</si>
  <si>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</si>
  <si>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</si>
  <si>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</si>
  <si>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</si>
  <si>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</si>
  <si>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</si>
  <si>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</si>
  <si>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</si>
  <si>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</si>
  <si>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</si>
  <si>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</si>
  <si>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</si>
  <si>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</si>
  <si>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</si>
  <si>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</si>
  <si>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</si>
  <si>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</si>
  <si>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</si>
  <si>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</si>
  <si>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</si>
  <si>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</si>
  <si>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</si>
  <si>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</si>
  <si>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</si>
  <si>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</si>
  <si>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</si>
  <si>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</si>
  <si>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</si>
  <si>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</si>
  <si>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</si>
  <si>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</si>
  <si>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</si>
  <si>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</si>
  <si>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</si>
  <si>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</si>
  <si>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</si>
  <si>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</si>
  <si>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</si>
  <si>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</si>
  <si>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</si>
  <si>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</si>
  <si>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</si>
  <si>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</si>
  <si>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</si>
  <si>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</si>
  <si>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</si>
  <si>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</si>
  <si>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</si>
  <si>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</si>
  <si>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</si>
  <si>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</si>
  <si>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</si>
  <si>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</si>
  <si>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</si>
  <si>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</si>
  <si>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</si>
  <si>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</si>
  <si>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</si>
  <si>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</si>
  <si>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</si>
  <si>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</si>
  <si>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</si>
  <si>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</si>
  <si>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</si>
  <si>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</si>
  <si>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</si>
  <si>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</si>
  <si>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</si>
  <si>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</si>
  <si>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</si>
  <si>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</si>
  <si>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</si>
  <si>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</si>
  <si>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</si>
  <si>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</si>
  <si>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</si>
  <si>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</si>
  <si>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</si>
  <si>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</si>
  <si>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</si>
  <si>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</si>
  <si>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</si>
  <si>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</si>
  <si>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</si>
  <si>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</si>
  <si>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</si>
  <si>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</si>
  <si>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</si>
  <si>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</si>
  <si>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</si>
  <si>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</si>
  <si>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</si>
  <si>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</si>
  <si>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</si>
  <si>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</si>
  <si>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</si>
  <si>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</si>
  <si>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</si>
  <si>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</si>
  <si>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</si>
  <si>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</si>
  <si>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</si>
  <si>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</si>
  <si>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</si>
  <si>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</si>
  <si>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</si>
  <si>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</si>
  <si>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</si>
  <si>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</si>
  <si>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</si>
  <si>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</si>
  <si>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</si>
  <si>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</si>
  <si>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</si>
  <si>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</si>
  <si>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</si>
  <si>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</si>
  <si>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</si>
  <si>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</si>
  <si>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</si>
  <si>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</si>
  <si>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</si>
  <si>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</si>
  <si>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</si>
  <si>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</si>
  <si>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</si>
  <si>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</si>
  <si>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</si>
  <si>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</si>
  <si>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</si>
  <si>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</si>
  <si>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</si>
  <si>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</si>
  <si>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</si>
  <si>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</si>
  <si>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</si>
  <si>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</si>
  <si>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</si>
  <si>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</si>
  <si>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</si>
  <si>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</si>
  <si>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</si>
  <si>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</si>
  <si>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</si>
  <si>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</si>
  <si>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</si>
  <si>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</si>
  <si>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</si>
  <si>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</si>
  <si>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</si>
  <si>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</si>
  <si>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</si>
  <si>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</si>
  <si>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</si>
  <si>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</si>
  <si>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</si>
  <si>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</si>
  <si>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</si>
  <si>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</si>
  <si>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</si>
  <si>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</si>
  <si>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</si>
  <si>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</si>
  <si>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</si>
  <si>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</si>
  <si>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</si>
  <si>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</si>
  <si>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</si>
  <si>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</si>
  <si>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</si>
  <si>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</si>
  <si>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</si>
  <si>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</si>
  <si>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</si>
  <si>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</si>
  <si>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</si>
  <si>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</si>
  <si>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</si>
  <si>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</si>
  <si>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</si>
  <si>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</si>
  <si>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</si>
  <si>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</si>
  <si>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</si>
  <si>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</si>
  <si>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</si>
  <si>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</si>
  <si>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</si>
  <si>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</si>
  <si>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</si>
  <si>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</si>
  <si>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</si>
  <si>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</si>
  <si>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</si>
  <si>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</si>
  <si>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</si>
  <si>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</si>
  <si>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</si>
  <si>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</si>
  <si>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</si>
  <si>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</si>
  <si>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</si>
  <si>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</si>
  <si>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</si>
  <si>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</si>
  <si>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</si>
  <si>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</si>
  <si>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</si>
  <si>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</si>
  <si>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</si>
  <si>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</si>
  <si>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</si>
  <si>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</si>
  <si>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</si>
  <si>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</si>
  <si>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</si>
  <si>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</si>
  <si>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</si>
  <si>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</si>
  <si>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</si>
  <si>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</si>
  <si>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</si>
  <si>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</si>
  <si>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</si>
  <si>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</si>
  <si>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</si>
  <si>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</si>
  <si>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</si>
  <si>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</si>
  <si>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</si>
  <si>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</si>
  <si>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</si>
  <si>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</si>
  <si>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</si>
  <si>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</si>
  <si>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</si>
  <si>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</si>
  <si>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</si>
  <si>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</si>
  <si>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</si>
  <si>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</si>
  <si>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</si>
  <si>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</si>
  <si>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</si>
  <si>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</si>
  <si>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</si>
  <si>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</si>
  <si>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</si>
  <si>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</si>
  <si>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</si>
  <si>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</si>
  <si>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</si>
  <si>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</si>
  <si>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</si>
  <si>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</si>
  <si>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</si>
  <si>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</si>
  <si>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</si>
  <si>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</si>
  <si>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</si>
  <si>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</si>
  <si>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</si>
  <si>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</si>
  <si>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</si>
  <si>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</si>
  <si>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</si>
  <si>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</si>
  <si>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</si>
  <si>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</si>
  <si>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</si>
  <si>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</si>
  <si>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</si>
  <si>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</si>
  <si>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</si>
  <si>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</si>
  <si>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</si>
  <si>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</si>
  <si>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</si>
  <si>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</si>
  <si>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</si>
  <si>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</si>
  <si>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</si>
  <si>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</si>
  <si>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</si>
  <si>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</si>
  <si>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</si>
  <si>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</si>
  <si>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</si>
  <si>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</si>
  <si>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</si>
  <si>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</si>
  <si>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</si>
  <si>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</si>
  <si>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</si>
  <si>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</si>
  <si>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</si>
  <si>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</si>
  <si>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</si>
  <si>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</si>
  <si>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</si>
  <si>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</si>
  <si>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</si>
  <si>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</si>
  <si>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</si>
  <si>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</si>
  <si>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</si>
  <si>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</si>
  <si>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</si>
  <si>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</si>
  <si>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</si>
  <si>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</si>
  <si>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</si>
  <si>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</si>
  <si>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</si>
  <si>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</si>
  <si>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</si>
  <si>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</si>
  <si>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</si>
  <si>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</si>
  <si>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</si>
  <si>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</si>
  <si>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</si>
  <si>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</si>
  <si>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</si>
  <si>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</si>
  <si>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</si>
  <si>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</si>
  <si>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</si>
  <si>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</si>
  <si>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</si>
  <si>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</si>
  <si>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</si>
  <si>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</si>
  <si>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</si>
  <si>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</si>
  <si>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</si>
  <si>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</si>
  <si>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</si>
  <si>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</si>
  <si>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</si>
  <si>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</si>
  <si>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</si>
  <si>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</si>
  <si>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</si>
  <si>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</si>
  <si>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</si>
  <si>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</si>
  <si>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</si>
  <si>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</si>
  <si>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</si>
  <si>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</si>
  <si>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</si>
  <si>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</si>
  <si>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</si>
  <si>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</si>
  <si>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</si>
  <si>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</si>
  <si>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</si>
  <si>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</si>
  <si>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</si>
  <si>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</si>
  <si>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</si>
  <si>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</si>
  <si>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</si>
  <si>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</si>
  <si>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</si>
  <si>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</si>
  <si>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</si>
  <si>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</si>
  <si>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</si>
  <si>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</si>
  <si>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</si>
  <si>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</si>
  <si>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</si>
  <si>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</si>
  <si>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</si>
  <si>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</si>
  <si>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</si>
  <si>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</si>
  <si>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</si>
  <si>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</si>
  <si>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</si>
  <si>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</si>
  <si>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</si>
  <si>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</si>
  <si>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</si>
  <si>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</si>
  <si>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</si>
  <si>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</si>
  <si>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</si>
  <si>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</si>
  <si>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</si>
  <si>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</si>
  <si>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</si>
  <si>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</si>
  <si>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</si>
  <si>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</si>
  <si>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</si>
  <si>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</si>
  <si>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</si>
  <si>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</si>
  <si>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</si>
  <si>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</si>
  <si>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</si>
  <si>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</si>
  <si>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</si>
  <si>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</si>
  <si>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</si>
  <si>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</si>
  <si>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</si>
  <si>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</si>
  <si>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</si>
  <si>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</si>
  <si>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</si>
  <si>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</si>
  <si>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</si>
  <si>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</si>
  <si>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</si>
  <si>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</si>
  <si>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</si>
  <si>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</si>
  <si>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</si>
  <si>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</si>
  <si>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</si>
  <si>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</si>
  <si>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</si>
  <si>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</si>
  <si>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</si>
  <si>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</si>
  <si>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</si>
  <si>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</si>
  <si>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</si>
  <si>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</si>
  <si>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</si>
  <si>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</si>
  <si>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</si>
  <si>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</si>
  <si>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</si>
  <si>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</si>
  <si>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</si>
  <si>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</si>
  <si>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</si>
  <si>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</si>
  <si>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</si>
  <si>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</si>
  <si>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</si>
  <si>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</si>
  <si>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</si>
  <si>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</si>
  <si>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</si>
  <si>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</si>
  <si>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</si>
  <si>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</si>
  <si>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</si>
  <si>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</si>
  <si>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</si>
  <si>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</si>
  <si>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</si>
  <si>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</si>
  <si>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</si>
  <si>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</si>
  <si>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</si>
  <si>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</si>
  <si>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</si>
  <si>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</si>
  <si>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</si>
  <si>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</si>
  <si>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</si>
  <si>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</si>
  <si>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</si>
  <si>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</si>
  <si>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</si>
  <si>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</si>
  <si>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</si>
  <si>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</si>
  <si>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</si>
  <si>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</si>
  <si>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</si>
  <si>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</si>
  <si>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</si>
  <si>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</si>
  <si>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</si>
  <si>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</si>
  <si>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</si>
  <si>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</si>
  <si>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</si>
  <si>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</si>
  <si>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</si>
  <si>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</si>
  <si>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</si>
  <si>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</si>
  <si>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</si>
  <si>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</si>
  <si>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</si>
  <si>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</si>
  <si>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</si>
  <si>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</si>
  <si>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</si>
  <si>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</si>
  <si>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</si>
  <si>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</si>
  <si>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</si>
  <si>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</si>
  <si>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</si>
  <si>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</si>
  <si>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</si>
  <si>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</si>
  <si>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</si>
  <si>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</si>
  <si>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</si>
  <si>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</si>
  <si>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</si>
  <si>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</si>
  <si>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</si>
  <si>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</si>
  <si>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</si>
  <si>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</si>
  <si>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</si>
  <si>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</si>
  <si>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</si>
  <si>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</si>
  <si>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</si>
  <si>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</si>
  <si>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</si>
  <si>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</si>
  <si>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</si>
  <si>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</si>
  <si>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</si>
  <si>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</si>
  <si>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</si>
  <si>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</si>
  <si>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</si>
  <si>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</si>
  <si>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</si>
  <si>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</si>
  <si>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</si>
  <si>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</si>
  <si>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</si>
  <si>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</si>
  <si>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</si>
  <si>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</si>
  <si>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</si>
  <si>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</si>
  <si>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</si>
  <si>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</si>
  <si>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</si>
  <si>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</si>
  <si>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</si>
  <si>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</si>
  <si>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</si>
  <si>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</si>
  <si>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</si>
  <si>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</si>
  <si>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</si>
  <si>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</si>
  <si>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</si>
  <si>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</si>
  <si>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</si>
  <si>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</si>
  <si>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</si>
  <si>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</si>
  <si>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</si>
  <si>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</si>
  <si>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</si>
  <si>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</si>
  <si>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</si>
  <si>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</si>
  <si>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</si>
  <si>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</si>
  <si>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</si>
  <si>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</si>
  <si>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</si>
  <si>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</si>
  <si>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</si>
  <si>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</si>
  <si>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</si>
  <si>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</si>
  <si>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</si>
  <si>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</si>
  <si>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</si>
  <si>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</si>
  <si>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</si>
  <si>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</si>
  <si>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</si>
  <si>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</si>
  <si>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</si>
  <si>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</si>
  <si>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</si>
  <si>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</si>
  <si>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</si>
  <si>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</si>
  <si>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</si>
  <si>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</si>
  <si>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</si>
  <si>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</si>
  <si>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</si>
  <si>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</si>
  <si>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</si>
  <si>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</si>
  <si>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</si>
  <si>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</si>
  <si>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</si>
  <si>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</si>
  <si>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</si>
  <si>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</si>
  <si>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</si>
  <si>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</si>
  <si>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</si>
  <si>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</si>
  <si>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</si>
  <si>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</si>
  <si>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</si>
  <si>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</si>
  <si>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</si>
  <si>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</si>
  <si>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</si>
  <si>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</si>
  <si>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</si>
  <si>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</si>
  <si>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</si>
  <si>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</si>
  <si>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</si>
  <si>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</si>
  <si>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</si>
  <si>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</si>
  <si>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</si>
  <si>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</si>
  <si>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</si>
  <si>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</si>
  <si>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</si>
  <si>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</si>
  <si>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</si>
  <si>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</si>
  <si>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</si>
  <si>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</si>
  <si>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</si>
  <si>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</si>
  <si>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</si>
  <si>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</si>
  <si>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</si>
  <si>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</si>
  <si>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</si>
  <si>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</si>
  <si>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</si>
  <si>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</si>
  <si>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</si>
  <si>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</si>
  <si>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</si>
  <si>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</si>
  <si>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</si>
  <si>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</si>
  <si>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</si>
  <si>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</si>
  <si>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</si>
  <si>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</si>
  <si>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</si>
  <si>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</si>
  <si>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</si>
  <si>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</si>
  <si>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</si>
  <si>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</si>
  <si>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</si>
  <si>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</si>
  <si>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</si>
  <si>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</si>
  <si>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</si>
  <si>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</si>
  <si>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</si>
  <si>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</si>
  <si>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</si>
  <si>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</si>
  <si>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</si>
  <si>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</si>
  <si>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</si>
  <si>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</si>
  <si>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</si>
  <si>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</si>
  <si>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</si>
  <si>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</si>
  <si>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</si>
  <si>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</si>
  <si>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</si>
  <si>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</si>
  <si>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</si>
  <si>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</si>
  <si>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</si>
  <si>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</si>
  <si>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</si>
  <si>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</si>
  <si>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</si>
  <si>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</si>
  <si>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</si>
  <si>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</si>
  <si>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</si>
  <si>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</si>
  <si>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</si>
  <si>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</si>
  <si>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</si>
  <si>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</si>
  <si>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</si>
  <si>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</si>
  <si>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</si>
  <si>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</si>
  <si>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</si>
  <si>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</si>
  <si>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</si>
  <si>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</si>
  <si>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</si>
  <si>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</si>
  <si>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</si>
  <si>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</si>
  <si>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</si>
  <si>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</si>
  <si>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</si>
  <si>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</si>
  <si>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</si>
  <si>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</si>
  <si>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</si>
  <si>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</si>
  <si>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</si>
  <si>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</si>
  <si>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</si>
  <si>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</si>
  <si>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</si>
  <si>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</si>
  <si>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</si>
  <si>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</si>
  <si>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</si>
  <si>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</si>
  <si>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</si>
  <si>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</si>
  <si>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</si>
  <si>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</si>
  <si>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</si>
  <si>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</si>
  <si>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</si>
  <si>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</si>
  <si>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</si>
  <si>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</si>
  <si>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</si>
  <si>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</si>
  <si>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</si>
  <si>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</si>
  <si>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</si>
  <si>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</si>
  <si>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</si>
  <si>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</si>
  <si>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</si>
  <si>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</si>
  <si>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</si>
  <si>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</si>
  <si>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</si>
  <si>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</si>
  <si>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</si>
  <si>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</si>
  <si>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</si>
  <si>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</si>
  <si>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</si>
  <si>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</si>
  <si>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</si>
  <si>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</si>
  <si>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</si>
  <si>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</si>
  <si>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</si>
  <si>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</si>
  <si>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</si>
  <si>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</si>
  <si>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</si>
  <si>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</si>
  <si>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</si>
  <si>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</si>
  <si>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</si>
  <si>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</si>
  <si>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</si>
  <si>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</si>
  <si>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</si>
  <si>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</si>
  <si>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</si>
  <si>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</si>
  <si>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</si>
  <si>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</si>
  <si>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</si>
  <si>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</si>
  <si>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</si>
  <si>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</si>
  <si>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</si>
  <si>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</si>
  <si>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</si>
  <si>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</si>
  <si>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</si>
  <si>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</si>
  <si>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</si>
  <si>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</si>
  <si>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</si>
  <si>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</si>
  <si>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</si>
  <si>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</si>
  <si>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</si>
  <si>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</si>
  <si>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</si>
  <si>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</si>
  <si>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</si>
  <si>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</si>
  <si>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</si>
  <si>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</si>
  <si>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</si>
  <si>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</si>
  <si>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</si>
  <si>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</si>
  <si>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</si>
  <si>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</si>
  <si>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</si>
  <si>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</si>
  <si>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</si>
  <si>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</si>
  <si>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</si>
  <si>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</si>
  <si>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</si>
  <si>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</si>
  <si>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</si>
  <si>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</si>
  <si>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</si>
  <si>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</si>
  <si>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</si>
  <si>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</si>
  <si>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</si>
  <si>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</si>
  <si>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</si>
  <si>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</si>
  <si>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</si>
  <si>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</si>
  <si>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</si>
  <si>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</si>
  <si>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</si>
  <si>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</si>
  <si>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</si>
  <si>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</si>
  <si>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</si>
  <si>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</si>
  <si>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</si>
  <si>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</si>
  <si>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</si>
  <si>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</si>
  <si>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</si>
  <si>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</si>
  <si>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</si>
  <si>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</si>
  <si>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</si>
  <si>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</si>
  <si>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</si>
  <si>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</si>
  <si>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</si>
  <si>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</si>
  <si>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</si>
  <si>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</si>
  <si>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</si>
  <si>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</si>
  <si>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</si>
  <si>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</si>
  <si>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</si>
  <si>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</si>
  <si>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</si>
  <si>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</si>
  <si>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</si>
  <si>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</si>
  <si>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</si>
  <si>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</si>
  <si>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</si>
  <si>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</si>
  <si>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</si>
  <si>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</si>
  <si>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</si>
  <si>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</si>
  <si>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</si>
  <si>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</si>
  <si>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</si>
  <si>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</si>
  <si>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</si>
  <si>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</si>
  <si>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</si>
  <si>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</si>
  <si>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</si>
  <si>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</si>
  <si>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</si>
  <si>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</si>
  <si>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</si>
  <si>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</si>
  <si>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</si>
  <si>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</si>
  <si>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</si>
  <si>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</si>
  <si>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</si>
  <si>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</si>
  <si>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</si>
  <si>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</si>
  <si>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</si>
  <si>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</si>
  <si>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</si>
  <si>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</si>
  <si>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</si>
  <si>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</si>
  <si>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</si>
  <si>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</si>
  <si>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</si>
  <si>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</si>
  <si>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</si>
  <si>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</si>
  <si>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</si>
  <si>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</si>
  <si>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</si>
  <si>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</si>
  <si>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</si>
  <si>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</si>
  <si>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</si>
  <si>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</si>
  <si>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</si>
  <si>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</si>
  <si>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</si>
  <si>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</si>
  <si>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</si>
  <si>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</si>
  <si>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</si>
  <si>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</si>
  <si>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</si>
  <si>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</si>
  <si>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</si>
  <si>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</si>
  <si>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</si>
  <si>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</si>
  <si>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</si>
  <si>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</si>
  <si>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</si>
  <si>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</si>
  <si>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</si>
  <si>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</si>
  <si>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</si>
  <si>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</si>
  <si>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</si>
  <si>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</si>
  <si>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</si>
  <si>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</si>
  <si>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</si>
  <si>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</si>
  <si>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</si>
  <si>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</si>
  <si>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</si>
  <si>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</si>
  <si>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</si>
  <si>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</si>
  <si>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</si>
  <si>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</si>
  <si>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</si>
  <si>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</si>
  <si>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</si>
  <si>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</si>
  <si>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</si>
  <si>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</si>
  <si>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</si>
  <si>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</si>
  <si>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</si>
  <si>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</si>
  <si>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</si>
  <si>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</si>
  <si>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</si>
  <si>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</si>
  <si>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</si>
  <si>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</si>
  <si>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</si>
  <si>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</si>
  <si>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</si>
  <si>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</si>
  <si>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</si>
  <si>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</si>
  <si>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</si>
  <si>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</si>
  <si>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</si>
  <si>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</si>
  <si>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</si>
  <si>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</si>
  <si>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</si>
  <si>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</si>
  <si>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</si>
  <si>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</si>
  <si>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</si>
  <si>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</si>
  <si>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</si>
  <si>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</si>
  <si>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</si>
  <si>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</si>
  <si>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</si>
  <si>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</si>
  <si>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</si>
  <si>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</si>
  <si>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</si>
  <si>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</si>
  <si>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</si>
  <si>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</si>
  <si>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</si>
  <si>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</si>
  <si>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</si>
  <si>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</si>
  <si>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</si>
  <si>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</si>
  <si>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</si>
  <si>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</si>
  <si>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</si>
  <si>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</si>
  <si>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</si>
  <si>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</si>
  <si>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</si>
  <si>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</si>
  <si>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</si>
  <si>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</si>
  <si>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</si>
  <si>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</si>
  <si>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</si>
  <si>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</si>
  <si>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</si>
  <si>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</si>
  <si>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</si>
  <si>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</si>
  <si>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</si>
  <si>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</si>
  <si>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</si>
  <si>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</si>
  <si>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</si>
  <si>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</si>
  <si>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</si>
  <si>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</si>
  <si>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</si>
  <si>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</si>
  <si>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</si>
  <si>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</si>
  <si>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</si>
  <si>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</si>
  <si>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</si>
  <si>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</si>
  <si>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</si>
  <si>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</si>
  <si>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</si>
  <si>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</si>
  <si>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</si>
  <si>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</si>
  <si>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</si>
  <si>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</si>
  <si>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</si>
  <si>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</si>
  <si>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</si>
  <si>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</si>
  <si>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</si>
  <si>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</si>
  <si>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</si>
  <si>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</si>
  <si>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</si>
  <si>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</si>
  <si>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</si>
  <si>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</si>
  <si>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</si>
  <si>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</si>
  <si>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</si>
  <si>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</si>
  <si>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</si>
  <si>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</si>
  <si>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</si>
  <si>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</si>
  <si>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</si>
  <si>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</si>
  <si>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</si>
  <si>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</si>
  <si>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</si>
  <si>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</si>
  <si>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</si>
  <si>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</si>
  <si>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</si>
  <si>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</si>
  <si>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</si>
  <si>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</si>
  <si>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</si>
  <si>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</si>
  <si>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</si>
  <si>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</si>
  <si>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</si>
  <si>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</si>
  <si>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</si>
  <si>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</si>
  <si>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</si>
  <si>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</si>
  <si>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</si>
  <si>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</si>
  <si>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</si>
  <si>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</si>
  <si>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</si>
  <si>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</si>
  <si>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</si>
  <si>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</si>
  <si>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</si>
  <si>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</si>
  <si>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</si>
  <si>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</si>
  <si>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</si>
  <si>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</si>
  <si>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</si>
  <si>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</si>
  <si>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</si>
  <si>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</si>
  <si>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</si>
  <si>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</si>
  <si>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</si>
  <si>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</si>
  <si>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</si>
  <si>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</si>
  <si>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</si>
  <si>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</si>
  <si>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</si>
  <si>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</si>
  <si>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</si>
  <si>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</si>
  <si>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</si>
  <si>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</si>
  <si>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</si>
  <si>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</si>
  <si>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</si>
  <si>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</si>
  <si>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</si>
  <si>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</si>
  <si>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</si>
  <si>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</si>
  <si>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</si>
  <si>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</si>
  <si>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</si>
  <si>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</si>
  <si>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</si>
  <si>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</si>
  <si>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</si>
  <si>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</si>
  <si>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</si>
  <si>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</si>
  <si>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</si>
  <si>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</si>
  <si>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</si>
  <si>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</si>
  <si>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</si>
  <si>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</si>
  <si>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</si>
  <si>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</si>
  <si>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</si>
  <si>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</si>
  <si>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</si>
  <si>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</si>
  <si>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</si>
  <si>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</si>
  <si>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</si>
  <si>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</si>
  <si>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</si>
  <si>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</si>
  <si>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</si>
  <si>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</si>
  <si>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</si>
  <si>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</si>
  <si>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</si>
  <si>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</si>
  <si>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</si>
  <si>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</si>
  <si>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</si>
  <si>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</si>
  <si>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</si>
  <si>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</si>
  <si>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</si>
  <si>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</si>
  <si>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</si>
  <si>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</si>
  <si>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</si>
  <si>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</si>
  <si>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</si>
  <si>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</si>
  <si>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</si>
  <si>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</si>
  <si>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</si>
  <si>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</si>
  <si>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</si>
  <si>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</si>
  <si>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</si>
  <si>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</si>
  <si>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</si>
  <si>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</si>
  <si>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</si>
  <si>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</si>
  <si>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</si>
  <si>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</si>
  <si>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</si>
  <si>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</si>
  <si>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</si>
  <si>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</si>
  <si>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</si>
  <si>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</si>
  <si>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</si>
  <si>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</si>
  <si>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</si>
  <si>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</si>
  <si>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</si>
  <si>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</si>
  <si>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</si>
  <si>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</si>
  <si>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</si>
  <si>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</si>
  <si>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</si>
  <si>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</si>
  <si>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</si>
  <si>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</si>
  <si>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</si>
  <si>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</si>
  <si>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</si>
  <si>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</si>
  <si>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</si>
  <si>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</si>
  <si>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</si>
  <si>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</si>
  <si>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</si>
  <si>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</si>
  <si>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</si>
  <si>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</si>
  <si>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</si>
  <si>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</si>
  <si>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</si>
  <si>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</si>
  <si>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</si>
  <si>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</si>
  <si>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</si>
  <si>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</si>
  <si>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</si>
  <si>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</si>
  <si>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</si>
  <si>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</si>
  <si>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</si>
  <si>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</si>
  <si>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</si>
  <si>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</si>
  <si>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</si>
  <si>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</si>
  <si>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</si>
  <si>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</si>
  <si>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</si>
  <si>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</si>
  <si>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</si>
  <si>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</si>
  <si>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</si>
  <si>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</si>
  <si>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</si>
  <si>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</si>
  <si>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</si>
  <si>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</si>
  <si>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</si>
  <si>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</si>
  <si>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</si>
  <si>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</si>
  <si>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</si>
  <si>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</si>
  <si>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</si>
  <si>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</si>
  <si>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</si>
  <si>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</si>
  <si>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</si>
  <si>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</si>
  <si>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</si>
  <si>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</si>
  <si>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</si>
  <si>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</si>
  <si>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</si>
  <si>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</si>
  <si>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</si>
  <si>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</si>
  <si>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</si>
  <si>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</si>
  <si>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</si>
  <si>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</si>
  <si>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</si>
  <si>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</si>
  <si>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</si>
  <si>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</si>
  <si>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</si>
  <si>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</si>
  <si>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</si>
  <si>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</si>
  <si>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</si>
  <si>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</si>
  <si>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</si>
  <si>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</si>
  <si>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</si>
  <si>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</si>
  <si>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</si>
  <si>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</si>
  <si>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</si>
  <si>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</si>
  <si>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</si>
  <si>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</si>
  <si>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</si>
  <si>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</si>
  <si>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</si>
  <si>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</si>
  <si>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</si>
  <si>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</si>
  <si>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</si>
  <si>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</si>
  <si>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</si>
  <si>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</si>
  <si>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</si>
  <si>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</si>
  <si>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</si>
  <si>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</si>
  <si>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</si>
  <si>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</si>
  <si>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</si>
  <si>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</si>
  <si>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</si>
  <si>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</si>
  <si>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</si>
  <si>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</si>
  <si>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</si>
  <si>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</si>
  <si>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</si>
  <si>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</si>
  <si>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</si>
  <si>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</si>
  <si>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</si>
  <si>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</si>
  <si>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</si>
  <si>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</si>
  <si>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</si>
  <si>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</si>
  <si>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</si>
  <si>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</si>
  <si>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</si>
  <si>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</si>
  <si>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</si>
  <si>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</si>
  <si>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</si>
  <si>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</si>
  <si>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</si>
  <si>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</si>
  <si>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</si>
  <si>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</si>
  <si>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</si>
  <si>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</si>
  <si>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</si>
  <si>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</si>
  <si>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</si>
  <si>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</si>
  <si>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</si>
  <si>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</si>
  <si>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</si>
  <si>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</si>
  <si>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</si>
  <si>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</si>
  <si>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</si>
  <si>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</si>
  <si>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</si>
  <si>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</si>
  <si>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</si>
  <si>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</si>
  <si>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</si>
  <si>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</si>
  <si>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</si>
  <si>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</si>
  <si>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</si>
  <si>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</si>
  <si>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</si>
  <si>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</si>
  <si>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</si>
  <si>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</si>
  <si>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</si>
  <si>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</si>
  <si>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</si>
  <si>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</si>
  <si>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</si>
  <si>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</si>
  <si>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</si>
  <si>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</si>
  <si>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</si>
  <si>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</si>
  <si>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</si>
  <si>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</si>
  <si>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</si>
  <si>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</si>
  <si>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</si>
  <si>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</si>
  <si>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</si>
  <si>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</si>
  <si>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</si>
  <si>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</si>
  <si>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</si>
  <si>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</si>
  <si>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</si>
  <si>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</si>
  <si>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</si>
  <si>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</si>
  <si>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</si>
  <si>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</si>
  <si>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</si>
  <si>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</si>
  <si>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</si>
  <si>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</si>
  <si>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</si>
  <si>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</si>
  <si>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</si>
  <si>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</si>
  <si>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</si>
  <si>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</si>
  <si>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</si>
  <si>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</si>
  <si>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</si>
  <si>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</si>
  <si>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</si>
  <si>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</si>
  <si>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</si>
  <si>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</si>
  <si>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</si>
  <si>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</si>
  <si>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</si>
  <si>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</si>
  <si>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</si>
  <si>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</si>
  <si>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</si>
  <si>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</si>
  <si>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</si>
  <si>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</si>
  <si>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</si>
  <si>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</si>
  <si>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</si>
  <si>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</si>
  <si>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</si>
  <si>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</si>
  <si>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</si>
  <si>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</si>
  <si>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</si>
  <si>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</si>
  <si>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</si>
  <si>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</si>
  <si>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</si>
  <si>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</si>
  <si>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</si>
  <si>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</si>
  <si>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</si>
  <si>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</si>
  <si>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</si>
  <si>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</si>
  <si>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</si>
  <si>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</si>
  <si>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</si>
  <si>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</si>
  <si>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</si>
  <si>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</si>
  <si>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</si>
  <si>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</si>
  <si>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</si>
  <si>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</si>
  <si>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</si>
  <si>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</si>
  <si>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</si>
  <si>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</si>
  <si>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</si>
  <si>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</si>
  <si>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</si>
  <si>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</si>
  <si>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</si>
  <si>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</si>
  <si>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</si>
  <si>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</si>
  <si>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</si>
  <si>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</si>
  <si>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</si>
  <si>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</si>
  <si>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</si>
  <si>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</si>
  <si>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</si>
  <si>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</si>
  <si>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</si>
  <si>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</si>
  <si>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</si>
  <si>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</si>
  <si>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</si>
  <si>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</si>
  <si>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</si>
  <si>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</si>
  <si>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</si>
  <si>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</si>
  <si>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</si>
  <si>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</si>
  <si>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</si>
  <si>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</si>
  <si>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</si>
  <si>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</si>
  <si>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</si>
  <si>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</si>
  <si>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</si>
  <si>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</si>
  <si>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</si>
  <si>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</si>
  <si>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</si>
  <si>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</si>
  <si>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</si>
  <si>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</si>
  <si>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</si>
  <si>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</si>
  <si>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</si>
  <si>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</si>
  <si>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</si>
  <si>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</si>
  <si>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</si>
  <si>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</si>
  <si>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</si>
  <si>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</si>
  <si>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</si>
  <si>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</si>
  <si>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</si>
  <si>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</si>
  <si>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</si>
  <si>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</si>
  <si>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</si>
  <si>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</si>
  <si>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</si>
  <si>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</si>
  <si>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</si>
  <si>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</si>
  <si>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</si>
  <si>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</si>
  <si>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</si>
  <si>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</si>
  <si>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</si>
  <si>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</si>
  <si>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</si>
  <si>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</si>
  <si>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</si>
  <si>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</si>
  <si>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</si>
  <si>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</si>
  <si>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</si>
  <si>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</si>
  <si>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</si>
  <si>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</si>
  <si>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</si>
  <si>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</si>
  <si>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</si>
  <si>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</si>
  <si>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</si>
  <si>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</si>
  <si>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</si>
  <si>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</si>
  <si>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</si>
  <si>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</si>
  <si>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</si>
  <si>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</si>
  <si>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</si>
  <si>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</si>
  <si>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</si>
  <si>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</si>
  <si>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</si>
  <si>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</si>
  <si>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</si>
  <si>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</si>
  <si>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</si>
  <si>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</si>
  <si>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</si>
  <si>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</si>
  <si>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</si>
  <si>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</si>
  <si>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</si>
  <si>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</si>
  <si>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</si>
  <si>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</si>
  <si>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</si>
  <si>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</si>
  <si>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</si>
  <si>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</si>
  <si>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</si>
  <si>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</si>
  <si>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</si>
  <si>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</si>
  <si>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</si>
  <si>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</si>
  <si>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</si>
  <si>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</si>
  <si>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</si>
  <si>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</si>
  <si>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</si>
  <si>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</si>
  <si>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</si>
  <si>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</si>
  <si>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</si>
  <si>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</si>
  <si>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</si>
  <si>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</si>
  <si>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</si>
  <si>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</si>
  <si>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</si>
  <si>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</si>
  <si>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</si>
  <si>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</si>
  <si>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</si>
  <si>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</si>
  <si>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</si>
  <si>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</si>
  <si>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</si>
  <si>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</si>
  <si>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</si>
  <si>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</si>
  <si>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</si>
  <si>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</si>
  <si>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</si>
  <si>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</si>
  <si>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</si>
  <si>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</si>
  <si>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</si>
  <si>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</si>
  <si>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</si>
  <si>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</si>
  <si>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</si>
  <si>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</si>
  <si>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</si>
  <si>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</si>
  <si>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</si>
  <si>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</si>
  <si>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</si>
  <si>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</si>
  <si>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</si>
  <si>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</si>
  <si>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</si>
  <si>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</si>
  <si>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</si>
  <si>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</si>
  <si>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</si>
  <si>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</si>
  <si>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</si>
  <si>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</si>
  <si>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</si>
  <si>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</si>
  <si>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</si>
  <si>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</si>
  <si>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</si>
  <si>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</si>
  <si>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</si>
  <si>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</si>
  <si>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</si>
  <si>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</si>
  <si>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</si>
  <si>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</si>
  <si>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</si>
  <si>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</si>
  <si>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</si>
  <si>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</si>
  <si>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</si>
  <si>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</si>
  <si>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</si>
  <si>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</si>
  <si>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</si>
  <si>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</si>
  <si>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</si>
  <si>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</si>
  <si>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</si>
  <si>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</si>
  <si>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</si>
  <si>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</si>
  <si>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</si>
  <si>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</si>
  <si>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</si>
  <si>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</si>
  <si>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</si>
  <si>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</si>
  <si>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</si>
  <si>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</si>
  <si>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</si>
  <si>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</si>
  <si>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</si>
  <si>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</si>
  <si>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</si>
  <si>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</si>
  <si>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</si>
  <si>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</si>
  <si>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</si>
  <si>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</si>
  <si>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</si>
  <si>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</si>
  <si>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</si>
  <si>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</si>
  <si>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</si>
  <si>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</si>
  <si>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</si>
  <si>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</si>
  <si>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</si>
  <si>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</si>
  <si>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</si>
  <si>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</si>
  <si>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</si>
  <si>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</si>
  <si>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</si>
  <si>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</si>
  <si>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</si>
  <si>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</si>
  <si>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</si>
  <si>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</si>
  <si>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</si>
  <si>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</si>
  <si>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</si>
  <si>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</si>
  <si>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</si>
  <si>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</si>
  <si>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</si>
  <si>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</si>
  <si>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</si>
  <si>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</si>
  <si>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</si>
  <si>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</si>
  <si>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</si>
  <si>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</si>
  <si>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</si>
  <si>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</si>
  <si>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</si>
  <si>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</si>
  <si>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</si>
  <si>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</si>
  <si>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</si>
  <si>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</si>
  <si>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</si>
  <si>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</si>
  <si>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</si>
  <si>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</si>
  <si>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</si>
  <si>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</si>
  <si>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</si>
  <si>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</si>
  <si>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</si>
  <si>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</si>
  <si>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</si>
  <si>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</si>
  <si>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</si>
  <si>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</si>
  <si>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</si>
  <si>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</si>
  <si>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</si>
  <si>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</si>
  <si>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</si>
  <si>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</si>
  <si>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</si>
  <si>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</si>
  <si>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</si>
  <si>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</si>
  <si>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</si>
  <si>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</si>
  <si>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</si>
  <si>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</si>
  <si>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</si>
  <si>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</si>
  <si>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</si>
  <si>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</si>
  <si>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</si>
  <si>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</si>
  <si>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</si>
  <si>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</si>
  <si>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</si>
  <si>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</si>
  <si>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</si>
  <si>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</si>
  <si>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</si>
  <si>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</si>
  <si>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</si>
  <si>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</si>
  <si>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</si>
  <si>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</si>
  <si>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</si>
  <si>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</si>
  <si>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</si>
  <si>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</si>
  <si>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</si>
  <si>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</si>
  <si>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</si>
  <si>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</si>
  <si>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</si>
  <si>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</si>
  <si>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</si>
  <si>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</si>
  <si>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</si>
  <si>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</si>
  <si>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</si>
  <si>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</si>
  <si>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</si>
  <si>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</si>
  <si>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</si>
  <si>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</si>
  <si>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</si>
  <si>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</si>
  <si>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</si>
  <si>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</si>
  <si>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</si>
  <si>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</si>
  <si>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</si>
  <si>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</si>
  <si>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</si>
  <si>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</si>
  <si>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</si>
  <si>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</si>
  <si>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</si>
  <si>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</si>
  <si>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</si>
  <si>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</si>
  <si>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</si>
  <si>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</si>
  <si>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</si>
  <si>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</si>
  <si>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</si>
  <si>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</si>
  <si>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</si>
  <si>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</si>
  <si>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</si>
  <si>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</si>
  <si>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</si>
  <si>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</si>
  <si>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</si>
  <si>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</si>
  <si>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</si>
  <si>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</si>
  <si>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</si>
  <si>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</si>
  <si>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</si>
  <si>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</si>
  <si>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</si>
  <si>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</si>
  <si>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</si>
  <si>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</si>
  <si>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</si>
  <si>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</si>
  <si>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</si>
  <si>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</si>
  <si>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</si>
  <si>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</si>
  <si>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</si>
  <si>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</si>
  <si>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</si>
  <si>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</si>
  <si>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</si>
  <si>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</si>
  <si>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</si>
  <si>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</si>
  <si>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</si>
  <si>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</si>
  <si>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</si>
  <si>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</si>
  <si>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</si>
  <si>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</si>
  <si>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</si>
  <si>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</si>
  <si>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</si>
  <si>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</si>
  <si>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</si>
  <si>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</si>
  <si>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</si>
  <si>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</si>
  <si>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</si>
  <si>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</si>
  <si>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</si>
  <si>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</si>
  <si>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</si>
  <si>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</si>
  <si>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</si>
  <si>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</si>
  <si>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</si>
  <si>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</si>
  <si>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</si>
  <si>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</si>
  <si>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</si>
  <si>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</si>
  <si>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</si>
  <si>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</si>
  <si>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</si>
  <si>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</si>
  <si>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</si>
  <si>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</si>
  <si>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</si>
  <si>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</si>
  <si>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</si>
  <si>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</si>
  <si>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</si>
  <si>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</si>
  <si>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</si>
  <si>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</si>
  <si>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</si>
  <si>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</si>
  <si>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</si>
  <si>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</si>
  <si>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</si>
  <si>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</si>
  <si>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</si>
  <si>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</si>
  <si>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</si>
  <si>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</si>
  <si>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</si>
  <si>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</si>
  <si>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</si>
  <si>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</si>
  <si>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</si>
  <si>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</si>
  <si>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</si>
  <si>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</si>
  <si>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</si>
  <si>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</si>
  <si>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</si>
  <si>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</si>
  <si>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</si>
  <si>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</si>
  <si>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</si>
  <si>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</si>
  <si>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</si>
  <si>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</si>
  <si>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</si>
  <si>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</si>
  <si>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</si>
  <si>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</si>
  <si>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</si>
  <si>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</si>
  <si>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</si>
  <si>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</si>
  <si>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</si>
  <si>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</si>
  <si>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</si>
  <si>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</si>
  <si>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</si>
  <si>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</si>
  <si>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</si>
  <si>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</si>
  <si>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</si>
  <si>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</si>
  <si>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</si>
  <si>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</si>
  <si>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</si>
  <si>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</si>
  <si>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</si>
  <si>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</si>
  <si>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</si>
  <si>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</si>
  <si>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</si>
  <si>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</si>
  <si>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</si>
  <si>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</si>
  <si>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</si>
  <si>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</si>
  <si>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</si>
  <si>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</si>
  <si>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</si>
  <si>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</si>
  <si>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</si>
  <si>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</si>
  <si>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</si>
  <si>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</si>
  <si>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</si>
  <si>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</si>
  <si>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</si>
  <si>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</si>
  <si>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</si>
  <si>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</si>
  <si>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</si>
  <si>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</si>
  <si>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</si>
  <si>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</si>
  <si>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</si>
  <si>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</si>
  <si>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</si>
  <si>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</si>
  <si>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</si>
  <si>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</si>
  <si>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</si>
  <si>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</si>
  <si>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</si>
  <si>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</si>
  <si>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</si>
  <si>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</si>
  <si>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</si>
  <si>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</si>
  <si>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</si>
  <si>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</si>
  <si>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</si>
  <si>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</si>
  <si>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</si>
  <si>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</si>
  <si>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</si>
  <si>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</si>
  <si>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</si>
  <si>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</si>
  <si>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</si>
  <si>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</si>
  <si>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</si>
  <si>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</si>
  <si>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</si>
  <si>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</si>
  <si>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</si>
  <si>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</si>
  <si>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</si>
  <si>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</si>
  <si>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</si>
  <si>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</si>
  <si>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</si>
  <si>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</si>
  <si>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</si>
  <si>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</si>
  <si>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</si>
  <si>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</si>
  <si>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</si>
  <si>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</si>
  <si>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</si>
  <si>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</si>
  <si>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</si>
  <si>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</si>
  <si>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</si>
  <si>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</si>
  <si>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</si>
  <si>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</si>
  <si>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</si>
  <si>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</si>
  <si>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</si>
  <si>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</si>
  <si>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</si>
  <si>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</si>
  <si>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</si>
  <si>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</si>
  <si>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</si>
  <si>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</si>
  <si>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</si>
  <si>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</si>
  <si>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</si>
  <si>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</si>
  <si>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</si>
  <si>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</si>
  <si>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</si>
  <si>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</si>
  <si>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</si>
  <si>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</si>
  <si>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</si>
  <si>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</si>
  <si>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</si>
  <si>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</si>
  <si>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</si>
  <si>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</si>
  <si>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</si>
  <si>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</si>
  <si>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</si>
  <si>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</si>
  <si>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</si>
  <si>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</si>
  <si>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</si>
  <si>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</si>
  <si>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</si>
  <si>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</si>
  <si>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</si>
  <si>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</si>
  <si>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</si>
  <si>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</si>
  <si>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</si>
  <si>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</si>
  <si>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</si>
  <si>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</si>
  <si>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</si>
  <si>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</si>
  <si>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</si>
  <si>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</si>
  <si>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</si>
  <si>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</si>
  <si>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</si>
  <si>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</si>
  <si>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</si>
  <si>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</si>
  <si>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</si>
  <si>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</si>
  <si>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</si>
  <si>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</si>
  <si>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</si>
  <si>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</si>
  <si>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</si>
  <si>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</si>
  <si>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</si>
  <si>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</si>
  <si>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</si>
  <si>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</si>
  <si>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</si>
  <si>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</si>
  <si>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</si>
  <si>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</si>
  <si>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</si>
  <si>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</si>
  <si>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</si>
  <si>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</si>
  <si>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</si>
  <si>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</si>
  <si>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</si>
  <si>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</si>
  <si>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</si>
  <si>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</si>
  <si>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</si>
  <si>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</si>
  <si>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</si>
  <si>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</si>
  <si>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</si>
  <si>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</si>
  <si>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</si>
  <si>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</si>
  <si>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</si>
  <si>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</si>
  <si>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</si>
  <si>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</si>
  <si>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</si>
  <si>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</si>
  <si>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</si>
  <si>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</si>
  <si>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</si>
  <si>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</si>
  <si>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</si>
  <si>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</si>
  <si>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</si>
  <si>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</si>
  <si>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</si>
  <si>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</si>
  <si>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</si>
  <si>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</si>
  <si>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</si>
  <si>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</si>
  <si>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</si>
  <si>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</si>
  <si>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</si>
  <si>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</si>
  <si>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</si>
  <si>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</si>
  <si>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</si>
  <si>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</si>
  <si>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</si>
  <si>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</si>
  <si>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</si>
  <si>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</si>
  <si>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</si>
  <si>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</si>
  <si>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</si>
  <si>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</si>
  <si>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</si>
  <si>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</si>
  <si>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</si>
  <si>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</si>
  <si>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</si>
  <si>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</si>
  <si>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</si>
  <si>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</si>
  <si>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</si>
  <si>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</si>
  <si>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</si>
  <si>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</si>
  <si>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</si>
  <si>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</si>
  <si>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</si>
  <si>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</si>
  <si>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</si>
  <si>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</si>
  <si>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</si>
  <si>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</si>
  <si>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</si>
  <si>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</si>
  <si>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</si>
  <si>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</si>
  <si>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</si>
  <si>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</si>
  <si>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</si>
  <si>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</si>
  <si>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</si>
  <si>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</si>
  <si>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</si>
  <si>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</si>
  <si>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</si>
  <si>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</si>
  <si>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</si>
  <si>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</si>
  <si>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</si>
  <si>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</si>
  <si>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</si>
  <si>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</si>
  <si>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</si>
  <si>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</si>
  <si>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</si>
  <si>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</si>
  <si>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</si>
  <si>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</si>
  <si>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</si>
  <si>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</si>
  <si>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</si>
  <si>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</si>
  <si>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</si>
  <si>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</si>
  <si>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</si>
  <si>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</si>
  <si>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</si>
  <si>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</si>
  <si>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</si>
  <si>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</si>
  <si>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</si>
  <si>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</si>
  <si>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</si>
  <si>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</si>
  <si>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</si>
  <si>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</si>
  <si>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</si>
  <si>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</si>
  <si>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</si>
  <si>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</si>
  <si>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</si>
  <si>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</si>
  <si>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</si>
  <si>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</si>
  <si>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</si>
  <si>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</si>
  <si>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</si>
  <si>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</si>
  <si>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</si>
  <si>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</si>
  <si>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</si>
  <si>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</si>
  <si>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</si>
  <si>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</si>
  <si>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</si>
  <si>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</si>
  <si>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</si>
  <si>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</si>
  <si>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</si>
  <si>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</si>
  <si>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</si>
  <si>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</si>
  <si>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</si>
  <si>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</si>
  <si>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</si>
  <si>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</si>
  <si>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</si>
  <si>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</si>
  <si>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</si>
  <si>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</si>
  <si>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</si>
  <si>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</si>
  <si>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</si>
  <si>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</si>
  <si>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</si>
  <si>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</si>
  <si>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</si>
  <si>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</si>
  <si>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</si>
  <si>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</si>
  <si>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</si>
  <si>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</si>
  <si>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</si>
  <si>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</si>
  <si>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</si>
  <si>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</si>
  <si>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</si>
  <si>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</si>
  <si>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</si>
  <si>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</si>
  <si>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</si>
  <si>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</si>
  <si>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</si>
  <si>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</si>
  <si>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</si>
  <si>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</si>
  <si>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</si>
  <si>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</si>
  <si>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</si>
  <si>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</si>
  <si>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</si>
  <si>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</si>
  <si>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</si>
  <si>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</si>
  <si>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</si>
  <si>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</si>
  <si>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</si>
  <si>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</si>
  <si>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</si>
  <si>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</si>
  <si>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</si>
  <si>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</si>
  <si>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</si>
  <si>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</si>
  <si>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</si>
  <si>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</si>
  <si>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</si>
  <si>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</si>
  <si>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</si>
  <si>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</si>
  <si>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</si>
  <si>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</si>
  <si>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</si>
  <si>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</si>
  <si>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</si>
  <si>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</si>
  <si>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</si>
  <si>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</si>
  <si>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</si>
  <si>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</si>
  <si>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</si>
  <si>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</si>
  <si>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</si>
  <si>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</si>
  <si>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</si>
  <si>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</si>
  <si>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</si>
  <si>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</si>
  <si>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</si>
  <si>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</si>
  <si>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</si>
  <si>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</si>
  <si>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</si>
  <si>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</si>
  <si>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</si>
  <si>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</si>
  <si>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</si>
  <si>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</si>
  <si>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</si>
  <si>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</si>
  <si>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</si>
  <si>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</si>
  <si>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</si>
  <si>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</si>
  <si>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</si>
  <si>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</si>
  <si>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</si>
  <si>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</si>
  <si>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</si>
  <si>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</si>
  <si>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</si>
  <si>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</si>
  <si>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</si>
  <si>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</si>
  <si>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</si>
  <si>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</si>
  <si>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</si>
  <si>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</si>
  <si>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</si>
  <si>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</si>
  <si>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</si>
  <si>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</si>
  <si>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</si>
  <si>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</si>
  <si>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</si>
  <si>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</si>
  <si>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</si>
  <si>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</si>
  <si>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</si>
  <si>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</si>
  <si>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</si>
  <si>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</si>
  <si>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</si>
  <si>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</si>
  <si>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</si>
  <si>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</si>
  <si>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</si>
  <si>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</si>
  <si>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</si>
  <si>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</si>
  <si>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</si>
  <si>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</si>
  <si>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</si>
  <si>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</si>
  <si>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</si>
  <si>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</si>
  <si>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</si>
  <si>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</si>
  <si>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</si>
  <si>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</si>
  <si>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</si>
  <si>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</si>
  <si>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</si>
  <si>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</si>
  <si>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</si>
  <si>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</si>
  <si>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</si>
  <si>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</si>
  <si>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</si>
  <si>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</si>
  <si>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</si>
  <si>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</si>
  <si>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</si>
  <si>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</si>
  <si>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</si>
  <si>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</si>
  <si>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</si>
  <si>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</si>
  <si>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</si>
  <si>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</si>
  <si>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</si>
  <si>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</si>
  <si>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</si>
  <si>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</si>
  <si>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</si>
  <si>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</si>
  <si>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</si>
  <si>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</si>
  <si>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</si>
  <si>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</si>
  <si>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</si>
  <si>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</si>
  <si>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</si>
  <si>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</si>
  <si>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</si>
  <si>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</si>
  <si>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</si>
  <si>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</si>
  <si>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</si>
  <si>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</si>
  <si>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</si>
  <si>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</si>
  <si>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</si>
  <si>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</si>
  <si>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</si>
  <si>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</si>
  <si>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</si>
  <si>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</si>
  <si>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</si>
  <si>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</si>
  <si>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</si>
  <si>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</si>
  <si>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</si>
  <si>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</si>
  <si>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</si>
  <si>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</si>
  <si>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</si>
  <si>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</si>
  <si>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</si>
  <si>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</si>
  <si>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</si>
  <si>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</si>
  <si>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</si>
  <si>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</si>
  <si>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</si>
  <si>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</si>
  <si>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</si>
  <si>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</si>
  <si>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</si>
  <si>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</si>
  <si>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</si>
  <si>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</si>
  <si>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</si>
  <si>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</si>
  <si>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</si>
  <si>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</si>
  <si>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</si>
  <si>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</si>
  <si>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</si>
  <si>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</si>
  <si>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</si>
  <si>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</si>
  <si>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</si>
  <si>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</si>
  <si>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</si>
  <si>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</si>
  <si>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</si>
  <si>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</si>
  <si>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</si>
  <si>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</si>
  <si>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</si>
  <si>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</si>
  <si>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</si>
  <si>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</si>
  <si>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</si>
  <si>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</si>
  <si>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</si>
  <si>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</si>
  <si>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</si>
  <si>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</si>
  <si>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</si>
  <si>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</si>
  <si>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</si>
  <si>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</si>
  <si>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</si>
  <si>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</si>
  <si>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</si>
  <si>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</si>
  <si>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</si>
  <si>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</si>
  <si>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</si>
  <si>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</si>
  <si>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</si>
  <si>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</si>
  <si>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</si>
  <si>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</si>
  <si>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</si>
  <si>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</si>
  <si>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</si>
  <si>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</si>
  <si>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</si>
  <si>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</si>
  <si>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</si>
  <si>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</si>
  <si>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</si>
  <si>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</si>
  <si>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</si>
  <si>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</si>
  <si>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</si>
  <si>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</si>
  <si>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</si>
  <si>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</si>
  <si>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</si>
  <si>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</si>
  <si>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</si>
  <si>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</si>
  <si>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</si>
  <si>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</si>
  <si>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</si>
  <si>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</si>
  <si>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</si>
  <si>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</si>
  <si>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</si>
  <si>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</si>
  <si>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</si>
  <si>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</si>
  <si>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</si>
  <si>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</si>
  <si>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</si>
  <si>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</si>
  <si>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</si>
  <si>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</si>
  <si>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</si>
  <si>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</si>
  <si>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</si>
  <si>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</si>
  <si>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</si>
  <si>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</si>
  <si>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</si>
  <si>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</si>
  <si>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</si>
  <si>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</si>
  <si>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</si>
  <si>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</si>
  <si>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</si>
  <si>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</si>
  <si>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</si>
  <si>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</si>
  <si>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</si>
  <si>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</si>
  <si>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</si>
  <si>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</si>
  <si>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</si>
  <si>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</si>
  <si>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</si>
  <si>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</si>
  <si>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</si>
  <si>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</si>
  <si>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</si>
  <si>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</si>
  <si>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</si>
  <si>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</si>
  <si>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</si>
  <si>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</si>
  <si>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</si>
  <si>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</si>
  <si>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</si>
  <si>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</si>
  <si>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</si>
  <si>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</si>
  <si>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</si>
  <si>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</si>
  <si>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</si>
  <si>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</si>
  <si>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</si>
  <si>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</si>
  <si>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</si>
  <si>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</si>
  <si>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</si>
  <si>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</si>
  <si>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</si>
  <si>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</si>
  <si>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</si>
  <si>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</si>
  <si>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</si>
  <si>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</si>
  <si>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</si>
  <si>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</si>
  <si>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</si>
  <si>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</si>
  <si>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</si>
  <si>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</si>
  <si>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</si>
  <si>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</si>
  <si>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</si>
  <si>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</si>
  <si>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</si>
  <si>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</si>
  <si>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</si>
  <si>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</si>
  <si>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</si>
  <si>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</si>
  <si>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</si>
  <si>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</si>
  <si>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</si>
  <si>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</si>
  <si>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</si>
  <si>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</si>
  <si>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</si>
  <si>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</si>
  <si>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</si>
  <si>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</si>
  <si>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</si>
  <si>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</si>
  <si>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</si>
  <si>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</si>
  <si>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</si>
  <si>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</si>
  <si>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</si>
  <si>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</si>
  <si>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</si>
  <si>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</si>
  <si>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</si>
  <si>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</si>
  <si>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</si>
  <si>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</si>
  <si>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</si>
  <si>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</si>
  <si>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</si>
  <si>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</si>
  <si>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</si>
  <si>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</si>
  <si>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</si>
  <si>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</si>
  <si>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</si>
  <si>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</si>
  <si>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</si>
  <si>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</si>
  <si>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</si>
  <si>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</si>
  <si>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</si>
  <si>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</si>
  <si>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</si>
  <si>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</si>
  <si>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</si>
  <si>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</si>
  <si>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</si>
  <si>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</si>
  <si>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</si>
  <si>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</si>
  <si>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</si>
  <si>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</si>
  <si>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</si>
  <si>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</si>
  <si>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</si>
  <si>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</si>
  <si>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</si>
  <si>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</si>
  <si>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</si>
  <si>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</si>
  <si>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</si>
  <si>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</si>
  <si>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</si>
  <si>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</si>
  <si>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</si>
  <si>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</si>
  <si>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</si>
  <si>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</si>
  <si>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</si>
  <si>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</si>
  <si>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</si>
  <si>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</si>
  <si>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</si>
  <si>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</si>
  <si>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</si>
  <si>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</si>
  <si>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</si>
  <si>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</si>
  <si>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</si>
  <si>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</si>
  <si>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</si>
  <si>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</si>
  <si>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</si>
  <si>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</si>
  <si>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</si>
  <si>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</si>
  <si>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</si>
  <si>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</si>
  <si>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</si>
  <si>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</si>
  <si>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</si>
  <si>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</si>
  <si>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</si>
  <si>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</si>
  <si>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</si>
  <si>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</si>
  <si>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</si>
  <si>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</si>
  <si>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</si>
  <si>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</si>
  <si>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</si>
  <si>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</si>
  <si>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</si>
  <si>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</si>
  <si>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</si>
  <si>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</si>
  <si>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</si>
  <si>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</si>
  <si>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</si>
  <si>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</si>
  <si>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</si>
  <si>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</si>
  <si>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</si>
  <si>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</si>
  <si>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</si>
  <si>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</si>
  <si>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</si>
  <si>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</si>
  <si>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</si>
  <si>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</si>
  <si>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</si>
  <si>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</si>
  <si>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</si>
  <si>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</si>
  <si>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</si>
  <si>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</si>
  <si>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</si>
  <si>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</si>
  <si>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</si>
  <si>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</si>
  <si>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</si>
  <si>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</si>
  <si>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</si>
  <si>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</si>
  <si>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</si>
  <si>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</si>
  <si>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</si>
  <si>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</si>
  <si>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</si>
  <si>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</si>
  <si>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</si>
  <si>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</si>
  <si>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</si>
  <si>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</si>
  <si>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</si>
  <si>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</si>
  <si>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</si>
  <si>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</si>
  <si>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</si>
  <si>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</si>
  <si>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</si>
  <si>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</si>
  <si>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</si>
  <si>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</si>
  <si>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</si>
  <si>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</si>
  <si>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</si>
  <si>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</si>
  <si>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</si>
  <si>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</si>
  <si>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</si>
  <si>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</si>
  <si>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</si>
  <si>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</si>
  <si>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</si>
  <si>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</si>
  <si>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</si>
  <si>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</si>
  <si>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</si>
  <si>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</si>
  <si>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</si>
  <si>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</si>
  <si>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</si>
  <si>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</si>
  <si>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</si>
  <si>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</si>
  <si>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</si>
  <si>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</si>
  <si>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</si>
  <si>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</si>
  <si>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</si>
  <si>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</si>
  <si>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</si>
  <si>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</si>
  <si>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</si>
  <si>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</si>
  <si>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</si>
  <si>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</si>
  <si>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</si>
  <si>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</si>
  <si>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</si>
  <si>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</si>
  <si>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</si>
  <si>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</si>
  <si>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</si>
  <si>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</si>
  <si>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</si>
  <si>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</si>
  <si>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</si>
  <si>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</si>
  <si>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</si>
  <si>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</si>
  <si>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</si>
  <si>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</si>
  <si>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</si>
  <si>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</si>
  <si>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</si>
  <si>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</si>
  <si>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</si>
  <si>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</si>
  <si>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</si>
  <si>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</si>
  <si>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</si>
  <si>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</si>
  <si>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</si>
  <si>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</si>
  <si>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</si>
  <si>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</si>
  <si>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</si>
  <si>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</si>
  <si>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</si>
  <si>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</si>
  <si>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</si>
  <si>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</si>
  <si>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</si>
  <si>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</si>
  <si>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</si>
  <si>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</si>
  <si>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</si>
  <si>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</si>
  <si>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</si>
  <si>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</si>
  <si>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</si>
  <si>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</si>
  <si>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</si>
  <si>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</si>
  <si>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</si>
  <si>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</si>
  <si>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</si>
  <si>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</si>
  <si>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</si>
  <si>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</si>
  <si>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</si>
  <si>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</si>
  <si>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</si>
  <si>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</si>
  <si>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</si>
  <si>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</si>
  <si>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</si>
  <si>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</si>
  <si>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</si>
  <si>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</si>
  <si>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</si>
  <si>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</si>
  <si>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</si>
  <si>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</si>
  <si>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</si>
  <si>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</si>
  <si>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</si>
  <si>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</si>
  <si>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</si>
  <si>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</si>
  <si>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</si>
  <si>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</si>
  <si>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</si>
  <si>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</si>
  <si>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</si>
  <si>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</si>
  <si>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</si>
  <si>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</si>
  <si>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</si>
  <si>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</si>
  <si>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</si>
  <si>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</si>
  <si>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</si>
  <si>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</si>
  <si>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</si>
  <si>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</si>
  <si>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</si>
  <si>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</si>
  <si>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</si>
  <si>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</si>
  <si>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</si>
  <si>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</si>
  <si>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</si>
  <si>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</si>
  <si>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</si>
  <si>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</si>
  <si>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</si>
  <si>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</si>
  <si>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</si>
  <si>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</si>
  <si>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</si>
  <si>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</si>
  <si>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</si>
  <si>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</si>
  <si>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</si>
  <si>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</si>
  <si>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</si>
  <si>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</si>
  <si>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</si>
  <si>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</si>
  <si>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</si>
  <si>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</si>
  <si>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</si>
  <si>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</si>
  <si>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</si>
  <si>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</si>
  <si>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</si>
  <si>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</si>
  <si>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</si>
  <si>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</si>
  <si>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</si>
  <si>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</si>
  <si>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</si>
  <si>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</si>
  <si>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</si>
  <si>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</si>
  <si>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</si>
  <si>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</si>
  <si>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</si>
  <si>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</si>
  <si>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</si>
  <si>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</si>
  <si>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</si>
  <si>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</si>
  <si>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</si>
  <si>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</si>
  <si>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</si>
  <si>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</si>
  <si>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</si>
  <si>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</si>
  <si>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</si>
  <si>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</si>
  <si>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</si>
  <si>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</si>
  <si>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</si>
  <si>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</si>
  <si>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</si>
  <si>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</si>
  <si>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</si>
  <si>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</si>
  <si>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</si>
  <si>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</si>
  <si>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</si>
  <si>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</si>
  <si>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</si>
  <si>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</si>
  <si>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</si>
  <si>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</si>
  <si>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</si>
  <si>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</si>
  <si>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</si>
  <si>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</si>
  <si>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</si>
  <si>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</si>
  <si>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</si>
  <si>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</si>
  <si>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</si>
  <si>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</si>
  <si>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</si>
  <si>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</si>
  <si>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</si>
  <si>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</si>
  <si>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</si>
  <si>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</si>
  <si>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</si>
  <si>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</si>
  <si>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</si>
  <si>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</si>
  <si>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</si>
  <si>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</si>
  <si>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</si>
  <si>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</si>
  <si>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</si>
  <si>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</si>
  <si>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</si>
  <si>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</si>
  <si>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</si>
  <si>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</si>
  <si>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</si>
  <si>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</si>
  <si>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</si>
  <si>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</si>
  <si>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</si>
  <si>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</si>
  <si>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</si>
  <si>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</si>
  <si>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</si>
  <si>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</si>
  <si>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</si>
  <si>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</si>
  <si>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</si>
  <si>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</si>
  <si>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</si>
  <si>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</si>
  <si>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</si>
  <si>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</si>
  <si>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</si>
  <si>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</si>
  <si>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</si>
  <si>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</si>
  <si>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</si>
  <si>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</si>
  <si>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</si>
  <si>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</si>
  <si>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</si>
  <si>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</si>
  <si>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</si>
  <si>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</si>
  <si>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</si>
  <si>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</si>
  <si>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</si>
  <si>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</si>
  <si>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</si>
  <si>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</si>
  <si>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</si>
  <si>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</si>
  <si>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</si>
  <si>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</si>
  <si>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</si>
  <si>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</si>
  <si>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</si>
  <si>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</si>
  <si>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</si>
  <si>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</si>
  <si>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</si>
  <si>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</si>
  <si>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</si>
  <si>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</si>
  <si>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</si>
  <si>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</si>
  <si>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</si>
  <si>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</si>
  <si>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</si>
  <si>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</si>
  <si>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</si>
  <si>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</si>
  <si>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</si>
  <si>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</si>
  <si>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</si>
  <si>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</si>
  <si>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</si>
  <si>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</si>
  <si>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</si>
  <si>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</si>
  <si>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</si>
  <si>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</si>
  <si>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</si>
  <si>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</si>
  <si>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</si>
  <si>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</si>
  <si>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</si>
  <si>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</si>
  <si>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</si>
  <si>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</si>
  <si>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</si>
  <si>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</si>
  <si>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</si>
  <si>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</si>
  <si>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</si>
  <si>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</si>
  <si>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</si>
  <si>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</si>
  <si>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</si>
  <si>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</si>
  <si>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</si>
  <si>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</si>
  <si>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</si>
  <si>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</si>
  <si>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</si>
  <si>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</si>
  <si>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</si>
  <si>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</si>
  <si>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</si>
  <si>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</si>
  <si>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</si>
  <si>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</si>
  <si>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</si>
  <si>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</si>
  <si>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</si>
  <si>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</si>
  <si>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</si>
  <si>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</si>
  <si>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</si>
  <si>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</si>
  <si>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</si>
  <si>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</si>
  <si>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</si>
  <si>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</si>
  <si>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</si>
  <si>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</si>
  <si>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</si>
  <si>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</si>
  <si>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</si>
  <si>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</si>
  <si>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</si>
  <si>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</si>
  <si>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</si>
  <si>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</si>
  <si>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</si>
  <si>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</si>
  <si>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</si>
  <si>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</si>
  <si>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</si>
  <si>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</si>
  <si>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</si>
  <si>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</si>
  <si>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</si>
  <si>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</si>
  <si>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</si>
  <si>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</si>
  <si>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</si>
  <si>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</si>
  <si>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</si>
  <si>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</si>
  <si>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</si>
  <si>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</si>
  <si>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</si>
  <si>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</si>
  <si>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</si>
  <si>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</si>
  <si>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</si>
  <si>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</si>
  <si>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</si>
  <si>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</si>
  <si>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</si>
  <si>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</si>
  <si>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</si>
  <si>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</si>
  <si>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</si>
  <si>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</si>
  <si>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</si>
  <si>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</si>
  <si>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</si>
  <si>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</si>
  <si>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</si>
  <si>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</si>
  <si>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</si>
  <si>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</si>
  <si>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</si>
  <si>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</si>
  <si>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</si>
  <si>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</si>
  <si>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</si>
  <si>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</si>
  <si>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</si>
  <si>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</si>
  <si>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</si>
  <si>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</si>
  <si>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</si>
  <si>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</si>
  <si>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</si>
  <si>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</si>
  <si>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</si>
  <si>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</si>
  <si>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</si>
  <si>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</si>
  <si>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</si>
  <si>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</si>
  <si>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</si>
  <si>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</si>
  <si>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</si>
  <si>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</si>
  <si>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</si>
  <si>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</si>
  <si>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</si>
  <si>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</si>
  <si>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</si>
  <si>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</si>
  <si>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</si>
  <si>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</si>
  <si>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</si>
  <si>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</si>
  <si>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</si>
  <si>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</si>
  <si>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</si>
  <si>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</si>
  <si>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</si>
  <si>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</si>
  <si>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</si>
  <si>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</si>
  <si>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</si>
  <si>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</si>
  <si>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</si>
  <si>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</si>
  <si>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</si>
  <si>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</si>
  <si>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</si>
  <si>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</si>
  <si>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</si>
  <si>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</si>
  <si>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</si>
  <si>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</si>
  <si>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</si>
  <si>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</si>
  <si>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</si>
  <si>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</si>
  <si>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</si>
  <si>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</si>
  <si>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</si>
  <si>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</si>
  <si>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</si>
  <si>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</si>
  <si>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</si>
  <si>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</si>
  <si>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</si>
  <si>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</si>
  <si>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</si>
  <si>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</si>
  <si>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</si>
  <si>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</si>
  <si>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</si>
  <si>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</si>
  <si>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</si>
  <si>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</si>
  <si>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</si>
  <si>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</si>
  <si>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</si>
  <si>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</si>
  <si>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</si>
  <si>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</si>
  <si>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</si>
  <si>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</si>
  <si>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</si>
  <si>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</si>
  <si>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</si>
  <si>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</si>
  <si>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</si>
  <si>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</si>
  <si>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</si>
  <si>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</si>
  <si>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</si>
  <si>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</si>
  <si>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</si>
  <si>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</si>
  <si>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</si>
  <si>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</si>
  <si>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</si>
  <si>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</si>
  <si>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</si>
  <si>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</si>
  <si>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</si>
  <si>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</si>
  <si>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</si>
  <si>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</si>
  <si>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</si>
  <si>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</si>
  <si>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</si>
  <si>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</si>
  <si>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</si>
  <si>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</si>
  <si>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</si>
  <si>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</si>
  <si>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</si>
  <si>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</si>
  <si>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</si>
  <si>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</si>
  <si>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</si>
  <si>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</si>
  <si>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</si>
  <si>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</si>
  <si>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</si>
  <si>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</si>
  <si>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</si>
  <si>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</si>
  <si>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</si>
  <si>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</si>
  <si>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</si>
  <si>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</si>
  <si>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</si>
  <si>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</si>
  <si>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</si>
  <si>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</si>
  <si>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</si>
  <si>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</si>
  <si>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</si>
  <si>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</si>
  <si>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</si>
  <si>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</si>
  <si>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</si>
  <si>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</si>
  <si>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</si>
  <si>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</si>
  <si>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</si>
  <si>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</si>
  <si>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</si>
  <si>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</si>
  <si>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</si>
  <si>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</si>
  <si>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</si>
  <si>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</si>
  <si>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</si>
  <si>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</si>
  <si>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</si>
  <si>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</si>
  <si>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</si>
  <si>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</si>
  <si>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</si>
  <si>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</si>
  <si>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</si>
  <si>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</si>
  <si>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</si>
  <si>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</si>
  <si>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</si>
  <si>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</si>
  <si>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</si>
  <si>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</si>
  <si>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</si>
  <si>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</si>
  <si>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</si>
  <si>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</si>
  <si>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</si>
  <si>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</si>
  <si>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</si>
  <si>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</si>
  <si>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</si>
  <si>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</si>
  <si>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</si>
  <si>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</si>
  <si>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</si>
  <si>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</si>
  <si>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</si>
  <si>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</si>
  <si>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</si>
  <si>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</si>
  <si>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</si>
  <si>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</si>
  <si>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</si>
  <si>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</si>
  <si>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</si>
  <si>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</si>
  <si>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</si>
  <si>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</si>
  <si>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</si>
  <si>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</si>
  <si>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</si>
  <si>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</si>
  <si>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</si>
  <si>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</si>
  <si>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</si>
  <si>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</si>
  <si>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</si>
  <si>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</si>
  <si>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</si>
  <si>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</si>
  <si>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</si>
  <si>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</si>
  <si>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</si>
  <si>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</si>
  <si>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</si>
  <si>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</si>
  <si>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</si>
  <si>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</si>
  <si>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</si>
  <si>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</si>
  <si>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</si>
  <si>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</si>
  <si>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</si>
  <si>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</si>
  <si>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</si>
  <si>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</si>
  <si>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</si>
  <si>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</si>
  <si>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</si>
  <si>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</si>
  <si>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</si>
  <si>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</si>
  <si>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</si>
  <si>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</si>
  <si>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</si>
  <si>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</si>
  <si>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</si>
  <si>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</si>
  <si>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</si>
  <si>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</si>
  <si>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</si>
  <si>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</si>
  <si>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</si>
  <si>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</si>
  <si>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</si>
  <si>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</si>
  <si>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</si>
  <si>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</si>
  <si>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</si>
  <si>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</si>
  <si>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</si>
  <si>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</si>
  <si>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</si>
  <si>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</si>
  <si>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</si>
  <si>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</si>
  <si>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</si>
  <si>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</si>
  <si>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</si>
  <si>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</si>
  <si>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</si>
  <si>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</si>
  <si>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</si>
  <si>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</si>
  <si>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</si>
  <si>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</si>
  <si>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</si>
  <si>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</si>
  <si>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</si>
  <si>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</si>
  <si>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</si>
  <si>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</si>
  <si>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</si>
  <si>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</si>
  <si>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</si>
  <si>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</si>
  <si>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</si>
  <si>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</si>
  <si>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</si>
  <si>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</si>
  <si>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</si>
  <si>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</si>
  <si>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</si>
  <si>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</si>
  <si>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</si>
  <si>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</si>
  <si>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</si>
  <si>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</si>
  <si>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</si>
  <si>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</si>
  <si>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</si>
  <si>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</si>
  <si>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</si>
  <si>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</si>
  <si>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</si>
  <si>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</si>
  <si>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</si>
  <si>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</si>
  <si>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</si>
  <si>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</si>
  <si>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</si>
  <si>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</si>
  <si>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</si>
  <si>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</si>
  <si>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</si>
  <si>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</si>
  <si>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</si>
  <si>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</si>
  <si>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</si>
  <si>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</si>
  <si>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</si>
  <si>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</si>
  <si>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</si>
  <si>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</si>
  <si>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</si>
  <si>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</si>
  <si>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</si>
  <si>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</si>
  <si>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</si>
  <si>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</si>
  <si>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</si>
  <si>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</si>
  <si>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</si>
  <si>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</si>
  <si>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</si>
  <si>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</si>
  <si>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</si>
  <si>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</si>
  <si>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</si>
  <si>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</si>
  <si>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</si>
  <si>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</si>
  <si>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</si>
  <si>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</si>
  <si>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</si>
  <si>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</si>
  <si>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</si>
  <si>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</si>
  <si>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</si>
  <si>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</si>
  <si>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</si>
  <si>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</si>
  <si>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</si>
  <si>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</si>
  <si>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</si>
  <si>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</si>
  <si>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</si>
  <si>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</si>
  <si>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</si>
  <si>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</si>
  <si>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</si>
  <si>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</si>
  <si>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</si>
  <si>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</si>
  <si>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</si>
  <si>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</si>
  <si>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</si>
  <si>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</si>
  <si>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</si>
  <si>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</si>
  <si>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</si>
  <si>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</si>
  <si>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</si>
  <si>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</si>
  <si>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</si>
  <si>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</si>
  <si>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</si>
  <si>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</si>
  <si>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</si>
  <si>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</si>
  <si>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</si>
  <si>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</si>
  <si>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</si>
  <si>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</si>
  <si>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</si>
  <si>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</si>
  <si>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</si>
  <si>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</si>
  <si>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</si>
  <si>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</si>
  <si>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</si>
  <si>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</si>
  <si>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</si>
  <si>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</si>
  <si>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</si>
  <si>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</si>
  <si>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</si>
  <si>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</si>
  <si>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</si>
  <si>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</si>
  <si>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</si>
  <si>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</si>
  <si>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</si>
  <si>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</si>
  <si>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</si>
  <si>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</si>
  <si>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</si>
  <si>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</si>
  <si>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</si>
  <si>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</si>
  <si>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</si>
  <si>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</si>
  <si>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</si>
  <si>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</si>
  <si>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</si>
  <si>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</si>
  <si>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</si>
  <si>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</si>
  <si>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</si>
  <si>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</si>
  <si>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</si>
  <si>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</si>
  <si>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</si>
  <si>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</si>
  <si>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</si>
  <si>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</si>
  <si>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</si>
  <si>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</si>
  <si>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</si>
  <si>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</si>
  <si>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</si>
  <si>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</si>
  <si>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</si>
  <si>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</si>
  <si>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</si>
  <si>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</si>
  <si>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</si>
  <si>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</si>
  <si>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</si>
  <si>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</si>
  <si>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</si>
  <si>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</si>
  <si>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</si>
  <si>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</si>
  <si>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</si>
  <si>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</si>
  <si>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</si>
  <si>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</si>
  <si>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</si>
  <si>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</si>
  <si>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</si>
  <si>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</si>
  <si>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</si>
  <si>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</si>
  <si>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</si>
  <si>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</si>
  <si>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</si>
  <si>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</si>
  <si>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</si>
  <si>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</si>
  <si>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</si>
  <si>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</si>
  <si>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</si>
  <si>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</si>
  <si>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</si>
  <si>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</si>
  <si>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</si>
  <si>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</si>
  <si>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</si>
  <si>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</si>
  <si>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</si>
  <si>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</si>
  <si>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</si>
  <si>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</si>
  <si>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</si>
  <si>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</si>
  <si>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</si>
  <si>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</si>
  <si>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</si>
  <si>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</si>
  <si>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</si>
  <si>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</si>
  <si>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</si>
  <si>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</si>
  <si>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</si>
  <si>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</si>
  <si>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</si>
  <si>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</si>
  <si>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</si>
  <si>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</si>
  <si>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</si>
  <si>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</si>
  <si>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</si>
  <si>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</si>
  <si>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</si>
  <si>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</si>
  <si>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</si>
  <si>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</si>
  <si>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</si>
  <si>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</si>
  <si>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</si>
  <si>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</si>
  <si>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</si>
  <si>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</si>
  <si>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</si>
  <si>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</si>
  <si>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</si>
  <si>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</si>
  <si>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</si>
  <si>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</si>
  <si>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</si>
  <si>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</si>
  <si>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</si>
  <si>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</si>
  <si>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</si>
  <si>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</si>
  <si>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</si>
  <si>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</si>
  <si>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</si>
  <si>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</si>
  <si>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</si>
  <si>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</si>
  <si>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</si>
  <si>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</si>
  <si>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</si>
  <si>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</si>
  <si>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</si>
  <si>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</si>
  <si>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</si>
  <si>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</si>
  <si>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</si>
  <si>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</si>
  <si>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</si>
  <si>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</si>
  <si>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</si>
  <si>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</si>
  <si>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</si>
  <si>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</si>
  <si>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</si>
  <si>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</si>
  <si>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</si>
  <si>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</si>
  <si>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</si>
  <si>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</si>
  <si>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</si>
  <si>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</si>
  <si>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</si>
  <si>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</si>
  <si>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</si>
  <si>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</si>
  <si>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</si>
  <si>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</si>
  <si>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</si>
  <si>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</si>
  <si>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</si>
  <si>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</si>
  <si>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</si>
  <si>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</si>
  <si>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</si>
  <si>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</si>
  <si>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</si>
  <si>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</si>
  <si>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</si>
  <si>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</si>
  <si>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</si>
  <si>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</si>
  <si>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</si>
  <si>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</si>
  <si>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</si>
  <si>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</si>
  <si>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</si>
  <si>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</si>
  <si>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</si>
  <si>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</si>
  <si>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</si>
  <si>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</si>
  <si>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</si>
  <si>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</si>
  <si>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</si>
  <si>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</si>
  <si>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</si>
  <si>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</si>
  <si>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</si>
  <si>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</si>
  <si>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</si>
  <si>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</si>
  <si>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</si>
  <si>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</si>
  <si>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</si>
  <si>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</si>
  <si>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</si>
  <si>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</si>
  <si>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</si>
  <si>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</si>
  <si>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</si>
  <si>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</si>
  <si>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</si>
  <si>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</si>
  <si>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</si>
  <si>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</si>
  <si>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</si>
  <si>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</si>
  <si>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</si>
  <si>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</si>
  <si>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</si>
  <si>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</si>
  <si>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</si>
  <si>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</si>
  <si>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</si>
  <si>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</si>
  <si>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</si>
  <si>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</si>
  <si>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</si>
  <si>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</si>
  <si>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</si>
  <si>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</si>
  <si>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</si>
  <si>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</si>
  <si>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</si>
  <si>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</si>
  <si>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</si>
  <si>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</si>
  <si>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</si>
  <si>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</si>
  <si>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</si>
  <si>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</si>
  <si>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</si>
  <si>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</si>
  <si>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</si>
  <si>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</si>
  <si>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</si>
  <si>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</si>
  <si>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</si>
  <si>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</si>
  <si>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</si>
  <si>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</si>
  <si>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</si>
  <si>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</si>
  <si>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</si>
  <si>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</si>
  <si>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</si>
  <si>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</si>
  <si>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</si>
  <si>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</si>
  <si>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</si>
  <si>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</si>
  <si>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</si>
  <si>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</si>
  <si>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</si>
  <si>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</si>
  <si>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</si>
  <si>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</si>
  <si>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</si>
  <si>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</si>
  <si>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</si>
  <si>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</si>
  <si>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</si>
  <si>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</si>
  <si>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</si>
  <si>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</si>
  <si>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</si>
  <si>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</si>
  <si>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</si>
  <si>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</si>
  <si>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</si>
  <si>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</si>
  <si>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</si>
  <si>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</si>
  <si>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</si>
  <si>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</si>
  <si>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</si>
  <si>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</si>
  <si>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</si>
  <si>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</si>
  <si>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</si>
  <si>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</si>
  <si>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</si>
  <si>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</si>
  <si>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</si>
  <si>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</si>
  <si>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</si>
  <si>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</si>
  <si>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</si>
  <si>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</si>
  <si>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</si>
  <si>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</si>
  <si>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</si>
  <si>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</si>
  <si>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</si>
  <si>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</si>
  <si>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</si>
  <si>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</si>
  <si>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</si>
  <si>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</si>
  <si>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</si>
  <si>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</si>
  <si>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</si>
  <si>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</si>
  <si>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</si>
  <si>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</si>
  <si>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</si>
  <si>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</si>
  <si>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</si>
  <si>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</si>
  <si>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</si>
  <si>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</si>
  <si>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</si>
  <si>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</si>
  <si>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</si>
  <si>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</si>
  <si>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</si>
  <si>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</si>
  <si>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</si>
  <si>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</si>
  <si>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</si>
  <si>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</si>
  <si>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</si>
  <si>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</si>
  <si>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</si>
  <si>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</si>
  <si>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</si>
  <si>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</si>
  <si>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</si>
  <si>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</si>
  <si>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</si>
  <si>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</si>
  <si>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</si>
  <si>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</si>
  <si>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</si>
  <si>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</si>
  <si>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</si>
  <si>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</si>
  <si>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</si>
  <si>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</si>
  <si>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</si>
  <si>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</si>
  <si>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</si>
  <si>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</si>
  <si>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</si>
  <si>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</si>
  <si>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</si>
  <si>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</si>
  <si>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</si>
  <si>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</si>
  <si>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</si>
  <si>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</si>
  <si>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</si>
  <si>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</si>
  <si>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</si>
  <si>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</si>
  <si>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</si>
  <si>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</si>
  <si>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</si>
  <si>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</si>
  <si>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</si>
  <si>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</si>
  <si>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</si>
  <si>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</si>
  <si>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</si>
  <si>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</si>
  <si>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</si>
  <si>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</si>
  <si>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</si>
  <si>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</si>
  <si>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</si>
  <si>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</si>
  <si>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</si>
  <si>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</si>
  <si>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</si>
  <si>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</si>
  <si>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</si>
  <si>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</si>
  <si>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</si>
  <si>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</si>
  <si>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</si>
  <si>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</si>
  <si>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</si>
  <si>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</si>
  <si>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</si>
  <si>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</si>
  <si>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</si>
  <si>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</si>
  <si>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</si>
  <si>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</si>
  <si>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</si>
  <si>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</si>
  <si>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</si>
  <si>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</si>
  <si>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</si>
  <si>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</si>
  <si>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</si>
  <si>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</si>
  <si>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</si>
  <si>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</si>
  <si>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</si>
  <si>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</si>
  <si>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</si>
  <si>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</si>
  <si>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</si>
  <si>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</si>
  <si>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</si>
  <si>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</si>
  <si>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</si>
  <si>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</si>
  <si>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</si>
  <si>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</si>
  <si>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</si>
  <si>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</si>
  <si>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</si>
  <si>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</si>
  <si>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</si>
  <si>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</si>
  <si>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</si>
  <si>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</si>
  <si>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</si>
  <si>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</si>
  <si>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</si>
  <si>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</si>
  <si>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</si>
  <si>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</si>
  <si>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</si>
  <si>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</si>
  <si>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</si>
  <si>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</si>
  <si>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</si>
  <si>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</si>
  <si>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</si>
  <si>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</si>
  <si>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</si>
  <si>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</si>
  <si>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</si>
  <si>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</si>
  <si>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</si>
  <si>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</si>
  <si>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</si>
  <si>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</si>
  <si>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</si>
  <si>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</si>
  <si>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</si>
  <si>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</si>
  <si>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</si>
  <si>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</si>
  <si>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</si>
  <si>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</si>
  <si>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</si>
  <si>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</si>
  <si>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</si>
  <si>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</si>
  <si>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</si>
  <si>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</si>
  <si>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</si>
  <si>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</si>
  <si>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</si>
  <si>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</si>
  <si>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</si>
  <si>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</si>
  <si>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</si>
  <si>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</si>
  <si>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</si>
  <si>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</si>
  <si>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</si>
  <si>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</si>
  <si>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</si>
  <si>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</si>
  <si>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</si>
  <si>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</si>
  <si>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</si>
  <si>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</si>
  <si>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</si>
  <si>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</si>
  <si>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</si>
  <si>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</si>
  <si>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</si>
  <si>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</si>
  <si>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</si>
  <si>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</si>
  <si>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</si>
  <si>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</si>
  <si>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</si>
  <si>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</si>
  <si>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</si>
  <si>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</si>
  <si>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</si>
  <si>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</si>
  <si>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</si>
  <si>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</si>
  <si>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</si>
  <si>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</si>
  <si>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</si>
  <si>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</si>
  <si>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</si>
  <si>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</si>
  <si>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</si>
  <si>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</si>
  <si>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</si>
  <si>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</si>
  <si>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</si>
  <si>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</si>
  <si>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</si>
  <si>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</si>
  <si>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</si>
  <si>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</si>
  <si>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</si>
  <si>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</si>
  <si>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</si>
  <si>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</si>
  <si>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</si>
  <si>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</si>
  <si>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</si>
  <si>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</si>
  <si>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</si>
  <si>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</si>
  <si>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</si>
  <si>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</si>
  <si>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</si>
  <si>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</si>
  <si>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</si>
  <si>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</si>
  <si>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</si>
  <si>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</si>
  <si>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</si>
  <si>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</si>
  <si>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</si>
  <si>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</si>
  <si>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</si>
  <si>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</si>
  <si>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</si>
  <si>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</si>
  <si>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</si>
  <si>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</si>
  <si>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</si>
  <si>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</si>
  <si>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</si>
  <si>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</si>
  <si>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</si>
  <si>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</si>
  <si>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</si>
  <si>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</si>
  <si>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</si>
  <si>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</si>
  <si>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</si>
  <si>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</si>
  <si>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</si>
  <si>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</si>
  <si>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</si>
  <si>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</si>
  <si>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</si>
  <si>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</si>
  <si>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</si>
  <si>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</si>
  <si>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</si>
  <si>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</si>
  <si>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</si>
  <si>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</si>
  <si>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</si>
  <si>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</si>
  <si>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</si>
  <si>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</si>
  <si>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</si>
  <si>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</si>
  <si>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</si>
  <si>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</si>
  <si>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</si>
  <si>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</si>
  <si>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</si>
  <si>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</si>
  <si>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</si>
  <si>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</si>
  <si>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</si>
  <si>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</si>
  <si>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</si>
  <si>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</si>
  <si>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</si>
  <si>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</si>
  <si>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</si>
  <si>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</si>
  <si>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</si>
  <si>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</si>
  <si>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</si>
  <si>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</si>
  <si>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</si>
  <si>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</si>
  <si>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</si>
  <si>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</si>
  <si>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</si>
  <si>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</si>
  <si>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</si>
  <si>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</si>
  <si>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</si>
  <si>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</si>
  <si>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</si>
  <si>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</si>
  <si>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</si>
  <si>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</si>
  <si>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</si>
  <si>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</si>
  <si>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</si>
  <si>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</si>
  <si>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</si>
  <si>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</si>
  <si>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</si>
  <si>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</si>
  <si>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</si>
  <si>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</si>
  <si>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</si>
  <si>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</si>
  <si>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</si>
  <si>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</si>
  <si>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</si>
  <si>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</si>
  <si>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</si>
  <si>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</si>
  <si>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</si>
  <si>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</si>
  <si>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</si>
  <si>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</si>
  <si>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</si>
  <si>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</si>
  <si>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</si>
  <si>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</si>
  <si>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</si>
  <si>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</si>
  <si>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</si>
  <si>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</si>
  <si>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</si>
  <si>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</si>
  <si>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</si>
  <si>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</si>
  <si>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</si>
  <si>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</si>
  <si>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</si>
  <si>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</si>
  <si>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</si>
  <si>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</si>
  <si>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</si>
  <si>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</si>
  <si>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</si>
  <si>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</si>
  <si>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</si>
  <si>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</si>
  <si>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</si>
  <si>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</si>
  <si>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</si>
  <si>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</si>
  <si>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</si>
  <si>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</si>
  <si>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</si>
  <si>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</si>
  <si>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</si>
  <si>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</si>
  <si>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</si>
  <si>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</si>
  <si>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</si>
  <si>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</si>
  <si>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</si>
  <si>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</si>
  <si>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</si>
  <si>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</si>
  <si>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</si>
  <si>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</si>
  <si>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</si>
  <si>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</si>
  <si>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</si>
  <si>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</si>
  <si>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</si>
  <si>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</si>
  <si>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</si>
  <si>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</si>
  <si>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</si>
  <si>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</si>
  <si>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</si>
  <si>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</si>
  <si>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</si>
  <si>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</si>
  <si>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</si>
  <si>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</si>
  <si>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</si>
  <si>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</si>
  <si>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</si>
  <si>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</si>
  <si>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</si>
  <si>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</si>
  <si>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</si>
  <si>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</si>
  <si>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</si>
  <si>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</si>
  <si>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</si>
  <si>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</si>
  <si>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</si>
  <si>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</si>
  <si>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</si>
  <si>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</si>
  <si>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</si>
  <si>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</si>
  <si>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</si>
  <si>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</si>
  <si>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</si>
  <si>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</si>
  <si>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</si>
  <si>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</si>
  <si>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</si>
  <si>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</si>
  <si>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</si>
  <si>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</si>
  <si>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</si>
  <si>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</si>
  <si>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</si>
  <si>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</si>
  <si>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</si>
  <si>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</si>
  <si>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</si>
  <si>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</si>
  <si>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</si>
  <si>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</si>
  <si>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</si>
  <si>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</si>
  <si>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</si>
  <si>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</si>
  <si>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</si>
  <si>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</si>
  <si>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</si>
  <si>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</si>
  <si>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</si>
  <si>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</si>
  <si>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</si>
  <si>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</si>
  <si>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</si>
  <si>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</si>
  <si>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</si>
  <si>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</si>
  <si>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</si>
  <si>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</si>
  <si>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</si>
  <si>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</si>
  <si>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</si>
  <si>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</si>
  <si>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</si>
  <si>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</si>
  <si>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</si>
  <si>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</si>
  <si>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</si>
  <si>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</si>
  <si>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</si>
  <si>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</si>
  <si>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</si>
  <si>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</si>
  <si>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</si>
  <si>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</si>
  <si>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</si>
  <si>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</si>
  <si>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</si>
  <si>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</si>
  <si>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</si>
  <si>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</si>
  <si>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</si>
  <si>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</si>
  <si>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</si>
  <si>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</si>
  <si>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</si>
  <si>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</si>
  <si>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</si>
  <si>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</si>
  <si>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</si>
  <si>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</si>
  <si>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</si>
  <si>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</si>
  <si>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</si>
  <si>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</si>
  <si>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</si>
  <si>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</si>
  <si>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</si>
  <si>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</si>
  <si>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</si>
  <si>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</si>
  <si>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</si>
  <si>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</si>
  <si>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</si>
  <si>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</si>
  <si>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</si>
  <si>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</si>
  <si>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</si>
  <si>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</si>
  <si>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</si>
  <si>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</si>
  <si>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</si>
  <si>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</si>
  <si>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</si>
  <si>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</si>
  <si>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</si>
  <si>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</si>
  <si>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</si>
  <si>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</si>
  <si>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</si>
  <si>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</si>
  <si>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</si>
  <si>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</si>
  <si>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</si>
  <si>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</si>
  <si>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</si>
  <si>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</si>
  <si>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</si>
  <si>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</si>
  <si>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</si>
  <si>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</si>
  <si>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</si>
  <si>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</si>
  <si>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</si>
  <si>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</si>
  <si>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</si>
  <si>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</si>
  <si>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</si>
  <si>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</si>
  <si>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</si>
  <si>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</si>
  <si>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</si>
  <si>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</si>
  <si>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</si>
  <si>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</si>
  <si>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</si>
  <si>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</si>
  <si>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</si>
  <si>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</si>
  <si>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</si>
  <si>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</si>
  <si>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</si>
  <si>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</si>
  <si>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</si>
  <si>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</si>
  <si>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</si>
  <si>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</si>
  <si>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</si>
  <si>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</si>
  <si>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</si>
  <si>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</si>
  <si>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</si>
  <si>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</si>
  <si>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</si>
  <si>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</si>
  <si>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</si>
  <si>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</si>
  <si>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</si>
  <si>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</si>
  <si>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</si>
  <si>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</si>
  <si>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</si>
  <si>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</si>
  <si>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</si>
  <si>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</si>
  <si>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</si>
  <si>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</si>
  <si>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</si>
  <si>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</si>
  <si>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</si>
  <si>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</si>
  <si>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</si>
  <si>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</si>
  <si>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</si>
  <si>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</si>
  <si>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</si>
  <si>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</si>
  <si>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</si>
  <si>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</si>
  <si>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</si>
  <si>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</si>
  <si>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</si>
  <si>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</si>
  <si>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</si>
  <si>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</si>
  <si>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</si>
  <si>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</si>
  <si>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</si>
  <si>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</si>
  <si>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</si>
  <si>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</si>
  <si>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</si>
  <si>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</si>
  <si>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</si>
  <si>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</si>
  <si>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</si>
  <si>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</si>
  <si>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</si>
  <si>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</si>
  <si>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</si>
  <si>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</si>
  <si>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</si>
  <si>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</si>
  <si>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</si>
  <si>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</si>
  <si>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</si>
  <si>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</si>
  <si>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</si>
  <si>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</si>
  <si>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</si>
  <si>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</si>
  <si>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</si>
  <si>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</si>
  <si>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</si>
  <si>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</si>
  <si>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</si>
  <si>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</si>
  <si>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</si>
  <si>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</si>
  <si>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</si>
  <si>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</si>
  <si>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</si>
  <si>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</si>
  <si>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</si>
  <si>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</si>
  <si>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</si>
  <si>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</si>
  <si>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</si>
  <si>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</si>
  <si>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</si>
  <si>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</si>
  <si>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</si>
  <si>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</si>
  <si>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</si>
  <si>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</si>
  <si>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</si>
  <si>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</si>
  <si>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</si>
  <si>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</si>
  <si>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</si>
  <si>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</si>
  <si>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</si>
  <si>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</si>
  <si>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</si>
  <si>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</si>
  <si>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</si>
  <si>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</si>
  <si>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</si>
  <si>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</si>
  <si>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</si>
  <si>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</si>
  <si>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</si>
  <si>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</si>
  <si>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</si>
  <si>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</si>
  <si>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</si>
  <si>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</si>
  <si>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</si>
  <si>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</si>
  <si>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</si>
  <si>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</si>
  <si>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</si>
  <si>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</si>
  <si>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</si>
  <si>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</si>
  <si>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</si>
  <si>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</si>
  <si>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</si>
  <si>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</si>
  <si>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</si>
  <si>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</si>
  <si>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</si>
  <si>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</si>
  <si>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</si>
  <si>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</si>
  <si>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</si>
  <si>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</si>
  <si>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</si>
  <si>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</si>
  <si>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</si>
  <si>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</si>
  <si>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</si>
  <si>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</si>
  <si>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</si>
  <si>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</si>
  <si>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</si>
  <si>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</si>
  <si>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</si>
  <si>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</si>
  <si>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</si>
  <si>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</si>
  <si>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</si>
  <si>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</si>
  <si>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</si>
  <si>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</si>
  <si>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</si>
  <si>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</si>
  <si>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</si>
  <si>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</si>
  <si>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</si>
  <si>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</si>
  <si>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</si>
  <si>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</si>
  <si>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</si>
  <si>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</si>
  <si>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</si>
  <si>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</si>
  <si>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</si>
  <si>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</si>
  <si>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</si>
  <si>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</si>
  <si>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</si>
  <si>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</si>
  <si>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</si>
  <si>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</si>
  <si>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</si>
  <si>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</si>
  <si>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</si>
  <si>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</si>
  <si>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</si>
  <si>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</si>
  <si>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</si>
  <si>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</si>
  <si>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</si>
  <si>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</si>
  <si>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</si>
  <si>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</si>
  <si>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</si>
  <si>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</si>
  <si>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</si>
  <si>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</si>
  <si>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</si>
  <si>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</si>
  <si>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</si>
  <si>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</si>
  <si>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</si>
  <si>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</si>
  <si>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</si>
  <si>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</si>
  <si>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</si>
  <si>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</si>
  <si>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</si>
  <si>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</si>
  <si>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</si>
  <si>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</si>
  <si>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</si>
  <si>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</si>
  <si>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</si>
  <si>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</si>
  <si>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</si>
  <si>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</si>
  <si>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</si>
  <si>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</si>
  <si>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</si>
  <si>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</si>
  <si>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</si>
  <si>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</si>
  <si>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</si>
  <si>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</si>
  <si>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</si>
  <si>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</si>
  <si>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</si>
  <si>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</si>
  <si>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</si>
  <si>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</si>
  <si>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</si>
  <si>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</si>
  <si>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</si>
  <si>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</si>
  <si>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</si>
  <si>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</si>
  <si>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</si>
  <si>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</si>
  <si>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</si>
  <si>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</si>
  <si>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</si>
  <si>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</si>
  <si>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</si>
  <si>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</si>
  <si>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</si>
  <si>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</si>
  <si>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</si>
  <si>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</si>
  <si>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</si>
  <si>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</si>
  <si>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</si>
  <si>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</si>
  <si>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</si>
  <si>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</si>
  <si>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</si>
  <si>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</si>
  <si>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</si>
  <si>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</si>
  <si>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</si>
  <si>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</si>
  <si>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</si>
  <si>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</si>
  <si>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</si>
  <si>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</si>
  <si>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</si>
  <si>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</si>
  <si>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</si>
  <si>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</si>
  <si>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</si>
  <si>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</si>
  <si>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</si>
  <si>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</si>
  <si>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</si>
  <si>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</si>
  <si>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</si>
  <si>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</si>
  <si>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</si>
  <si>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</si>
  <si>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</si>
  <si>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</si>
  <si>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</si>
  <si>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</si>
  <si>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</si>
  <si>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</si>
  <si>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</si>
  <si>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</si>
  <si>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</si>
  <si>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</si>
  <si>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</si>
  <si>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</si>
  <si>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</si>
  <si>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</si>
  <si>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</si>
  <si>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</si>
  <si>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</si>
  <si>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</si>
  <si>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</si>
  <si>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</si>
  <si>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</si>
  <si>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</si>
  <si>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</si>
  <si>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</si>
  <si>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</si>
  <si>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</si>
  <si>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</si>
  <si>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</si>
  <si>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</si>
  <si>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</si>
  <si>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</si>
  <si>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</si>
  <si>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</si>
  <si>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</si>
  <si>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</si>
  <si>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</si>
  <si>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</si>
  <si>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</si>
  <si>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</si>
  <si>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</si>
  <si>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</si>
  <si>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</si>
  <si>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</si>
  <si>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</si>
  <si>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</si>
  <si>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</si>
  <si>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</si>
  <si>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</si>
  <si>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</si>
  <si>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</si>
  <si>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</si>
  <si>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</si>
  <si>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</si>
  <si>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</si>
  <si>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</si>
  <si>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</si>
  <si>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</si>
  <si>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</si>
  <si>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</si>
  <si>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</si>
  <si>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</si>
  <si>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</si>
  <si>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</si>
  <si>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</si>
  <si>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</si>
  <si>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</si>
  <si>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</si>
  <si>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</si>
  <si>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</si>
  <si>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</si>
  <si>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</si>
  <si>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</si>
  <si>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</si>
  <si>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</si>
  <si>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</si>
  <si>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</si>
  <si>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</si>
  <si>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</si>
  <si>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</si>
  <si>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</si>
  <si>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</si>
  <si>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</si>
  <si>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</si>
  <si>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</si>
  <si>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</si>
  <si>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</si>
  <si>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</si>
  <si>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</si>
  <si>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</si>
  <si>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</si>
  <si>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</si>
  <si>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</si>
  <si>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</si>
  <si>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</si>
  <si>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</si>
  <si>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</si>
  <si>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</si>
  <si>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</si>
  <si>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</si>
  <si>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</si>
  <si>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</si>
  <si>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</si>
  <si>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</si>
  <si>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</si>
  <si>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</si>
  <si>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</si>
  <si>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</si>
  <si>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</si>
  <si>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</si>
  <si>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</si>
  <si>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</si>
  <si>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</si>
  <si>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</si>
  <si>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</si>
  <si>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</si>
  <si>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</si>
  <si>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</si>
  <si>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</si>
  <si>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</si>
  <si>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</si>
  <si>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</si>
  <si>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</si>
  <si>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</si>
  <si>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</si>
  <si>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</si>
  <si>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</si>
  <si>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</si>
  <si>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</si>
  <si>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</si>
  <si>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</si>
  <si>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</si>
  <si>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</si>
  <si>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</si>
  <si>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</si>
  <si>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</si>
  <si>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</si>
  <si>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</si>
  <si>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</si>
  <si>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</si>
  <si>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</si>
  <si>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</si>
  <si>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</si>
  <si>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</si>
  <si>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</si>
  <si>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</si>
  <si>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</si>
  <si>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</si>
  <si>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</si>
  <si>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</si>
  <si>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</si>
  <si>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</si>
  <si>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</si>
  <si>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</si>
  <si>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</si>
  <si>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</si>
  <si>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</si>
  <si>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</si>
  <si>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</si>
  <si>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</si>
  <si>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</si>
  <si>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</si>
  <si>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</si>
  <si>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</si>
  <si>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</si>
  <si>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</si>
  <si>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</si>
  <si>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</si>
  <si>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</si>
  <si>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</si>
  <si>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</si>
  <si>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</si>
  <si>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</si>
  <si>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</si>
  <si>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</si>
  <si>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</si>
  <si>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</si>
  <si>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</si>
  <si>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</si>
  <si>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</si>
  <si>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</si>
  <si>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</si>
  <si>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</si>
  <si>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</si>
  <si>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</si>
  <si>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</si>
  <si>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</si>
  <si>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</si>
  <si>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</si>
  <si>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</si>
  <si>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</si>
  <si>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</si>
  <si>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</si>
  <si>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</si>
  <si>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</si>
  <si>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</si>
  <si>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</si>
  <si>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</si>
  <si>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</si>
  <si>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</si>
  <si>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</si>
  <si>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</si>
  <si>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</si>
  <si>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</si>
  <si>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</si>
  <si>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</si>
  <si>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</si>
  <si>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</si>
  <si>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</si>
  <si>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</si>
  <si>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</si>
  <si>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</si>
  <si>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</si>
  <si>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</si>
  <si>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</si>
  <si>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</si>
  <si>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</si>
  <si>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</si>
  <si>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</si>
  <si>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</si>
  <si>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</si>
  <si>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</si>
  <si>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</si>
  <si>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</si>
  <si>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</si>
  <si>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</si>
  <si>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</si>
  <si>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</si>
  <si>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</si>
  <si>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</si>
  <si>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</si>
  <si>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</si>
  <si>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</si>
  <si>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</si>
  <si>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</si>
  <si>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</si>
  <si>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</si>
  <si>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</si>
  <si>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</si>
  <si>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</si>
  <si>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</si>
  <si>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</si>
  <si>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</si>
  <si>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</si>
  <si>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</si>
  <si>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</si>
  <si>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</si>
  <si>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</si>
  <si>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</si>
  <si>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</si>
  <si>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</si>
  <si>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</si>
  <si>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</si>
  <si>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</si>
  <si>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</si>
  <si>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</si>
  <si>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</si>
  <si>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</si>
  <si>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</si>
  <si>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</si>
  <si>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</si>
  <si>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</si>
  <si>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</si>
  <si>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</si>
  <si>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</si>
  <si>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</si>
  <si>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</si>
  <si>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</si>
  <si>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</si>
  <si>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</si>
  <si>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</si>
  <si>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</si>
  <si>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</si>
  <si>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</si>
  <si>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</si>
  <si>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</si>
  <si>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</si>
  <si>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</si>
  <si>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</si>
  <si>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</si>
  <si>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</si>
  <si>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</si>
  <si>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</si>
  <si>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</si>
  <si>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</si>
  <si>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</si>
  <si>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</si>
  <si>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</si>
  <si>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</si>
  <si>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</si>
  <si>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</si>
  <si>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</si>
  <si>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</si>
  <si>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</si>
  <si>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</si>
  <si>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</si>
  <si>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</si>
  <si>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</si>
  <si>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</si>
  <si>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</si>
  <si>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</si>
  <si>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</si>
  <si>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</si>
  <si>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</si>
  <si>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</si>
  <si>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</si>
  <si>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</si>
  <si>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</si>
  <si>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</si>
  <si>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</si>
  <si>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</si>
  <si>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</si>
  <si>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</si>
  <si>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</si>
  <si>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</si>
  <si>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</si>
  <si>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</si>
  <si>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</si>
  <si>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</si>
  <si>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</si>
  <si>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</si>
  <si>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</si>
  <si>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</si>
  <si>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</si>
  <si>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</si>
  <si>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</si>
  <si>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</si>
  <si>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</si>
  <si>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</si>
  <si>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</si>
  <si>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</si>
  <si>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</si>
  <si>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</si>
  <si>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</si>
  <si>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</si>
  <si>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</si>
  <si>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</si>
  <si>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</si>
  <si>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</si>
  <si>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</si>
  <si>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</si>
  <si>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</si>
  <si>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</si>
  <si>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</si>
  <si>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</si>
  <si>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</si>
  <si>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</si>
  <si>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</si>
  <si>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</si>
  <si>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</si>
  <si>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</si>
  <si>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</si>
  <si>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</si>
  <si>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</si>
  <si>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</si>
  <si>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</si>
  <si>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</si>
  <si>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</si>
  <si>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</si>
  <si>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</si>
  <si>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</si>
  <si>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</si>
  <si>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</si>
  <si>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</si>
  <si>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</si>
  <si>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</si>
  <si>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</si>
  <si>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</si>
  <si>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</si>
  <si>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</si>
  <si>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</si>
  <si>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</si>
  <si>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</si>
  <si>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</si>
  <si>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</si>
  <si>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</si>
  <si>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</si>
  <si>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</si>
  <si>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</si>
  <si>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</si>
  <si>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</si>
  <si>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</si>
  <si>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</si>
  <si>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</si>
  <si>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</si>
  <si>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</si>
  <si>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</si>
  <si>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</si>
  <si>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</si>
  <si>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</si>
  <si>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</si>
  <si>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</si>
  <si>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</si>
  <si>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</si>
  <si>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</si>
  <si>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</si>
  <si>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</si>
  <si>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</si>
  <si>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</si>
  <si>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</si>
  <si>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</si>
  <si>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</si>
  <si>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</si>
  <si>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</si>
  <si>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</si>
  <si>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</si>
  <si>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</si>
  <si>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</si>
  <si>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</si>
  <si>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</si>
  <si>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</si>
  <si>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</si>
  <si>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</si>
  <si>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</si>
  <si>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</si>
  <si>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</si>
  <si>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</si>
  <si>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</si>
  <si>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</si>
  <si>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</si>
  <si>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</si>
  <si>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</si>
  <si>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</si>
  <si>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</si>
  <si>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</si>
  <si>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</si>
  <si>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</si>
  <si>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</si>
  <si>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</si>
  <si>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</si>
  <si>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</si>
  <si>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</si>
  <si>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</si>
  <si>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</si>
  <si>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</si>
  <si>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</si>
  <si>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</si>
  <si>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</si>
  <si>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</si>
  <si>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</si>
  <si>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</si>
  <si>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</si>
  <si>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</si>
  <si>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</si>
  <si>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</si>
  <si>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</si>
  <si>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</si>
  <si>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</si>
  <si>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</si>
  <si>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</si>
  <si>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</si>
  <si>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</si>
  <si>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</si>
  <si>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</si>
  <si>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</si>
  <si>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</si>
  <si>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</si>
  <si>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</si>
  <si>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</si>
  <si>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</si>
  <si>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</si>
  <si>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</si>
  <si>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</si>
  <si>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</si>
  <si>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</si>
  <si>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</si>
  <si>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</si>
  <si>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</si>
  <si>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</si>
  <si>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</si>
  <si>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</si>
  <si>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</si>
  <si>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</si>
  <si>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</si>
  <si>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</si>
  <si>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</si>
  <si>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</si>
  <si>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</si>
  <si>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</si>
  <si>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</si>
  <si>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</si>
  <si>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</si>
  <si>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</si>
  <si>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</si>
  <si>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</si>
  <si>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</si>
  <si>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</si>
  <si>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</si>
  <si>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</si>
  <si>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</si>
  <si>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</si>
  <si>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</si>
  <si>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</si>
  <si>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</si>
  <si>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</si>
  <si>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</si>
  <si>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</si>
  <si>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</si>
  <si>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</si>
  <si>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</si>
  <si>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</si>
  <si>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</si>
  <si>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</si>
  <si>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</si>
  <si>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</si>
  <si>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</si>
  <si>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</si>
  <si>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</si>
  <si>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</si>
  <si>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</si>
  <si>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</si>
  <si>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</si>
  <si>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</si>
  <si>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</si>
  <si>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</si>
  <si>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</si>
  <si>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</si>
  <si>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</si>
  <si>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</si>
  <si>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</si>
  <si>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</si>
  <si>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</si>
  <si>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</si>
  <si>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</si>
  <si>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</si>
  <si>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</si>
  <si>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</si>
  <si>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</si>
  <si>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</si>
  <si>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</si>
  <si>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</si>
  <si>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</si>
  <si>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</si>
  <si>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</si>
  <si>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</si>
  <si>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</si>
  <si>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</si>
  <si>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</si>
  <si>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</si>
  <si>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</si>
  <si>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</si>
  <si>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</si>
  <si>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</si>
  <si>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</si>
  <si>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</si>
  <si>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</si>
  <si>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</si>
  <si>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</si>
  <si>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</si>
  <si>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</si>
  <si>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</si>
  <si>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</si>
  <si>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</si>
  <si>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</si>
  <si>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</si>
  <si>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</si>
  <si>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</si>
  <si>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</si>
  <si>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</si>
  <si>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</si>
  <si>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</si>
  <si>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</si>
  <si>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</si>
  <si>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</si>
  <si>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</si>
  <si>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</si>
  <si>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</si>
  <si>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</si>
  <si>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</si>
  <si>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</si>
  <si>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</si>
  <si>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</si>
  <si>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</si>
  <si>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</si>
  <si>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</si>
  <si>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</si>
  <si>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</si>
  <si>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</si>
  <si>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</si>
  <si>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</si>
  <si>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</si>
  <si>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</si>
  <si>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</si>
  <si>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</si>
  <si>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</si>
  <si>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</si>
  <si>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</si>
  <si>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</si>
  <si>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</si>
  <si>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</si>
  <si>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</si>
  <si>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</si>
  <si>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</si>
  <si>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</si>
  <si>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</si>
  <si>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</si>
  <si>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</si>
  <si>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</si>
  <si>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</si>
  <si>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</si>
  <si>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</si>
  <si>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</si>
  <si>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</si>
  <si>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</si>
  <si>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</si>
  <si>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</si>
  <si>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</si>
  <si>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</si>
  <si>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</si>
  <si>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</si>
  <si>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</si>
  <si>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</si>
  <si>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</si>
  <si>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</si>
  <si>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</si>
  <si>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</si>
  <si>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</si>
  <si>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</si>
  <si>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</si>
  <si>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</si>
  <si>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</si>
  <si>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</si>
  <si>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</si>
  <si>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</si>
  <si>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</si>
  <si>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</si>
  <si>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</si>
  <si>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</si>
  <si>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</si>
  <si>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</si>
  <si>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</si>
  <si>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</si>
  <si>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</si>
  <si>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</si>
  <si>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</si>
  <si>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</si>
  <si>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</si>
  <si>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</si>
  <si>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</si>
  <si>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</si>
  <si>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</si>
  <si>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</si>
  <si>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</si>
  <si>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</si>
  <si>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</si>
  <si>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</si>
  <si>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</si>
  <si>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</si>
  <si>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</si>
  <si>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</si>
  <si>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</si>
  <si>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</si>
  <si>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</si>
  <si>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</si>
  <si>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</si>
  <si>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</si>
  <si>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</si>
  <si>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</si>
  <si>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</si>
  <si>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</si>
  <si>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</si>
  <si>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</si>
  <si>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</si>
  <si>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</si>
  <si>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</si>
  <si>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</si>
  <si>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</si>
  <si>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</si>
  <si>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</si>
  <si>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</si>
  <si>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</si>
  <si>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</si>
  <si>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</si>
  <si>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</si>
  <si>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</si>
  <si>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</si>
  <si>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</si>
  <si>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</si>
  <si>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</si>
  <si>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</si>
  <si>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</si>
  <si>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</si>
  <si>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</si>
  <si>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</si>
  <si>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</si>
  <si>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</si>
  <si>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</si>
  <si>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</si>
  <si>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</si>
  <si>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</si>
  <si>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</si>
  <si>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</si>
  <si>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</si>
  <si>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</si>
  <si>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</si>
  <si>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</si>
  <si>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</si>
  <si>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</si>
  <si>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</si>
  <si>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</si>
  <si>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</si>
  <si>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</si>
  <si>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</si>
  <si>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</si>
  <si>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</si>
  <si>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</si>
  <si>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</si>
  <si>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</si>
  <si>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</si>
  <si>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</si>
  <si>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</si>
  <si>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</si>
  <si>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</si>
  <si>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</si>
  <si>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</si>
  <si>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</si>
  <si>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</si>
  <si>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</si>
  <si>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</si>
  <si>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</si>
  <si>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</si>
  <si>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</si>
  <si>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</si>
  <si>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</si>
  <si>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</si>
  <si>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</si>
  <si>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</si>
  <si>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</si>
  <si>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</si>
  <si>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</si>
  <si>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</si>
  <si>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</si>
  <si>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</si>
  <si>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</si>
  <si>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</si>
  <si>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</si>
  <si>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</si>
  <si>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</si>
  <si>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</si>
  <si>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</si>
  <si>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</si>
  <si>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</si>
  <si>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</si>
  <si>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</si>
  <si>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</si>
  <si>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</si>
  <si>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</si>
  <si>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</si>
  <si>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</si>
  <si>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</si>
  <si>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</si>
  <si>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</si>
  <si>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</si>
  <si>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</si>
  <si>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</si>
  <si>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</si>
  <si>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</si>
  <si>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</si>
  <si>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</si>
  <si>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</si>
  <si>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</si>
  <si>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</si>
  <si>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</si>
  <si>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</si>
  <si>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</si>
  <si>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</si>
  <si>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</si>
  <si>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</si>
  <si>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</si>
  <si>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</si>
  <si>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</si>
  <si>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</si>
  <si>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</si>
  <si>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</si>
  <si>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</si>
  <si>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</si>
  <si>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</si>
  <si>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</si>
  <si>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</si>
  <si>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</si>
  <si>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</si>
  <si>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</si>
  <si>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</si>
  <si>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</si>
  <si>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</si>
  <si>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</si>
  <si>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</si>
  <si>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</si>
  <si>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</si>
  <si>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</si>
  <si>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</si>
  <si>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</si>
  <si>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</si>
  <si>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</si>
  <si>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</si>
  <si>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</si>
  <si>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</si>
  <si>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</si>
  <si>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</si>
  <si>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</si>
  <si>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</si>
  <si>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</si>
  <si>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</si>
  <si>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</si>
  <si>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</si>
  <si>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</si>
  <si>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</si>
  <si>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</si>
  <si>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</si>
  <si>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</si>
  <si>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</si>
  <si>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</si>
  <si>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</si>
  <si>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</si>
  <si>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</si>
  <si>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</si>
  <si>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</si>
  <si>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</si>
  <si>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</si>
  <si>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</si>
  <si>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</si>
  <si>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</si>
  <si>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</si>
  <si>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</si>
  <si>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</si>
  <si>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</si>
  <si>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</si>
  <si>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</si>
  <si>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</si>
  <si>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</si>
  <si>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</si>
  <si>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</si>
  <si>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</si>
  <si>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</si>
  <si>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</si>
  <si>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</si>
  <si>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</si>
  <si>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</si>
  <si>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</si>
  <si>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</si>
  <si>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</si>
  <si>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</si>
  <si>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</si>
  <si>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</si>
  <si>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</si>
  <si>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</si>
  <si>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</si>
  <si>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</si>
  <si>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</si>
  <si>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</si>
  <si>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</si>
  <si>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</si>
  <si>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</si>
  <si>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</si>
  <si>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</si>
  <si>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</si>
  <si>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</si>
  <si>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</si>
  <si>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</si>
  <si>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</si>
  <si>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</si>
  <si>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</si>
  <si>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</si>
  <si>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</si>
  <si>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</si>
  <si>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</si>
  <si>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</si>
  <si>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</si>
  <si>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</si>
  <si>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</si>
  <si>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</si>
  <si>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</si>
  <si>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</si>
  <si>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</si>
  <si>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</si>
  <si>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</si>
  <si>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</si>
  <si>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</si>
  <si>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</si>
  <si>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</si>
  <si>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</si>
  <si>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</si>
  <si>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</si>
  <si>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</si>
  <si>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</si>
  <si>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</si>
  <si>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</si>
  <si>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</si>
  <si>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</si>
  <si>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</si>
  <si>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</si>
  <si>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</si>
  <si>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</si>
  <si>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</si>
  <si>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</si>
  <si>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</si>
  <si>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</si>
  <si>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</si>
  <si>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</si>
  <si>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</si>
  <si>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</si>
  <si>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</si>
  <si>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</si>
  <si>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</si>
  <si>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</si>
  <si>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</si>
  <si>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</si>
  <si>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</si>
  <si>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</si>
  <si>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</si>
  <si>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</si>
  <si>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</si>
  <si>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</si>
  <si>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</si>
  <si>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</si>
  <si>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</si>
  <si>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</si>
  <si>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</si>
  <si>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</si>
  <si>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</si>
  <si>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</si>
  <si>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</si>
  <si>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</si>
  <si>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</si>
  <si>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</si>
  <si>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</si>
  <si>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</si>
  <si>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</si>
  <si>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</si>
  <si>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</si>
  <si>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</si>
  <si>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</si>
  <si>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</si>
  <si>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</si>
  <si>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</si>
  <si>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</si>
  <si>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</si>
  <si>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</si>
  <si>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</si>
  <si>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</si>
  <si>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</si>
  <si>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</si>
  <si>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</si>
  <si>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</si>
  <si>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</si>
  <si>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</si>
  <si>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</si>
  <si>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</si>
  <si>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</si>
  <si>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</si>
  <si>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</si>
  <si>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</si>
  <si>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</si>
  <si>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</si>
  <si>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</si>
  <si>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</si>
  <si>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</si>
  <si>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</si>
  <si>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</si>
  <si>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</si>
  <si>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</si>
  <si>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</si>
  <si>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</si>
  <si>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</si>
  <si>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</si>
  <si>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</si>
  <si>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</si>
  <si>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</si>
  <si>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</si>
  <si>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</si>
  <si>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</si>
  <si>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</si>
  <si>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</si>
  <si>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</si>
  <si>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</si>
  <si>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</si>
  <si>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</si>
  <si>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</si>
  <si>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</si>
  <si>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</si>
  <si>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</si>
  <si>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</si>
  <si>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</si>
  <si>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</si>
  <si>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</si>
  <si>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</si>
  <si>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</si>
  <si>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</si>
  <si>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</si>
  <si>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</si>
  <si>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</si>
  <si>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</si>
  <si>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</si>
  <si>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</si>
  <si>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</si>
  <si>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</si>
  <si>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</si>
  <si>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</si>
  <si>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</si>
  <si>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</si>
  <si>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</si>
  <si>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</si>
  <si>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</si>
  <si>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</si>
  <si>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</si>
  <si>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</si>
  <si>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</si>
  <si>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</si>
  <si>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</si>
  <si>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</si>
  <si>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</si>
  <si>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</si>
  <si>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</si>
  <si>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</si>
  <si>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</si>
  <si>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</si>
  <si>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</si>
  <si>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</si>
  <si>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</si>
  <si>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</si>
  <si>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</si>
  <si>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</si>
  <si>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</si>
  <si>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</si>
  <si>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</si>
  <si>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</si>
  <si>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</si>
  <si>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</si>
  <si>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</si>
  <si>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</si>
  <si>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</si>
  <si>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</si>
  <si>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</si>
  <si>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</si>
  <si>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</si>
  <si>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</si>
  <si>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</si>
  <si>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</si>
  <si>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</si>
  <si>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</si>
  <si>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</si>
  <si>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</si>
  <si>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</si>
  <si>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</si>
  <si>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</si>
  <si>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</si>
  <si>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</si>
  <si>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</si>
  <si>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</si>
  <si>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</si>
  <si>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</si>
  <si>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</si>
  <si>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</si>
  <si>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</si>
  <si>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</si>
  <si>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</si>
  <si>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</si>
  <si>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</si>
  <si>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</si>
  <si>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</si>
  <si>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</si>
  <si>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</si>
  <si>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</si>
  <si>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</si>
  <si>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</si>
  <si>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</si>
  <si>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</si>
  <si>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</si>
  <si>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</si>
  <si>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</si>
  <si>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</si>
  <si>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</si>
  <si>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</si>
  <si>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</si>
  <si>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</si>
  <si>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</si>
  <si>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</si>
  <si>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</si>
  <si>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</si>
  <si>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</si>
  <si>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</si>
  <si>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</si>
  <si>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</si>
  <si>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</si>
  <si>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</si>
  <si>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</si>
  <si>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</si>
  <si>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</si>
  <si>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</si>
  <si>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</si>
  <si>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</si>
  <si>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</si>
  <si>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</si>
  <si>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</si>
  <si>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</si>
  <si>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</si>
  <si>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</si>
  <si>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</si>
  <si>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</si>
  <si>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</si>
  <si>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</si>
  <si>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</si>
  <si>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</si>
  <si>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</si>
  <si>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</si>
  <si>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</si>
  <si>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</si>
  <si>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</si>
  <si>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</si>
  <si>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</si>
  <si>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</si>
  <si>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</si>
  <si>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</si>
  <si>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</si>
  <si>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</si>
  <si>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</si>
  <si>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</si>
  <si>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</si>
  <si>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</si>
  <si>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</si>
  <si>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</si>
  <si>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</si>
  <si>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</si>
  <si>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</si>
  <si>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</si>
  <si>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</si>
  <si>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</si>
  <si>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</si>
  <si>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</si>
  <si>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</si>
  <si>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</si>
  <si>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</si>
  <si>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</si>
  <si>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</si>
  <si>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</si>
  <si>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</si>
  <si>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</si>
  <si>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</si>
  <si>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</si>
  <si>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</si>
  <si>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</si>
  <si>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</si>
  <si>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</si>
  <si>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</si>
  <si>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</si>
  <si>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</si>
  <si>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</si>
  <si>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</si>
  <si>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</si>
  <si>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</si>
  <si>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</si>
  <si>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</si>
  <si>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</si>
  <si>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</si>
  <si>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</si>
  <si>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</si>
  <si>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</si>
  <si>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</si>
  <si>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</si>
  <si>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</si>
  <si>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</si>
  <si>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</si>
  <si>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</si>
  <si>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</si>
  <si>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</si>
  <si>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</si>
  <si>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</si>
  <si>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</si>
  <si>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</si>
  <si>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</si>
  <si>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</si>
  <si>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</si>
  <si>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</si>
  <si>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</si>
  <si>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</si>
  <si>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</si>
  <si>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</si>
  <si>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</si>
  <si>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</si>
  <si>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</si>
  <si>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</si>
  <si>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</si>
  <si>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</si>
  <si>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</si>
  <si>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</si>
  <si>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</si>
  <si>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</si>
  <si>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</si>
  <si>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</si>
  <si>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</si>
  <si>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</si>
  <si>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</si>
  <si>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</si>
  <si>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</si>
  <si>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</si>
  <si>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</si>
  <si>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</si>
  <si>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</si>
  <si>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</si>
  <si>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</si>
  <si>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</si>
  <si>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</si>
  <si>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</si>
  <si>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</si>
  <si>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</si>
  <si>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</si>
  <si>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</si>
  <si>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</si>
  <si>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</si>
  <si>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</si>
  <si>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</si>
  <si>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</si>
  <si>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</si>
  <si>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</si>
  <si>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</si>
  <si>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</si>
  <si>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</si>
  <si>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</si>
  <si>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</si>
  <si>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</si>
  <si>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</si>
  <si>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</si>
  <si>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</si>
  <si>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</si>
  <si>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</si>
  <si>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</si>
  <si>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</si>
  <si>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</si>
  <si>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</si>
  <si>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</si>
  <si>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</si>
  <si>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</si>
  <si>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</si>
  <si>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</si>
  <si>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</si>
  <si>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</si>
  <si>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</si>
  <si>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</si>
  <si>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</si>
  <si>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</si>
  <si>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</si>
  <si>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</si>
  <si>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</si>
  <si>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</si>
  <si>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</si>
  <si>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</si>
  <si>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</si>
  <si>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</si>
  <si>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</si>
  <si>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</si>
  <si>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</si>
  <si>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</si>
  <si>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</si>
  <si>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</si>
  <si>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</si>
  <si>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</si>
  <si>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</si>
  <si>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</si>
  <si>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</si>
  <si>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</si>
  <si>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</si>
  <si>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</si>
  <si>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</si>
  <si>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</si>
  <si>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</si>
  <si>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</si>
  <si>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</si>
  <si>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</si>
  <si>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</si>
  <si>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</si>
  <si>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</si>
  <si>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</si>
  <si>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</si>
  <si>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</si>
  <si>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</si>
  <si>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</si>
  <si>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</si>
  <si>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</si>
  <si>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</si>
  <si>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</si>
  <si>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</si>
  <si>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</si>
  <si>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</si>
  <si>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</si>
  <si>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</si>
  <si>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</si>
  <si>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</si>
  <si>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</si>
  <si>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</si>
  <si>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</si>
  <si>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</si>
  <si>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</si>
  <si>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</si>
  <si>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</si>
  <si>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</si>
  <si>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</si>
  <si>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</si>
  <si>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</si>
  <si>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</si>
  <si>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</si>
  <si>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</si>
  <si>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</si>
  <si>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</si>
  <si>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</si>
  <si>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</si>
  <si>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</si>
  <si>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</si>
  <si>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</si>
  <si>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</si>
  <si>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</si>
  <si>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</si>
  <si>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</si>
  <si>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</si>
  <si>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</si>
  <si>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</si>
  <si>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</si>
  <si>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</si>
  <si>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</si>
  <si>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</si>
  <si>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</si>
  <si>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</si>
  <si>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</si>
  <si>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</si>
  <si>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</si>
  <si>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</si>
  <si>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</si>
  <si>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</si>
  <si>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</si>
  <si>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</si>
  <si>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</si>
  <si>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</si>
  <si>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</si>
  <si>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</si>
  <si>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</si>
  <si>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</si>
  <si>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</si>
  <si>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</si>
  <si>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</si>
  <si>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</si>
  <si>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</si>
  <si>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</si>
  <si>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</si>
  <si>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</si>
  <si>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</si>
  <si>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</si>
  <si>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</si>
  <si>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</si>
  <si>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</si>
  <si>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</si>
  <si>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</si>
  <si>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</si>
  <si>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</si>
  <si>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</si>
  <si>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</si>
  <si>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</si>
  <si>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</si>
  <si>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</si>
  <si>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</si>
  <si>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</si>
  <si>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</si>
  <si>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</si>
  <si>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</si>
  <si>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</si>
  <si>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</si>
  <si>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</si>
  <si>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</si>
  <si>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</si>
  <si>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</si>
  <si>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</si>
  <si>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</si>
  <si>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</si>
  <si>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</si>
  <si>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</si>
  <si>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</si>
  <si>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</si>
  <si>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</si>
  <si>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</si>
  <si>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</si>
  <si>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</si>
  <si>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</si>
  <si>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</si>
  <si>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</si>
  <si>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</si>
  <si>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</si>
  <si>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</si>
  <si>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</si>
  <si>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</si>
  <si>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</si>
  <si>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</si>
  <si>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</si>
  <si>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</si>
  <si>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</si>
  <si>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</si>
  <si>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</si>
  <si>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</si>
  <si>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</si>
  <si>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</si>
  <si>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</si>
  <si>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</si>
  <si>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</si>
  <si>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</si>
  <si>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</si>
  <si>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</si>
  <si>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</si>
  <si>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</si>
  <si>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</si>
  <si>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</si>
  <si>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</si>
  <si>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</si>
  <si>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</si>
  <si>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</si>
  <si>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</si>
  <si>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</si>
  <si>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</si>
  <si>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</si>
  <si>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</si>
  <si>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</si>
  <si>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</si>
  <si>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</si>
  <si>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</si>
  <si>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</si>
  <si>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</si>
  <si>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</si>
  <si>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</si>
  <si>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</si>
  <si>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</si>
  <si>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</si>
  <si>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</si>
  <si>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</si>
  <si>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</si>
  <si>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</si>
  <si>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</si>
  <si>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</si>
  <si>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</si>
  <si>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</si>
  <si>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</si>
  <si>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</si>
  <si>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</si>
  <si>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</si>
  <si>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</si>
  <si>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</si>
  <si>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</si>
  <si>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</si>
  <si>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</si>
  <si>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</si>
  <si>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</si>
  <si>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</si>
  <si>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</si>
  <si>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</si>
  <si>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</si>
  <si>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</si>
  <si>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</si>
  <si>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</si>
  <si>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</si>
  <si>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</si>
  <si>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</si>
  <si>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</si>
  <si>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</si>
  <si>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</si>
  <si>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</si>
  <si>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</si>
  <si>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</si>
  <si>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</si>
  <si>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</si>
  <si>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</si>
  <si>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</si>
  <si>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</si>
  <si>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</si>
  <si>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</si>
  <si>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</si>
  <si>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</si>
  <si>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</si>
  <si>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</si>
  <si>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</si>
  <si>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</si>
  <si>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</si>
  <si>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</si>
  <si>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</si>
  <si>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</si>
  <si>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</si>
  <si>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</si>
  <si>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</si>
  <si>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</si>
  <si>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</si>
  <si>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</si>
  <si>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</si>
  <si>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</si>
  <si>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</si>
  <si>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</si>
  <si>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</si>
  <si>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</si>
  <si>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</si>
  <si>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</si>
  <si>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</si>
  <si>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</si>
  <si>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</si>
  <si>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</si>
  <si>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</si>
  <si>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</si>
  <si>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</si>
  <si>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</si>
  <si>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</si>
  <si>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</si>
  <si>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</si>
  <si>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</si>
  <si>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</si>
  <si>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</si>
  <si>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</si>
  <si>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</si>
  <si>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</si>
  <si>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</si>
  <si>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</si>
  <si>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</si>
  <si>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</si>
  <si>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</si>
  <si>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</si>
  <si>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</si>
  <si>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</si>
  <si>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</si>
  <si>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</si>
  <si>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</si>
  <si>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</si>
  <si>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</si>
  <si>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</si>
  <si>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</si>
  <si>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</si>
  <si>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</si>
  <si>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</si>
  <si>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</si>
  <si>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</si>
  <si>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</si>
  <si>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</si>
  <si>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</si>
  <si>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</si>
  <si>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</si>
  <si>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</si>
  <si>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</si>
  <si>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</si>
  <si>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</si>
  <si>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</si>
  <si>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</si>
  <si>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</si>
  <si>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</si>
  <si>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</si>
  <si>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</si>
  <si>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</si>
  <si>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</si>
  <si>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</si>
  <si>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</si>
  <si>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</si>
  <si>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</si>
  <si>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</si>
  <si>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</si>
  <si>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</si>
  <si>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</si>
  <si>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</si>
  <si>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</si>
  <si>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</si>
  <si>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</si>
  <si>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</si>
  <si>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</si>
  <si>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</si>
  <si>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</si>
  <si>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</si>
  <si>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</si>
  <si>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</si>
  <si>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</si>
  <si>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</si>
  <si>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</si>
  <si>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</si>
  <si>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</si>
  <si>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</si>
  <si>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</si>
  <si>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</si>
  <si>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</si>
  <si>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</si>
  <si>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</si>
  <si>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</si>
  <si>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</si>
  <si>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</si>
  <si>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</si>
  <si>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</si>
  <si>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</si>
  <si>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</si>
  <si>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</si>
  <si>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</si>
  <si>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</si>
  <si>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</si>
  <si>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</si>
  <si>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</si>
  <si>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</si>
  <si>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</si>
  <si>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</si>
  <si>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</si>
  <si>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</si>
  <si>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</si>
  <si>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</si>
  <si>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</si>
  <si>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</si>
  <si>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</si>
  <si>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</si>
  <si>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</si>
  <si>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</si>
  <si>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</si>
  <si>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</si>
  <si>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</si>
  <si>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</si>
  <si>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</si>
  <si>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</si>
  <si>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</si>
  <si>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</si>
  <si>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</si>
  <si>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</si>
  <si>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</si>
  <si>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</si>
  <si>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</si>
  <si>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</si>
  <si>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</si>
  <si>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</si>
  <si>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</si>
  <si>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</si>
  <si>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</si>
  <si>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</si>
  <si>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</si>
  <si>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</si>
  <si>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</si>
  <si>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</si>
  <si>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</si>
  <si>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</si>
  <si>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</si>
  <si>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</si>
  <si>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</si>
  <si>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</si>
  <si>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</si>
  <si>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</si>
  <si>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</si>
  <si>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</si>
  <si>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</si>
  <si>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</si>
  <si>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</si>
  <si>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</si>
  <si>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</si>
  <si>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</si>
  <si>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</si>
  <si>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</si>
  <si>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</si>
  <si>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</si>
  <si>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</si>
  <si>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</si>
  <si>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</si>
  <si>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</si>
  <si>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</si>
  <si>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</si>
  <si>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</si>
  <si>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</si>
  <si>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</si>
  <si>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</si>
  <si>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</si>
  <si>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</si>
  <si>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</si>
  <si>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</si>
  <si>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</si>
  <si>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</si>
  <si>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</si>
  <si>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</si>
  <si>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</si>
  <si>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</si>
  <si>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</si>
  <si>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</si>
  <si>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</si>
  <si>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</si>
  <si>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</si>
  <si>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</si>
  <si>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</si>
  <si>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</si>
  <si>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</si>
  <si>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</si>
  <si>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</si>
  <si>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</si>
  <si>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</si>
  <si>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</si>
  <si>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</si>
  <si>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</si>
  <si>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</si>
  <si>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</si>
  <si>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</si>
  <si>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</si>
  <si>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</si>
  <si>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</si>
  <si>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</si>
  <si>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</si>
  <si>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</si>
  <si>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</si>
  <si>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</si>
  <si>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</si>
  <si>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</si>
  <si>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</si>
  <si>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</si>
  <si>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</si>
  <si>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</si>
  <si>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</si>
  <si>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</si>
  <si>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</si>
  <si>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</si>
  <si>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</si>
  <si>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</si>
  <si>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</si>
  <si>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</si>
  <si>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</si>
  <si>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</si>
  <si>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</si>
  <si>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</si>
  <si>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</si>
  <si>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</si>
  <si>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</si>
  <si>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</si>
  <si>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</si>
  <si>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</si>
  <si>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</si>
  <si>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</si>
  <si>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</si>
  <si>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</si>
  <si>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</si>
  <si>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</si>
  <si>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</si>
  <si>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</si>
  <si>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</si>
  <si>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</si>
  <si>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</si>
  <si>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</si>
  <si>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</si>
  <si>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</si>
  <si>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</si>
  <si>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</si>
  <si>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</si>
  <si>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</si>
  <si>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</si>
  <si>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</si>
  <si>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</si>
  <si>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</si>
  <si>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</si>
  <si>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</si>
  <si>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</si>
  <si>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</si>
  <si>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</si>
  <si>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</si>
  <si>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</si>
  <si>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</si>
  <si>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</si>
  <si>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</si>
  <si>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</si>
  <si>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</si>
  <si>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</si>
  <si>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</si>
  <si>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</si>
  <si>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</si>
  <si>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</si>
  <si>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</si>
  <si>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</si>
  <si>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</si>
  <si>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</si>
  <si>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</si>
  <si>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</si>
  <si>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</si>
  <si>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</si>
  <si>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</si>
  <si>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</si>
  <si>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</si>
  <si>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</si>
  <si>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</si>
  <si>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</si>
  <si>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</si>
  <si>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</si>
  <si>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</si>
  <si>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</si>
  <si>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</si>
  <si>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</si>
  <si>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</si>
  <si>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</si>
  <si>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</si>
  <si>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</si>
  <si>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</si>
  <si>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</si>
  <si>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</si>
  <si>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</si>
  <si>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</si>
  <si>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</si>
  <si>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</si>
  <si>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</si>
  <si>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</si>
  <si>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</si>
  <si>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</si>
  <si>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</si>
  <si>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</si>
  <si>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</si>
  <si>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</si>
  <si>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</si>
  <si>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</si>
  <si>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</si>
  <si>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</si>
  <si>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</si>
  <si>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</si>
  <si>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</si>
  <si>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</si>
  <si>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</si>
  <si>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</si>
  <si>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</si>
  <si>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</si>
  <si>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</si>
  <si>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</si>
  <si>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</si>
  <si>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</si>
  <si>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</si>
  <si>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</si>
  <si>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</si>
  <si>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</si>
  <si>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</si>
  <si>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</si>
  <si>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</si>
  <si>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</si>
  <si>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</si>
  <si>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</si>
  <si>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</si>
  <si>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</si>
  <si>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</si>
  <si>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</si>
  <si>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</si>
  <si>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</si>
  <si>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</si>
  <si>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</si>
  <si>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</si>
  <si>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</si>
  <si>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</si>
  <si>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</si>
  <si>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</si>
  <si>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</si>
  <si>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</si>
  <si>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</si>
  <si>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</si>
  <si>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</si>
  <si>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</si>
  <si>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</si>
  <si>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</si>
  <si>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</si>
  <si>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</si>
  <si>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</si>
  <si>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</si>
  <si>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</si>
  <si>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</si>
  <si>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</si>
  <si>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</si>
  <si>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</si>
  <si>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</si>
  <si>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</si>
  <si>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</si>
  <si>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</si>
  <si>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</si>
  <si>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</si>
  <si>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</si>
  <si>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</si>
  <si>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</si>
  <si>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</si>
  <si>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</si>
  <si>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</si>
  <si>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</si>
  <si>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</si>
  <si>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</si>
  <si>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</si>
  <si>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</si>
  <si>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</si>
  <si>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</si>
  <si>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</si>
  <si>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</si>
  <si>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</si>
  <si>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</si>
  <si>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</si>
  <si>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</si>
  <si>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</si>
  <si>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</si>
  <si>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</si>
  <si>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</si>
  <si>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</si>
  <si>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</si>
  <si>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</si>
  <si>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</si>
  <si>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</si>
  <si>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</si>
  <si>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</si>
  <si>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</si>
  <si>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</si>
  <si>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</si>
  <si>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</si>
  <si>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</si>
  <si>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</si>
  <si>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</si>
  <si>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</si>
  <si>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</si>
  <si>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</si>
  <si>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</si>
  <si>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</si>
  <si>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</si>
  <si>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</si>
  <si>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</si>
  <si>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</si>
  <si>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</si>
  <si>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</si>
  <si>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</si>
  <si>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</si>
  <si>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</si>
  <si>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</si>
  <si>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</si>
  <si>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</si>
  <si>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</si>
  <si>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</si>
  <si>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</si>
  <si>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</si>
  <si>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</si>
  <si>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</si>
  <si>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</si>
  <si>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</si>
  <si>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</si>
  <si>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</si>
  <si>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</si>
  <si>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</si>
  <si>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</si>
  <si>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</si>
  <si>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</si>
  <si>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</si>
  <si>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</si>
  <si>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</si>
  <si>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</si>
  <si>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</si>
  <si>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</si>
  <si>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</si>
  <si>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</si>
  <si>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</si>
  <si>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</si>
  <si>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</si>
  <si>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</si>
  <si>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</si>
  <si>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</si>
  <si>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</si>
  <si>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</si>
  <si>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</si>
  <si>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</si>
  <si>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</si>
  <si>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</si>
  <si>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</si>
  <si>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</si>
  <si>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</si>
  <si>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</si>
  <si>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</si>
  <si>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</si>
  <si>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</si>
  <si>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</si>
  <si>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</si>
  <si>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</si>
  <si>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</si>
  <si>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</si>
  <si>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</si>
  <si>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</si>
  <si>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</si>
  <si>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</si>
  <si>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</si>
  <si>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</si>
  <si>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</si>
  <si>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</si>
  <si>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</si>
  <si>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</si>
  <si>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</si>
  <si>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</si>
  <si>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</si>
  <si>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</si>
  <si>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</si>
  <si>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</si>
  <si>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</si>
  <si>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</si>
  <si>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</si>
  <si>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</si>
  <si>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</si>
  <si>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</si>
  <si>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</si>
  <si>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</si>
  <si>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</si>
  <si>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</si>
  <si>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</si>
  <si>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</si>
  <si>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</si>
  <si>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</si>
  <si>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</si>
  <si>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</si>
  <si>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</si>
  <si>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</si>
  <si>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</si>
  <si>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</si>
  <si>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</si>
  <si>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</si>
  <si>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</si>
  <si>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</si>
  <si>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</si>
  <si>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</si>
  <si>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</si>
  <si>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</si>
  <si>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</si>
  <si>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</si>
  <si>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</si>
  <si>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</si>
  <si>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</si>
  <si>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</si>
  <si>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</si>
  <si>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</si>
  <si>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</si>
  <si>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</si>
  <si>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</si>
  <si>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</si>
  <si>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</si>
  <si>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</si>
  <si>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</si>
  <si>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</si>
  <si>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</si>
  <si>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</si>
  <si>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</si>
  <si>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</si>
  <si>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</si>
  <si>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</si>
  <si>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</si>
  <si>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</si>
  <si>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</si>
  <si>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</si>
  <si>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</si>
  <si>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</si>
  <si>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</si>
  <si>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</si>
  <si>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</si>
  <si>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</si>
  <si>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</si>
  <si>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</si>
  <si>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</si>
  <si>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</si>
  <si>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</si>
  <si>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</si>
  <si>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</si>
  <si>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</si>
  <si>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</si>
  <si>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</si>
  <si>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</si>
  <si>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</si>
  <si>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</si>
  <si>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</si>
  <si>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</si>
  <si>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</si>
  <si>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</si>
  <si>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</si>
  <si>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</si>
  <si>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</si>
  <si>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</si>
  <si>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</si>
  <si>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</si>
  <si>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</si>
  <si>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</si>
  <si>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</si>
  <si>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</si>
  <si>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</si>
  <si>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</si>
  <si>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</si>
  <si>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</si>
  <si>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</si>
  <si>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</si>
  <si>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</si>
  <si>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</si>
  <si>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</si>
  <si>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</si>
  <si>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</si>
  <si>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</si>
  <si>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</si>
  <si>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</si>
  <si>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</si>
  <si>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</si>
  <si>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</si>
  <si>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</si>
  <si>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</si>
  <si>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</si>
  <si>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</si>
  <si>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</si>
  <si>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</si>
  <si>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</si>
  <si>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</si>
  <si>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</si>
  <si>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</si>
  <si>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</si>
  <si>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</si>
  <si>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</si>
  <si>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</si>
  <si>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</si>
  <si>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</si>
  <si>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</si>
  <si>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</si>
  <si>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</si>
  <si>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</si>
  <si>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</si>
  <si>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</si>
  <si>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</si>
  <si>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</si>
  <si>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</si>
  <si>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</si>
  <si>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</si>
  <si>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</si>
  <si>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</si>
  <si>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</si>
  <si>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</si>
  <si>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</si>
  <si>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</si>
  <si>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</si>
  <si>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</si>
  <si>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</si>
  <si>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</si>
  <si>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</si>
  <si>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</si>
  <si>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</si>
  <si>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</si>
  <si>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</si>
  <si>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</si>
  <si>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</si>
  <si>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</si>
  <si>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</si>
  <si>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</si>
  <si>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</si>
  <si>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</si>
  <si>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</si>
  <si>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</si>
  <si>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</si>
  <si>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</si>
  <si>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</si>
  <si>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</si>
  <si>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</si>
  <si>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</si>
  <si>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</si>
  <si>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</si>
  <si>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</si>
  <si>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</si>
  <si>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</si>
  <si>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</si>
  <si>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</si>
  <si>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</si>
  <si>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</si>
  <si>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</si>
  <si>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</si>
  <si>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</si>
  <si>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</si>
  <si>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</si>
  <si>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</si>
  <si>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</si>
  <si>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</si>
  <si>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</si>
  <si>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</si>
  <si>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</si>
  <si>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</si>
  <si>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</si>
  <si>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</si>
  <si>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</si>
  <si>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</si>
  <si>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</si>
  <si>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</si>
  <si>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</si>
  <si>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</si>
  <si>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</si>
  <si>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</si>
  <si>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</si>
  <si>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</si>
  <si>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</si>
  <si>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</si>
  <si>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</si>
  <si>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</si>
  <si>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</si>
  <si>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</si>
  <si>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</si>
  <si>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</si>
  <si>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</si>
  <si>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</si>
  <si>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</si>
  <si>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</si>
  <si>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</si>
  <si>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</si>
  <si>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</si>
  <si>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</si>
  <si>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</si>
  <si>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</si>
  <si>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</si>
  <si>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</si>
  <si>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</si>
  <si>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</si>
  <si>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</si>
  <si>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</si>
  <si>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</si>
  <si>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</si>
  <si>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</si>
  <si>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</si>
  <si>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</si>
  <si>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</si>
  <si>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</si>
  <si>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</si>
  <si>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</si>
  <si>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</si>
  <si>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</si>
  <si>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</si>
  <si>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</si>
  <si>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</si>
  <si>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</si>
  <si>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</si>
  <si>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</si>
  <si>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</si>
  <si>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</si>
  <si>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</si>
  <si>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</si>
  <si>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</si>
  <si>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</si>
  <si>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</si>
  <si>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</si>
  <si>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</si>
  <si>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</si>
  <si>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</si>
  <si>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</si>
  <si>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</si>
  <si>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</si>
  <si>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</si>
  <si>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</si>
  <si>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</si>
  <si>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</si>
  <si>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</si>
  <si>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</si>
  <si>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</si>
  <si>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</si>
  <si>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</si>
  <si>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</si>
  <si>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</si>
  <si>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</si>
  <si>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</si>
  <si>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</si>
  <si>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</si>
  <si>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</si>
  <si>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</si>
  <si>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</si>
  <si>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</si>
  <si>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</si>
  <si>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</si>
  <si>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</si>
  <si>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</si>
  <si>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</si>
  <si>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</si>
  <si>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</si>
  <si>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</si>
  <si>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</si>
  <si>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</si>
  <si>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</si>
  <si>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</si>
  <si>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</si>
  <si>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</si>
  <si>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</si>
  <si>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</si>
  <si>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</si>
  <si>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</si>
  <si>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</si>
  <si>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</si>
  <si>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</si>
  <si>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</si>
  <si>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</si>
  <si>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</si>
  <si>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</si>
  <si>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</si>
  <si>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</si>
  <si>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</si>
  <si>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</si>
  <si>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</si>
  <si>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</si>
  <si>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</si>
  <si>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</si>
  <si>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</si>
  <si>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</si>
  <si>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</si>
  <si>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</si>
  <si>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</si>
  <si>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</si>
  <si>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</si>
  <si>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</si>
  <si>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</si>
  <si>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</si>
  <si>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</si>
  <si>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</si>
  <si>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</si>
  <si>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</si>
  <si>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</si>
  <si>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</si>
  <si>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</si>
  <si>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</si>
  <si>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</si>
  <si>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</si>
  <si>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</si>
  <si>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</si>
  <si>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</si>
  <si>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</si>
  <si>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</si>
  <si>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</si>
  <si>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</si>
  <si>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</si>
  <si>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</si>
  <si>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</si>
  <si>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</si>
  <si>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</si>
  <si>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</si>
  <si>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</si>
  <si>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</si>
  <si>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</si>
  <si>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</si>
  <si>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</si>
  <si>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</si>
  <si>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</si>
  <si>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</si>
  <si>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</si>
  <si>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</si>
  <si>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</si>
  <si>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</si>
  <si>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</si>
  <si>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</si>
  <si>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</si>
  <si>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</si>
  <si>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</si>
  <si>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</si>
  <si>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</si>
  <si>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</si>
  <si>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</si>
  <si>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</si>
  <si>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</si>
  <si>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</si>
  <si>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</si>
  <si>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</si>
  <si>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</si>
  <si>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</si>
  <si>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</si>
  <si>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</si>
  <si>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</si>
  <si>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</si>
  <si>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</si>
  <si>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</si>
  <si>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</si>
  <si>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</si>
  <si>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</si>
  <si>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</si>
  <si>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</si>
  <si>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</si>
  <si>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</si>
  <si>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</si>
  <si>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</si>
  <si>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</si>
  <si>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</si>
  <si>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</si>
  <si>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</si>
  <si>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</si>
  <si>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</si>
  <si>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</si>
  <si>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</si>
  <si>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</si>
  <si>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</si>
  <si>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</si>
  <si>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</si>
  <si>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</si>
  <si>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</si>
  <si>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</si>
  <si>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</si>
  <si>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</si>
  <si>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</si>
  <si>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</si>
  <si>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</si>
  <si>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</si>
  <si>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</si>
  <si>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</si>
  <si>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</si>
  <si>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</si>
  <si>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</si>
  <si>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</si>
  <si>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</si>
  <si>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</si>
  <si>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</si>
  <si>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</si>
  <si>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</si>
  <si>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</si>
  <si>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</si>
  <si>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</si>
  <si>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</si>
  <si>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</si>
  <si>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</si>
  <si>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</si>
  <si>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</si>
  <si>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</si>
  <si>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</si>
  <si>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</si>
  <si>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</si>
  <si>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</si>
  <si>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</si>
  <si>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</si>
  <si>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</si>
  <si>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</si>
  <si>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</si>
  <si>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</si>
  <si>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</si>
  <si>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</si>
  <si>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</si>
  <si>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</si>
  <si>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</si>
  <si>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</si>
  <si>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</si>
  <si>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</si>
  <si>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</si>
  <si>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</si>
  <si>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</si>
  <si>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</si>
  <si>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</si>
  <si>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</si>
  <si>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</si>
  <si>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</si>
  <si>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</si>
  <si>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</si>
  <si>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</si>
  <si>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</si>
  <si>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</si>
  <si>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</si>
  <si>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</si>
  <si>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</si>
  <si>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</si>
  <si>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</si>
  <si>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</si>
  <si>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</si>
  <si>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</si>
  <si>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</si>
  <si>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</si>
  <si>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</si>
  <si>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</si>
  <si>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</si>
  <si>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</si>
  <si>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</si>
  <si>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</si>
  <si>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</si>
  <si>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</si>
  <si>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</si>
  <si>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</si>
  <si>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</si>
  <si>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</si>
  <si>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</si>
  <si>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</si>
  <si>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</si>
  <si>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</si>
  <si>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</si>
  <si>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</si>
  <si>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</si>
  <si>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</si>
  <si>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</si>
  <si>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</si>
  <si>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</si>
  <si>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</si>
  <si>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</si>
  <si>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</si>
  <si>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</si>
  <si>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</si>
  <si>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</si>
  <si>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</si>
  <si>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</si>
  <si>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</si>
  <si>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</si>
  <si>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</si>
  <si>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</si>
  <si>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</si>
  <si>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</si>
  <si>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</si>
  <si>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</si>
  <si>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</si>
  <si>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</si>
  <si>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</si>
  <si>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</si>
  <si>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</si>
  <si>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</si>
  <si>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</si>
  <si>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</si>
  <si>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</si>
  <si>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</si>
  <si>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</si>
  <si>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</si>
  <si>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</si>
  <si>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</si>
  <si>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</si>
  <si>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</si>
  <si>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</si>
  <si>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</si>
  <si>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</si>
  <si>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</si>
  <si>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</si>
  <si>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</si>
  <si>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</si>
  <si>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</si>
  <si>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</si>
  <si>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</si>
  <si>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</si>
  <si>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</si>
  <si>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</si>
  <si>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</si>
  <si>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</si>
  <si>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</si>
  <si>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</si>
  <si>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</si>
  <si>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</si>
  <si>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</si>
  <si>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</si>
  <si>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</si>
  <si>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</si>
  <si>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</si>
  <si>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</si>
  <si>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</si>
  <si>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</si>
  <si>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</si>
  <si>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</si>
  <si>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</si>
  <si>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</si>
  <si>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</si>
  <si>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</si>
  <si>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</si>
  <si>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</si>
  <si>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</si>
  <si>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</si>
  <si>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</si>
  <si>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</si>
  <si>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</si>
  <si>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</si>
  <si>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</si>
  <si>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</si>
  <si>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</si>
  <si>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</si>
  <si>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</si>
  <si>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</si>
  <si>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</si>
  <si>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</si>
  <si>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</si>
  <si>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</si>
  <si>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</si>
  <si>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</si>
  <si>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</si>
  <si>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</si>
  <si>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</si>
  <si>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</si>
  <si>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</si>
  <si>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</si>
  <si>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</si>
  <si>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</si>
  <si>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</si>
  <si>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</si>
  <si>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</si>
  <si>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</si>
  <si>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</si>
  <si>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</si>
  <si>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</si>
  <si>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</si>
  <si>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</si>
  <si>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</si>
  <si>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</si>
  <si>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</si>
  <si>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</si>
  <si>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</si>
  <si>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</si>
  <si>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</si>
  <si>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</si>
  <si>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</si>
  <si>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</si>
  <si>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</si>
  <si>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</si>
  <si>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</si>
  <si>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</si>
  <si>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</si>
  <si>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</si>
  <si>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</si>
  <si>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</si>
  <si>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</si>
  <si>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</si>
  <si>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</si>
  <si>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</si>
  <si>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</si>
  <si>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</si>
  <si>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</si>
  <si>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</si>
  <si>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</si>
  <si>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</si>
  <si>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</si>
  <si>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</si>
  <si>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</si>
  <si>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</si>
  <si>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</si>
  <si>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</si>
  <si>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</si>
  <si>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</si>
  <si>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</si>
  <si>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</si>
  <si>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</si>
  <si>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</si>
  <si>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</si>
  <si>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</si>
  <si>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</si>
  <si>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</si>
  <si>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</si>
  <si>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</si>
  <si>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</si>
  <si>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</si>
  <si>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</si>
  <si>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</si>
  <si>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</si>
  <si>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</si>
  <si>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</si>
  <si>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</si>
  <si>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</si>
  <si>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</si>
  <si>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</si>
  <si>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</si>
  <si>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</si>
  <si>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</si>
  <si>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</si>
  <si>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</si>
  <si>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</si>
  <si>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</si>
  <si>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</si>
  <si>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</si>
  <si>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</si>
  <si>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</si>
  <si>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</si>
  <si>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</si>
  <si>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</si>
  <si>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</si>
  <si>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</si>
  <si>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</si>
  <si>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</si>
  <si>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</si>
  <si>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</si>
  <si>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</si>
  <si>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</si>
  <si>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</si>
  <si>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</si>
  <si>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</si>
  <si>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</si>
  <si>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</si>
  <si>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</si>
  <si>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</si>
  <si>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</si>
  <si>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</si>
  <si>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</si>
  <si>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</si>
  <si>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</si>
  <si>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</si>
  <si>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</si>
  <si>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</si>
  <si>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</si>
  <si>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</si>
  <si>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</si>
  <si>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</si>
  <si>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</si>
  <si>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</si>
  <si>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</si>
  <si>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</si>
  <si>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</si>
  <si>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</si>
  <si>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</si>
  <si>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</si>
  <si>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</si>
  <si>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</si>
  <si>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</si>
  <si>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</si>
  <si>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</si>
  <si>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</si>
  <si>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</si>
  <si>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</si>
  <si>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</si>
  <si>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</si>
  <si>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</si>
  <si>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</si>
  <si>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</si>
  <si>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</si>
  <si>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</si>
  <si>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</si>
  <si>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</si>
  <si>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</si>
  <si>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</si>
  <si>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</si>
  <si>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</si>
  <si>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</si>
  <si>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</si>
  <si>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</si>
  <si>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</si>
  <si>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</si>
  <si>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</si>
  <si>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</si>
  <si>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</si>
  <si>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</si>
  <si>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</si>
  <si>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</si>
  <si>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</si>
  <si>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</si>
  <si>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</si>
  <si>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</si>
  <si>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</si>
  <si>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</si>
  <si>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</si>
  <si>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</si>
  <si>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</si>
  <si>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</si>
  <si>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</si>
  <si>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</si>
  <si>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</si>
  <si>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</si>
  <si>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</si>
  <si>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</si>
  <si>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</si>
  <si>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</si>
  <si>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</si>
  <si>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</si>
  <si>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</si>
  <si>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</si>
  <si>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</si>
  <si>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</si>
  <si>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</si>
  <si>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</si>
  <si>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</si>
  <si>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</si>
  <si>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</si>
  <si>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</si>
  <si>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</si>
  <si>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</si>
  <si>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</si>
  <si>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</si>
  <si>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</si>
  <si>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</si>
  <si>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</si>
  <si>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</si>
  <si>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</si>
  <si>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</si>
  <si>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</si>
  <si>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</si>
  <si>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</si>
  <si>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</si>
  <si>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</si>
  <si>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</si>
  <si>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</si>
  <si>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</si>
  <si>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</si>
  <si>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</si>
  <si>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</si>
  <si>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</si>
  <si>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</si>
  <si>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</si>
  <si>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</si>
  <si>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</si>
  <si>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</si>
  <si>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</si>
  <si>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</si>
  <si>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</si>
  <si>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</si>
  <si>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</si>
  <si>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</si>
  <si>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</si>
  <si>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</si>
  <si>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</si>
  <si>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</si>
  <si>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</si>
  <si>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</si>
  <si>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</si>
  <si>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</si>
  <si>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</si>
  <si>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</si>
  <si>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</si>
  <si>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</si>
  <si>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</si>
  <si>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</si>
  <si>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</si>
  <si>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</si>
  <si>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</si>
  <si>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</si>
  <si>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</si>
  <si>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</si>
  <si>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</si>
  <si>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</si>
  <si>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</si>
  <si>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</si>
  <si>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</si>
  <si>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</si>
  <si>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</si>
  <si>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</si>
  <si>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</si>
  <si>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</si>
  <si>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</si>
  <si>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</si>
  <si>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</si>
  <si>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</si>
  <si>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</si>
  <si>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</si>
  <si>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</si>
  <si>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</si>
  <si>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</si>
  <si>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</si>
  <si>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</si>
  <si>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</si>
  <si>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</si>
  <si>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</si>
  <si>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</si>
  <si>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</si>
  <si>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</si>
  <si>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</si>
  <si>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</si>
  <si>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</si>
  <si>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</si>
  <si>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</si>
  <si>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</si>
  <si>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</si>
  <si>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</si>
  <si>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</si>
  <si>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</si>
  <si>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</si>
  <si>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</si>
  <si>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</si>
  <si>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</si>
  <si>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</si>
  <si>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</si>
  <si>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</si>
  <si>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</si>
  <si>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</si>
  <si>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</si>
  <si>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</si>
  <si>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</si>
  <si>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</si>
  <si>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</si>
  <si>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</si>
  <si>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</si>
  <si>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</si>
  <si>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</si>
  <si>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</si>
  <si>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</si>
  <si>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</si>
  <si>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</si>
  <si>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</si>
  <si>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</si>
  <si>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</si>
  <si>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</si>
  <si>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</si>
  <si>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</si>
  <si>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</si>
  <si>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</si>
  <si>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</si>
  <si>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</si>
  <si>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</si>
  <si>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</si>
  <si>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</si>
  <si>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</si>
  <si>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</si>
  <si>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</si>
  <si>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</si>
  <si>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</si>
  <si>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</si>
  <si>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</si>
  <si>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</si>
  <si>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</si>
  <si>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</si>
  <si>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</si>
  <si>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</si>
  <si>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</si>
  <si>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</si>
  <si>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</si>
  <si>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</si>
  <si>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</si>
  <si>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</si>
  <si>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</si>
  <si>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</si>
  <si>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</si>
  <si>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</si>
  <si>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</si>
  <si>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</si>
  <si>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</si>
  <si>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</si>
  <si>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</si>
  <si>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</si>
  <si>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</si>
  <si>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</si>
  <si>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</si>
  <si>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</si>
  <si>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</si>
  <si>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</si>
  <si>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</si>
  <si>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</si>
  <si>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</si>
  <si>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</si>
  <si>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</si>
  <si>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</si>
  <si>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</si>
  <si>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</si>
  <si>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</si>
  <si>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</si>
  <si>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</si>
  <si>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</si>
  <si>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</si>
  <si>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</si>
  <si>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</si>
  <si>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</si>
  <si>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</si>
  <si>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</si>
  <si>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</si>
  <si>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</si>
  <si>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</si>
  <si>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</si>
  <si>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</si>
  <si>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</si>
  <si>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</si>
  <si>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</si>
  <si>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</si>
  <si>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</si>
  <si>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</si>
  <si>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</si>
  <si>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</si>
  <si>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</si>
  <si>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</si>
  <si>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</si>
  <si>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</si>
  <si>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</si>
  <si>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</si>
  <si>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</si>
  <si>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</si>
  <si>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</si>
  <si>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</si>
  <si>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</si>
  <si>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</si>
  <si>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</si>
  <si>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</si>
  <si>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</si>
  <si>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</si>
  <si>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</si>
  <si>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</si>
  <si>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</si>
  <si>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</si>
  <si>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</si>
  <si>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</si>
  <si>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</si>
  <si>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</si>
  <si>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</si>
  <si>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</si>
  <si>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</si>
  <si>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</si>
  <si>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</si>
  <si>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</si>
  <si>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</si>
  <si>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</si>
  <si>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</si>
  <si>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</si>
  <si>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</si>
  <si>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</si>
  <si>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</si>
  <si>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</si>
  <si>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</si>
  <si>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</si>
  <si>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</si>
  <si>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</si>
  <si>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</si>
  <si>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</si>
  <si>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</si>
  <si>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</si>
  <si>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</si>
  <si>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</si>
  <si>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</si>
  <si>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</si>
  <si>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</si>
  <si>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</si>
  <si>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</si>
  <si>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</si>
  <si>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</si>
  <si>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</si>
  <si>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</si>
  <si>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</si>
  <si>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</si>
  <si>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</si>
  <si>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</si>
  <si>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</si>
  <si>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</si>
  <si>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</si>
  <si>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</si>
  <si>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</si>
  <si>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</si>
  <si>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</si>
  <si>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</si>
  <si>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</si>
  <si>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</si>
  <si>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</si>
  <si>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</si>
  <si>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</si>
  <si>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</si>
  <si>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</si>
  <si>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</si>
  <si>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</si>
  <si>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</si>
  <si>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</si>
  <si>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</si>
  <si>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</si>
  <si>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</si>
  <si>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</si>
  <si>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</si>
  <si>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</si>
  <si>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</si>
  <si>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</si>
  <si>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</si>
  <si>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</si>
  <si>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</si>
  <si>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</si>
  <si>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</si>
  <si>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</si>
  <si>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</si>
  <si>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</si>
  <si>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</si>
  <si>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</si>
  <si>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</si>
  <si>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</si>
  <si>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</si>
  <si>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</si>
  <si>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</si>
  <si>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</si>
  <si>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</si>
  <si>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</si>
  <si>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</si>
  <si>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</si>
  <si>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</si>
  <si>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</si>
  <si>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</si>
  <si>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</si>
  <si>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</si>
  <si>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</si>
  <si>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</si>
  <si>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</si>
  <si>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</si>
  <si>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</si>
  <si>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</si>
  <si>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</si>
  <si>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</si>
  <si>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</si>
  <si>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</si>
  <si>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</si>
  <si>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</si>
  <si>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</si>
  <si>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</si>
  <si>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</si>
  <si>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</si>
  <si>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</si>
  <si>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</si>
  <si>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</si>
  <si>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</si>
  <si>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</si>
  <si>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</si>
  <si>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</si>
  <si>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</si>
  <si>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</si>
  <si>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</si>
  <si>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</si>
  <si>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</si>
  <si>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</si>
  <si>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</si>
  <si>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</si>
  <si>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</si>
  <si>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</si>
  <si>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</si>
  <si>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</si>
  <si>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</si>
  <si>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</si>
  <si>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</si>
  <si>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</si>
  <si>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</si>
  <si>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</si>
  <si>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</si>
  <si>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</si>
  <si>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</si>
  <si>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</si>
  <si>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</si>
  <si>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</si>
  <si>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</si>
  <si>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</si>
  <si>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</si>
  <si>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</si>
  <si>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</si>
  <si>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</si>
  <si>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</si>
  <si>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</si>
  <si>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</si>
  <si>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</si>
  <si>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</si>
  <si>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</si>
  <si>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</si>
  <si>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</si>
  <si>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</si>
  <si>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</si>
  <si>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</si>
  <si>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</si>
  <si>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</si>
  <si>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</si>
  <si>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</si>
  <si>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</si>
  <si>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</si>
  <si>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</si>
  <si>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</si>
  <si>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</si>
  <si>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</si>
  <si>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</si>
  <si>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</si>
  <si>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</si>
  <si>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</si>
  <si>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</si>
  <si>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</si>
  <si>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</si>
  <si>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</si>
  <si>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</si>
  <si>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</si>
  <si>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</si>
  <si>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</si>
  <si>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</si>
  <si>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</si>
  <si>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</si>
  <si>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</si>
  <si>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</si>
  <si>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</si>
  <si>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</si>
  <si>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</si>
  <si>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</si>
  <si>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</si>
  <si>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</si>
  <si>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</si>
  <si>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</si>
  <si>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</si>
  <si>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</si>
  <si>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</si>
  <si>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</si>
  <si>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</si>
  <si>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</si>
  <si>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</si>
  <si>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</si>
  <si>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</si>
  <si>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</si>
  <si>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</si>
  <si>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</si>
  <si>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</si>
  <si>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</si>
  <si>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</si>
  <si>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</si>
  <si>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</si>
  <si>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</si>
  <si>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</si>
  <si>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</si>
  <si>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</si>
  <si>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</si>
  <si>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</si>
  <si>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</si>
  <si>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</si>
  <si>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</si>
  <si>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</si>
  <si>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</si>
  <si>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</si>
  <si>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</si>
  <si>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</si>
  <si>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</si>
  <si>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</si>
  <si>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</si>
  <si>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</si>
  <si>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</si>
  <si>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</si>
  <si>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</si>
  <si>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</si>
  <si>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</si>
  <si>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</si>
  <si>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</si>
  <si>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</si>
  <si>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</si>
  <si>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</si>
  <si>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</si>
  <si>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</si>
  <si>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</si>
  <si>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</si>
  <si>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</si>
  <si>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</si>
  <si>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</si>
  <si>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</si>
  <si>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</si>
  <si>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</si>
  <si>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</si>
  <si>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</si>
  <si>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</si>
  <si>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</si>
  <si>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</si>
  <si>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</si>
  <si>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</si>
  <si>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</si>
  <si>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</si>
  <si>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</si>
  <si>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</si>
  <si>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</si>
  <si>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</si>
  <si>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</si>
  <si>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</si>
  <si>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</si>
  <si>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</si>
  <si>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</si>
  <si>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</si>
  <si>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</si>
  <si>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</si>
  <si>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</si>
  <si>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</si>
  <si>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</si>
  <si>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</si>
  <si>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</si>
  <si>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</si>
  <si>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</si>
  <si>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</si>
  <si>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</si>
  <si>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</si>
  <si>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</si>
  <si>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</si>
  <si>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</si>
  <si>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</si>
  <si>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</si>
  <si>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</si>
  <si>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</si>
  <si>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</si>
  <si>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</si>
  <si>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</si>
  <si>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</si>
  <si>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</si>
  <si>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</si>
  <si>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</si>
  <si>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</si>
  <si>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</si>
  <si>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</si>
  <si>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</si>
  <si>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</si>
  <si>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</si>
  <si>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</si>
  <si>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</si>
  <si>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</si>
  <si>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</si>
  <si>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</si>
  <si>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</si>
  <si>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</si>
  <si>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</si>
  <si>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</si>
  <si>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</si>
  <si>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</si>
  <si>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</si>
  <si>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</si>
  <si>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</si>
  <si>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</si>
  <si>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</si>
  <si>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</si>
  <si>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</si>
  <si>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</si>
  <si>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</si>
  <si>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</si>
  <si>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</si>
  <si>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</si>
  <si>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</si>
  <si>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</si>
  <si>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</si>
  <si>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</si>
  <si>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</si>
  <si>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</si>
  <si>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</si>
  <si>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</si>
  <si>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</si>
  <si>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</si>
  <si>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</si>
  <si>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</si>
  <si>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</si>
  <si>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</si>
  <si>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</si>
  <si>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</si>
  <si>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</si>
  <si>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</si>
  <si>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</si>
  <si>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</si>
  <si>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</si>
  <si>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</si>
  <si>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</si>
  <si>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</si>
  <si>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</si>
  <si>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</si>
  <si>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</si>
  <si>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</si>
  <si>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</si>
  <si>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</si>
  <si>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</si>
  <si>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</si>
  <si>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</si>
  <si>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</si>
  <si>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</si>
  <si>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</si>
  <si>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</si>
  <si>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</si>
  <si>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</si>
  <si>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</si>
  <si>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</si>
  <si>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</si>
  <si>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</si>
  <si>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</si>
  <si>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</si>
  <si>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</si>
  <si>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</si>
  <si>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</si>
  <si>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</si>
  <si>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</si>
  <si>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</si>
  <si>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</si>
  <si>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</si>
  <si>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</si>
  <si>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</si>
  <si>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</si>
  <si>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</si>
  <si>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</si>
  <si>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</si>
  <si>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</si>
  <si>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</si>
  <si>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</si>
  <si>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</si>
  <si>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</si>
  <si>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</si>
  <si>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</si>
  <si>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</si>
  <si>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</si>
  <si>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</si>
  <si>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</si>
  <si>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</si>
  <si>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</si>
  <si>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</si>
  <si>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</si>
  <si>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</si>
  <si>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</si>
  <si>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</si>
  <si>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</si>
  <si>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</si>
  <si>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</si>
  <si>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</si>
  <si>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</si>
  <si>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</si>
  <si>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</si>
  <si>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</si>
  <si>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</si>
  <si>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</si>
  <si>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</si>
  <si>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</si>
  <si>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</si>
  <si>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</si>
  <si>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</si>
  <si>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</si>
  <si>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</si>
  <si>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</si>
  <si>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</si>
  <si>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</si>
  <si>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</si>
  <si>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</si>
  <si>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</si>
  <si>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</si>
  <si>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</si>
  <si>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</si>
  <si>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</si>
  <si>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</si>
  <si>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</si>
  <si>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</si>
  <si>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</si>
  <si>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</si>
  <si>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</si>
  <si>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</si>
  <si>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</si>
  <si>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</si>
  <si>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</si>
  <si>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</si>
  <si>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</si>
  <si>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</si>
  <si>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</si>
  <si>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</si>
  <si>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</si>
  <si>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</si>
  <si>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</si>
  <si>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</si>
  <si>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</si>
  <si>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</si>
  <si>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</si>
  <si>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</si>
  <si>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</si>
  <si>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</si>
  <si>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</si>
  <si>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</si>
  <si>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</si>
  <si>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</si>
  <si>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</si>
  <si>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</si>
  <si>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</si>
  <si>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</si>
  <si>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</si>
  <si>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</si>
  <si>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</si>
  <si>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</si>
  <si>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</si>
  <si>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</si>
  <si>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</si>
  <si>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</si>
  <si>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</si>
  <si>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</si>
  <si>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</si>
  <si>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</si>
  <si>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</si>
  <si>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</si>
  <si>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</si>
  <si>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</si>
  <si>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</si>
  <si>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</si>
  <si>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</si>
  <si>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</si>
  <si>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</si>
  <si>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</si>
  <si>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</si>
  <si>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</si>
  <si>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</si>
  <si>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</si>
  <si>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</si>
  <si>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</si>
  <si>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</si>
  <si>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</si>
  <si>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</si>
  <si>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</si>
  <si>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</si>
  <si>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</si>
  <si>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</si>
  <si>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</si>
  <si>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</si>
  <si>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</si>
  <si>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</si>
  <si>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</si>
  <si>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</si>
  <si>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</si>
  <si>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</si>
  <si>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</si>
  <si>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</si>
  <si>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</si>
  <si>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</si>
  <si>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</si>
  <si>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</si>
  <si>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</si>
  <si>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</si>
  <si>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</si>
  <si>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</si>
  <si>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</si>
  <si>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</si>
  <si>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</si>
  <si>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</si>
  <si>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</si>
  <si>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</si>
  <si>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</si>
  <si>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</si>
  <si>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</si>
  <si>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</si>
  <si>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</si>
  <si>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</si>
  <si>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</si>
  <si>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</si>
  <si>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</si>
  <si>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</si>
  <si>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</si>
  <si>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</si>
  <si>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</si>
  <si>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</si>
  <si>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</si>
  <si>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</si>
  <si>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</si>
  <si>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</si>
  <si>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</si>
  <si>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</si>
  <si>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</si>
  <si>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</si>
  <si>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</si>
  <si>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</si>
  <si>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</si>
  <si>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</si>
  <si>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</si>
  <si>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</si>
  <si>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</si>
  <si>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</si>
  <si>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</si>
  <si>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</si>
  <si>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</si>
  <si>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</si>
  <si>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</si>
  <si>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</si>
  <si>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</si>
  <si>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</si>
  <si>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</si>
  <si>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</si>
  <si>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</si>
  <si>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</si>
  <si>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</si>
  <si>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</si>
  <si>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</si>
  <si>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</si>
  <si>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</si>
  <si>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</si>
  <si>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</si>
  <si>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</si>
  <si>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</si>
  <si>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</si>
  <si>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</si>
  <si>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</si>
  <si>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</si>
  <si>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</si>
  <si>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</si>
  <si>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</si>
  <si>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</si>
  <si>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</si>
  <si>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</si>
  <si>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</si>
  <si>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</si>
  <si>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</si>
  <si>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</si>
  <si>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</si>
  <si>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</si>
  <si>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</si>
  <si>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</si>
  <si>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</si>
  <si>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</si>
  <si>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</si>
  <si>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</si>
  <si>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</si>
  <si>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</si>
  <si>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</si>
  <si>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</si>
  <si>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</si>
  <si>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</si>
  <si>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</si>
  <si>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</si>
  <si>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</si>
  <si>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</si>
  <si>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</si>
  <si>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</si>
  <si>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</si>
  <si>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</si>
  <si>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</si>
  <si>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</si>
  <si>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</si>
  <si>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</si>
  <si>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</si>
  <si>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</si>
  <si>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</si>
  <si>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</si>
  <si>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</si>
  <si>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</si>
  <si>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</si>
  <si>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</si>
  <si>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</si>
  <si>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</si>
  <si>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</si>
  <si>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</si>
  <si>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</si>
  <si>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</si>
  <si>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</si>
  <si>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</si>
  <si>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</si>
  <si>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</si>
  <si>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</si>
  <si>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</si>
  <si>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</si>
  <si>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</si>
  <si>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</si>
  <si>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</si>
  <si>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</si>
  <si>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</si>
  <si>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</si>
  <si>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</si>
  <si>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</si>
  <si>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</si>
  <si>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</si>
  <si>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</si>
  <si>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</si>
  <si>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</si>
  <si>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</si>
  <si>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</si>
  <si>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</si>
  <si>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</si>
  <si>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</si>
  <si>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</si>
  <si>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</si>
  <si>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</si>
  <si>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</si>
  <si>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</si>
  <si>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</si>
  <si>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</si>
  <si>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</si>
  <si>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</si>
  <si>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</si>
  <si>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</si>
  <si>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</si>
  <si>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</si>
  <si>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</si>
  <si>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</si>
  <si>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</si>
  <si>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</si>
  <si>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</si>
  <si>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</si>
  <si>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</si>
  <si>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</si>
  <si>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</si>
  <si>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</si>
  <si>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</si>
  <si>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</si>
  <si>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</si>
  <si>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</si>
  <si>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</si>
  <si>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</si>
  <si>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</si>
  <si>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</si>
  <si>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</si>
  <si>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</si>
  <si>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</si>
  <si>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</si>
  <si>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</si>
  <si>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</si>
  <si>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</si>
  <si>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</si>
  <si>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</si>
  <si>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</si>
  <si>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</si>
  <si>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</si>
  <si>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</si>
  <si>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</si>
  <si>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</si>
  <si>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</si>
  <si>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</si>
  <si>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</si>
  <si>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</si>
  <si>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</si>
  <si>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</si>
  <si>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</si>
  <si>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</si>
  <si>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</si>
  <si>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</si>
  <si>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</si>
  <si>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</si>
  <si>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</si>
  <si>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</si>
  <si>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</si>
  <si>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</si>
  <si>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</si>
  <si>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</si>
  <si>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</si>
  <si>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</si>
  <si>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</si>
  <si>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</si>
  <si>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</si>
  <si>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</si>
  <si>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</si>
  <si>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</si>
  <si>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</si>
  <si>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</si>
  <si>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</si>
  <si>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</si>
  <si>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</si>
  <si>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</si>
  <si>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</si>
  <si>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</si>
  <si>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</si>
  <si>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</si>
  <si>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</si>
  <si>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</si>
  <si>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</si>
  <si>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</si>
  <si>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</si>
  <si>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</si>
  <si>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</si>
  <si>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</si>
  <si>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</si>
  <si>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</si>
  <si>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</si>
  <si>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</si>
  <si>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</si>
  <si>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</si>
  <si>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</si>
  <si>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</si>
  <si>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</si>
  <si>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</si>
  <si>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</si>
  <si>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</si>
  <si>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</si>
  <si>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</si>
  <si>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</si>
  <si>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</si>
  <si>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</si>
  <si>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</si>
  <si>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</si>
  <si>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</si>
  <si>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</si>
  <si>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</si>
  <si>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</si>
  <si>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</si>
  <si>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</si>
  <si>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</si>
  <si>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</si>
  <si>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</si>
  <si>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</si>
  <si>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</si>
  <si>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</si>
  <si>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</si>
  <si>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</si>
  <si>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</si>
  <si>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</si>
  <si>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</si>
  <si>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</si>
  <si>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</si>
  <si>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</si>
  <si>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</si>
  <si>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</si>
  <si>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</si>
  <si>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</si>
  <si>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</si>
  <si>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</si>
  <si>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</si>
  <si>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</si>
  <si>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</si>
  <si>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</si>
  <si>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07/01/2023</t>
  </si>
  <si>
    <t>15041RESIN365342022</t>
  </si>
  <si>
    <t>22SD000F</t>
  </si>
  <si>
    <t>09/01/2023</t>
  </si>
  <si>
    <t>11/01/2023</t>
  </si>
  <si>
    <t>14/01/2023</t>
  </si>
  <si>
    <t>19/01/2023</t>
  </si>
  <si>
    <t>21/01/2023</t>
  </si>
  <si>
    <t>27/01/2023</t>
  </si>
  <si>
    <t>28/01/2023</t>
  </si>
  <si>
    <t>01/02/2023</t>
  </si>
  <si>
    <t>03/02/2023</t>
  </si>
  <si>
    <t>04/02/2023</t>
  </si>
  <si>
    <t>07/02/2023</t>
  </si>
  <si>
    <t>09/02/2023</t>
  </si>
  <si>
    <t>10/02/2023</t>
  </si>
  <si>
    <t>11/02/2023</t>
  </si>
  <si>
    <t>16/02/2023</t>
  </si>
  <si>
    <t>17/02/2023</t>
  </si>
  <si>
    <t>18/02/2023</t>
  </si>
  <si>
    <t>20/02/2023</t>
  </si>
  <si>
    <t>23/02/2023</t>
  </si>
  <si>
    <t>24/02/2023</t>
  </si>
  <si>
    <t>25/02/2023</t>
  </si>
  <si>
    <t>03/03/2023</t>
  </si>
  <si>
    <t>04/03/2023</t>
  </si>
  <si>
    <t>07/03/2023</t>
  </si>
  <si>
    <t>08/03/2023</t>
  </si>
  <si>
    <t>09/03/2023</t>
  </si>
  <si>
    <t>10/03/2023</t>
  </si>
  <si>
    <t>11/03/2023</t>
  </si>
  <si>
    <t>14/03/2023</t>
  </si>
  <si>
    <t>16/03/2023</t>
  </si>
  <si>
    <t>17/03/2023</t>
  </si>
  <si>
    <t>18/03/2023</t>
  </si>
  <si>
    <t>21/03/2023</t>
  </si>
  <si>
    <t>23/03/2023</t>
  </si>
  <si>
    <t>24/03/2023</t>
  </si>
  <si>
    <t>25/03/2023</t>
  </si>
  <si>
    <t>30/03/2023</t>
  </si>
  <si>
    <t>31/03/2023</t>
  </si>
  <si>
    <t>01/04/2023</t>
  </si>
  <si>
    <t>03/04/2023</t>
  </si>
  <si>
    <t>12/04/2023</t>
  </si>
  <si>
    <t>13/04/2023</t>
  </si>
  <si>
    <t>15/04/2023</t>
  </si>
  <si>
    <t>17/04/2023</t>
  </si>
  <si>
    <t>18/04/2023</t>
  </si>
  <si>
    <t>20/04/2023</t>
  </si>
  <si>
    <t>21/04/2023</t>
  </si>
  <si>
    <t>22/04/2023</t>
  </si>
  <si>
    <t>24/04/2023</t>
  </si>
  <si>
    <t>26/04/2023</t>
  </si>
  <si>
    <t>27/04/2023</t>
  </si>
  <si>
    <t>29/04/2023</t>
  </si>
  <si>
    <t>15/02/2023</t>
  </si>
  <si>
    <t>06141410901506</t>
  </si>
  <si>
    <t>ARTERIA ESTUDIO</t>
  </si>
  <si>
    <t>15/03/2023</t>
  </si>
  <si>
    <t>06141212921011</t>
  </si>
  <si>
    <t>KOSMOQUIMICA S.A DE C.V.</t>
  </si>
  <si>
    <t>11/04/2023</t>
  </si>
  <si>
    <t>LABORATORIOS SUIZOS S.A DE C.V.</t>
  </si>
  <si>
    <t>28/02/2023</t>
  </si>
  <si>
    <t>COMERCIALIZADORA DE PRODUCTOS DIVERSOS</t>
  </si>
  <si>
    <t>06140212161088</t>
  </si>
  <si>
    <t>BEAUTY SUPPLY S.A DE C.V.</t>
  </si>
  <si>
    <t>20/03/2023</t>
  </si>
  <si>
    <t>FERRETERIA EPA S.A DE C.V.</t>
  </si>
  <si>
    <t>02/03/2023</t>
  </si>
  <si>
    <t>FREUND S.A DE C.V.</t>
  </si>
  <si>
    <t>06141709011035</t>
  </si>
  <si>
    <t>IMPORTADORA MANHATTAN S.A DE C.V.</t>
  </si>
  <si>
    <t>06/05/2023</t>
  </si>
  <si>
    <t>09/05/2023</t>
  </si>
  <si>
    <t>11/05/2023</t>
  </si>
  <si>
    <t>13/05/2023</t>
  </si>
  <si>
    <t>15/05/2023</t>
  </si>
  <si>
    <t>17/05/2023</t>
  </si>
  <si>
    <t>18/05/2023</t>
  </si>
  <si>
    <t>19/05/2023</t>
  </si>
  <si>
    <t>20/05/2023</t>
  </si>
  <si>
    <t>22/05/2023</t>
  </si>
  <si>
    <t>23/05/2023</t>
  </si>
  <si>
    <t>24/05/2023</t>
  </si>
  <si>
    <t>25/05/2023</t>
  </si>
  <si>
    <t>26/05/2023</t>
  </si>
  <si>
    <t>27/05/2023</t>
  </si>
  <si>
    <t>30/05/2023</t>
  </si>
  <si>
    <t>31/05/2023</t>
  </si>
  <si>
    <t>05/05/2023</t>
  </si>
  <si>
    <t>BEUTY SUPPLY SA DE CV</t>
  </si>
  <si>
    <t>01/06/2023</t>
  </si>
  <si>
    <t>02/06/2023</t>
  </si>
  <si>
    <t>03/06/2023</t>
  </si>
  <si>
    <t>05/06/2023</t>
  </si>
  <si>
    <t>07/06/2023</t>
  </si>
  <si>
    <t>08/06/2023</t>
  </si>
  <si>
    <t>09/06/2023</t>
  </si>
  <si>
    <t>10/06/2023</t>
  </si>
  <si>
    <t>12/06/2023</t>
  </si>
  <si>
    <t>15/06/2023</t>
  </si>
  <si>
    <t>16/06/2023</t>
  </si>
  <si>
    <t>17/06/2023</t>
  </si>
  <si>
    <t>22/06/2023</t>
  </si>
  <si>
    <t>23/06/2023</t>
  </si>
  <si>
    <t>24/06/2023</t>
  </si>
  <si>
    <t>28/06/2023</t>
  </si>
  <si>
    <t>30/06/2023</t>
  </si>
  <si>
    <t>06/06/2023</t>
  </si>
  <si>
    <t>06142709121040</t>
  </si>
  <si>
    <t>UNIVERSAL ENTERPRICE, SA DE CV</t>
  </si>
  <si>
    <t>01/07/2023</t>
  </si>
  <si>
    <t>04/07/2023</t>
  </si>
  <si>
    <t>05/07/2023</t>
  </si>
  <si>
    <t>06/07/2023</t>
  </si>
  <si>
    <t>08/07/2023</t>
  </si>
  <si>
    <t>15041RESIN461832023</t>
  </si>
  <si>
    <t>23DS000F</t>
  </si>
  <si>
    <t>14/07/2023</t>
  </si>
  <si>
    <t>15/07/2023</t>
  </si>
  <si>
    <t>17/07/2023</t>
  </si>
  <si>
    <t>18/07/2023</t>
  </si>
  <si>
    <t>19/07/2023</t>
  </si>
  <si>
    <t>20/07/2023</t>
  </si>
  <si>
    <t>22/07/2023</t>
  </si>
  <si>
    <t>24/07/2023</t>
  </si>
  <si>
    <t>26/07/2023</t>
  </si>
  <si>
    <t>27/07/2023</t>
  </si>
  <si>
    <t>28/07/2023</t>
  </si>
  <si>
    <t>29/07/2023</t>
  </si>
  <si>
    <t>31/07/2023</t>
  </si>
  <si>
    <t>03/07/2023</t>
  </si>
  <si>
    <t>06142901600027</t>
  </si>
  <si>
    <t>PROCESO DIGITAL GARO TOBIAS CHAVEZ MAYORGA</t>
  </si>
  <si>
    <t>05120706911034</t>
  </si>
  <si>
    <t>JESUS ALBERTO GUARDADO HERNANDEZ</t>
  </si>
  <si>
    <t>12/07/2023</t>
  </si>
  <si>
    <t>01/08/2023</t>
  </si>
  <si>
    <t>02/08/2023</t>
  </si>
  <si>
    <t>09/08/2023</t>
  </si>
  <si>
    <t>10/08/2023</t>
  </si>
  <si>
    <t>11/08/2023</t>
  </si>
  <si>
    <t>12/08/2023</t>
  </si>
  <si>
    <t>14/08/2023</t>
  </si>
  <si>
    <t>16/08/2023</t>
  </si>
  <si>
    <t>17/08/2023</t>
  </si>
  <si>
    <t>18/08/2023</t>
  </si>
  <si>
    <t>19/08/2023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</si>
  <si>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</si>
  <si>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</si>
  <si>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</si>
  <si>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</si>
  <si>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</si>
  <si>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</si>
  <si>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</si>
  <si>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</si>
  <si>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</si>
  <si>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31/08/2023</t>
  </si>
  <si>
    <t>02/09/2023</t>
  </si>
  <si>
    <t>05/09/2023</t>
  </si>
  <si>
    <t>06/09/2023</t>
  </si>
  <si>
    <t>07/09/2023</t>
  </si>
  <si>
    <t>08/09/2023</t>
  </si>
  <si>
    <t>09/09/2023</t>
  </si>
  <si>
    <t>12/09/2023</t>
  </si>
  <si>
    <t>13/09/2023</t>
  </si>
  <si>
    <t>15/09/2023</t>
  </si>
  <si>
    <t>16/09/2023</t>
  </si>
  <si>
    <t>19/09/2023</t>
  </si>
  <si>
    <t>20/09/2023</t>
  </si>
  <si>
    <t>22/09/2023</t>
  </si>
  <si>
    <t>23/09/2023</t>
  </si>
  <si>
    <t>27/09/2023</t>
  </si>
  <si>
    <t>29/09/2023</t>
  </si>
  <si>
    <t>30/09/2023</t>
  </si>
  <si>
    <t>7F8AC9F0F8AE4B9E816CE05AD454D94C</t>
  </si>
  <si>
    <t>14/09/2023</t>
  </si>
  <si>
    <t>BD2DE98F8F6A4A969BD343F70A8B4873</t>
  </si>
  <si>
    <t>38F2F5D2ED23452ABFC41FF80824BF3D</t>
  </si>
  <si>
    <t>18/09/2023</t>
  </si>
  <si>
    <t>44D9E1B61E344DEAA012494E5F4F25C4</t>
  </si>
  <si>
    <t>F2E5AA936B044A75BA1F5DB1E9C93D28</t>
  </si>
  <si>
    <t>21/09/2023</t>
  </si>
  <si>
    <t>D96517033F334A8BBA58-A736FD8FF4F5</t>
  </si>
  <si>
    <t>B7956C5D645343C0A0ABD00F1AB5FE3C</t>
  </si>
  <si>
    <t>39676042573643EF9644927129AA6831</t>
  </si>
  <si>
    <t>671AE4CF3EDF4AF4A28E81C12A2FFF32</t>
  </si>
  <si>
    <t>04</t>
  </si>
  <si>
    <t>12022004741012</t>
  </si>
  <si>
    <t>NANCY ESTHER SORTO DE RIVERA</t>
  </si>
  <si>
    <t>25/09/2023</t>
  </si>
  <si>
    <t>04/10/2023</t>
  </si>
  <si>
    <t>05/10/2023</t>
  </si>
  <si>
    <t>06/10/2023</t>
  </si>
  <si>
    <t>07/10/2023</t>
  </si>
  <si>
    <t>10/10/2023</t>
  </si>
  <si>
    <t>11/10/2023</t>
  </si>
  <si>
    <t>12/10/2023</t>
  </si>
  <si>
    <t>13/10/2023</t>
  </si>
  <si>
    <t>14/10/2023</t>
  </si>
  <si>
    <t>16/10/2023</t>
  </si>
  <si>
    <t>17/10/2023</t>
  </si>
  <si>
    <t>18/10/2023</t>
  </si>
  <si>
    <t>20/10/2023</t>
  </si>
  <si>
    <t>21/10/2023</t>
  </si>
  <si>
    <t>24/10/2023</t>
  </si>
  <si>
    <t>25/10/2023</t>
  </si>
  <si>
    <t>26/10/2023</t>
  </si>
  <si>
    <t>27/10/2023</t>
  </si>
  <si>
    <t>28/10/2023</t>
  </si>
  <si>
    <t>31/10/2023</t>
  </si>
  <si>
    <t>46BD84EA64B74B6B8C730BA683BED6C2</t>
  </si>
  <si>
    <t>IMPORTADORA MANHATTAN SA DE CV</t>
  </si>
  <si>
    <t>233D016CBB71426697C65C11E6001D11</t>
  </si>
  <si>
    <t>06140304141040</t>
  </si>
  <si>
    <t>ARCOMER SA DE CV</t>
  </si>
  <si>
    <t>19/10/2023</t>
  </si>
  <si>
    <t>04/11/2023</t>
  </si>
  <si>
    <t>C9DD6D69BDA448EF94B92E8DB972AEFD</t>
  </si>
  <si>
    <t>10/09/2023</t>
  </si>
  <si>
    <t>03/10/2023</t>
  </si>
  <si>
    <t>171916EFAFDB4683B6F4BF12A543F982</t>
  </si>
  <si>
    <t>02/10/2023</t>
  </si>
  <si>
    <t>21/11/2023</t>
  </si>
  <si>
    <t>02/11/2023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</si>
  <si>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</si>
  <si>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</si>
  <si>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</si>
  <si>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</si>
  <si>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</si>
  <si>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</si>
  <si>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</si>
  <si>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15/11/2023</t>
  </si>
  <si>
    <t>17/11/2023</t>
  </si>
  <si>
    <t>18/11/2023</t>
  </si>
  <si>
    <t>22/11/2023</t>
  </si>
  <si>
    <t>23/11/2023</t>
  </si>
  <si>
    <t>24/11/2023</t>
  </si>
  <si>
    <t>25/11/2023</t>
  </si>
  <si>
    <t>26/11/2023</t>
  </si>
  <si>
    <t>30/11/2023</t>
  </si>
  <si>
    <t>16/11/2023</t>
  </si>
  <si>
    <t>20/11/2023</t>
  </si>
  <si>
    <t>0AFCEFAB0891E588E0631632000A0638</t>
  </si>
  <si>
    <t>29/11/2023</t>
  </si>
  <si>
    <t>4BEC6AC9AC7B4AFF9F8481906F80B6C8</t>
  </si>
  <si>
    <t>28/11/2023</t>
  </si>
  <si>
    <t>0B3D890757A9536DE0631632000AFF64</t>
  </si>
  <si>
    <t>01/12/2023</t>
  </si>
  <si>
    <t>02/12/2023</t>
  </si>
  <si>
    <t>06/12/2023</t>
  </si>
  <si>
    <t>07/12/2023</t>
  </si>
  <si>
    <t>08/12/2023</t>
  </si>
  <si>
    <t>09/12/2023</t>
  </si>
  <si>
    <t>11/12/2023</t>
  </si>
  <si>
    <t>12/12/2023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</si>
  <si>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</si>
  <si>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</si>
  <si>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</si>
  <si>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</si>
  <si>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</si>
  <si>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</si>
  <si>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</si>
  <si>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</si>
  <si>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</si>
  <si>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</si>
  <si>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</si>
  <si>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28/12/2023</t>
  </si>
  <si>
    <t>29/12/2023</t>
  </si>
  <si>
    <t>30/12/2023</t>
  </si>
  <si>
    <t>31/12/2023</t>
  </si>
  <si>
    <t>0B3D89757A9536D1632000AFF64</t>
  </si>
  <si>
    <t>05/12/2023</t>
  </si>
  <si>
    <t>0BCB899D1D922722E0631632000ADF70</t>
  </si>
  <si>
    <t>13/12/2023</t>
  </si>
  <si>
    <t>0A7973382F9E474F8D7242A39CFCCB75</t>
  </si>
  <si>
    <t>BBDA0B01927B486DB7FE30AC3D317237</t>
  </si>
  <si>
    <t>36B7DFA2C45B4001A358643229F97815</t>
  </si>
  <si>
    <t xml:space="preserve">         </t>
  </si>
  <si>
    <t>3938123</t>
  </si>
  <si>
    <t>3952029</t>
  </si>
  <si>
    <t>3945631</t>
  </si>
  <si>
    <t>3930407</t>
  </si>
  <si>
    <t>3906746</t>
  </si>
  <si>
    <t>3900042</t>
  </si>
  <si>
    <t>3891888</t>
  </si>
  <si>
    <t>3883544</t>
  </si>
  <si>
    <t>3858998</t>
  </si>
  <si>
    <t>3845273</t>
  </si>
  <si>
    <t>3280450</t>
  </si>
  <si>
    <t xml:space="preserve">22SD000U </t>
  </si>
  <si>
    <t xml:space="preserve">3280450 </t>
  </si>
  <si>
    <t>6</t>
  </si>
  <si>
    <t>Monto Retención 2%</t>
  </si>
  <si>
    <t xml:space="preserve">3254603 </t>
  </si>
  <si>
    <t>3247069</t>
  </si>
  <si>
    <t xml:space="preserve">3206823 </t>
  </si>
  <si>
    <t>3194689</t>
  </si>
  <si>
    <t xml:space="preserve">3187528 </t>
  </si>
  <si>
    <t>3161617</t>
  </si>
  <si>
    <t>3132300</t>
  </si>
  <si>
    <t>3125208</t>
  </si>
  <si>
    <t xml:space="preserve">3113102 </t>
  </si>
  <si>
    <t xml:space="preserve">3303328 </t>
  </si>
  <si>
    <t>3441291</t>
  </si>
  <si>
    <t>3426658</t>
  </si>
  <si>
    <t>3419425</t>
  </si>
  <si>
    <t>3412312</t>
  </si>
  <si>
    <t>3400198</t>
  </si>
  <si>
    <t>3378157</t>
  </si>
  <si>
    <t>3352300</t>
  </si>
  <si>
    <t>3344692</t>
  </si>
  <si>
    <t>3337220</t>
  </si>
  <si>
    <t>3322671</t>
  </si>
  <si>
    <t xml:space="preserve">3488806 </t>
  </si>
  <si>
    <t>3576247</t>
  </si>
  <si>
    <t>3568829</t>
  </si>
  <si>
    <t>3561559</t>
  </si>
  <si>
    <t>3542431</t>
  </si>
  <si>
    <t>3527550</t>
  </si>
  <si>
    <t>3515347</t>
  </si>
  <si>
    <t>3496289</t>
  </si>
  <si>
    <t>3467342</t>
  </si>
  <si>
    <t>3448767</t>
  </si>
  <si>
    <t xml:space="preserve">3583830 </t>
  </si>
  <si>
    <t>3684046</t>
  </si>
  <si>
    <t xml:space="preserve">3676061 </t>
  </si>
  <si>
    <t xml:space="preserve">3668424 </t>
  </si>
  <si>
    <t>3660916</t>
  </si>
  <si>
    <t>3641375</t>
  </si>
  <si>
    <t>3633769</t>
  </si>
  <si>
    <t>3618400</t>
  </si>
  <si>
    <t xml:space="preserve">3610856 </t>
  </si>
  <si>
    <t xml:space="preserve">3603648 </t>
  </si>
  <si>
    <t>3591453</t>
  </si>
  <si>
    <t>3691909</t>
  </si>
  <si>
    <t>3832302</t>
  </si>
  <si>
    <t>3816520</t>
  </si>
  <si>
    <t>3808742</t>
  </si>
  <si>
    <t>3795898</t>
  </si>
  <si>
    <t xml:space="preserve">3787935 </t>
  </si>
  <si>
    <t>3779970</t>
  </si>
  <si>
    <t>3772243</t>
  </si>
  <si>
    <t>3744143</t>
  </si>
  <si>
    <t xml:space="preserve">3735662 </t>
  </si>
  <si>
    <t xml:space="preserve">3727724 </t>
  </si>
  <si>
    <t>3840633</t>
  </si>
  <si>
    <t>3948750</t>
  </si>
  <si>
    <t xml:space="preserve">3941599 </t>
  </si>
  <si>
    <t xml:space="preserve">3933844 </t>
  </si>
  <si>
    <t>3908877</t>
  </si>
  <si>
    <t>3903455</t>
  </si>
  <si>
    <t>3895650</t>
  </si>
  <si>
    <t>3887251</t>
  </si>
  <si>
    <t>3862632</t>
  </si>
  <si>
    <t>3848984</t>
  </si>
  <si>
    <t>3954056</t>
  </si>
  <si>
    <t>RETENCIONES 2%</t>
  </si>
  <si>
    <t>2628803</t>
  </si>
  <si>
    <t xml:space="preserve">2597180 </t>
  </si>
  <si>
    <t>2591263</t>
  </si>
  <si>
    <t>2583924</t>
  </si>
  <si>
    <t xml:space="preserve">2563312 </t>
  </si>
  <si>
    <t xml:space="preserve">2552178 </t>
  </si>
  <si>
    <t>2545029</t>
  </si>
  <si>
    <t>2538053</t>
  </si>
  <si>
    <t xml:space="preserve">2531174 </t>
  </si>
  <si>
    <t>2517739</t>
  </si>
  <si>
    <t>2506319</t>
  </si>
  <si>
    <t>2499094</t>
  </si>
  <si>
    <t xml:space="preserve">2491829 </t>
  </si>
  <si>
    <t>2635776</t>
  </si>
  <si>
    <t xml:space="preserve">2708925 </t>
  </si>
  <si>
    <t>2690081</t>
  </si>
  <si>
    <t>2682736</t>
  </si>
  <si>
    <t xml:space="preserve">2667717 </t>
  </si>
  <si>
    <t>2654161</t>
  </si>
  <si>
    <t>2642790</t>
  </si>
  <si>
    <t>2715911</t>
  </si>
  <si>
    <t>2842055</t>
  </si>
  <si>
    <t xml:space="preserve">2830427 </t>
  </si>
  <si>
    <t xml:space="preserve">2815741 </t>
  </si>
  <si>
    <t>2808537</t>
  </si>
  <si>
    <t>2801237</t>
  </si>
  <si>
    <t>2794030</t>
  </si>
  <si>
    <t>2782253</t>
  </si>
  <si>
    <t>2774794</t>
  </si>
  <si>
    <t xml:space="preserve">2735146 </t>
  </si>
  <si>
    <t>2722980</t>
  </si>
  <si>
    <t>2856040</t>
  </si>
  <si>
    <t>3000846</t>
  </si>
  <si>
    <t>2993619</t>
  </si>
  <si>
    <t xml:space="preserve">2967581 </t>
  </si>
  <si>
    <t xml:space="preserve">2960296 </t>
  </si>
  <si>
    <t>2953157</t>
  </si>
  <si>
    <t>2897150</t>
  </si>
  <si>
    <t xml:space="preserve">2890083 </t>
  </si>
  <si>
    <t xml:space="preserve">2877974 </t>
  </si>
  <si>
    <t>2870608</t>
  </si>
  <si>
    <t xml:space="preserve">2863174 </t>
  </si>
  <si>
    <t>3008229</t>
  </si>
  <si>
    <t>3063579</t>
  </si>
  <si>
    <t xml:space="preserve">3056048 </t>
  </si>
  <si>
    <t>3048593</t>
  </si>
  <si>
    <t>3041518</t>
  </si>
  <si>
    <t>3034376</t>
  </si>
  <si>
    <t>3027428</t>
  </si>
  <si>
    <t>3015721</t>
  </si>
  <si>
    <t xml:space="preserve">3089718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</si>
</sst>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4" fillId="10" borderId="0" xfId="0" applyFont="1" applyFill="1"/>
    <xf numFmtId="44" fontId="24" fillId="12" borderId="6" xfId="1" applyFont="1" applyFill="1" applyBorder="1" applyAlignment="1">
      <alignment horizontal="right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>
    <xdr:from>
      <xdr:col>5</xdr:col>
      <xdr:colOff>450272</xdr:colOff>
      <xdr:row>0</xdr:row>
      <xdr:rowOff>493568</xdr:rowOff>
    </xdr:from>
    <xdr:to>
      <xdr:col>6</xdr:col>
      <xdr:colOff>658090</xdr:colOff>
      <xdr:row>2</xdr:row>
      <xdr:rowOff>121227</xdr:rowOff>
    </xdr:to>
    <xdr:sp macro="[1]!CODGENERACION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121727" y="493568"/>
          <a:ext cx="1047749" cy="458932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900"/>
            <a:t>COD GENERACION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ownloads/2023/LIBRO%20DE%20COMPRAS%20Y%20VENTAS%20SARA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CODGENERACION"/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Libro de Consumidor"/>
      <sheetName val="Hoja1"/>
      <sheetName val="RET 1%"/>
      <sheetName val="DECLARACION"/>
      <sheetName val="LIBRO DE COMPRAS Y VENTAS SARA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23" totalsRowShown="0">
  <autoFilter ref="A2:T123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 dataDxfId="113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2" dataCellStyle="Moneda"/>
    <tableColumn id="9" xr3:uid="{00000000-0010-0000-0000-000009000000}" name="I. EXENTAS" dataDxfId="111" dataCellStyle="Moneda"/>
    <tableColumn id="10" xr3:uid="{00000000-0010-0000-0000-00000A000000}" name="IMPOR EX" dataDxfId="110" dataCellStyle="Moneda"/>
    <tableColumn id="11" xr3:uid="{00000000-0010-0000-0000-00000B000000}" name="C. GRAVADA" dataDxfId="109" dataCellStyle="Moneda"/>
    <tableColumn id="12" xr3:uid="{00000000-0010-0000-0000-00000C000000}" name="INTER GRAVA" dataDxfId="108" dataCellStyle="Moneda"/>
    <tableColumn id="13" xr3:uid="{00000000-0010-0000-0000-00000D000000}" name="IMPOR BIENES" dataDxfId="107" dataCellStyle="Moneda"/>
    <tableColumn id="14" xr3:uid="{00000000-0010-0000-0000-00000E000000}" name="IMPOR SERV" dataDxfId="106" dataCellStyle="Moneda"/>
    <tableColumn id="15" xr3:uid="{00000000-0010-0000-0000-00000F000000}" name="IVA" dataDxfId="105" dataCellStyle="Moneda"/>
    <tableColumn id="16" xr3:uid="{00000000-0010-0000-0000-000010000000}" name="TOTAL C." dataDxfId="104" dataCellStyle="Moneda"/>
    <tableColumn id="20" xr3:uid="{00000000-0010-0000-0000-000014000000}" name="DUI" dataDxfId="10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0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9" dataCellStyle="Moneda"/>
    <tableColumn id="18" xr3:uid="{00000000-0010-0000-0100-000012000000}" name="ANEXO"/>
    <tableColumn id="1" xr3:uid="{00000000-0010-0000-0100-000001000000}" name="SUCURSAL" dataDxfId="9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18" totalsRowShown="0" dataDxfId="97" dataCellStyle="Moneda">
  <autoFilter ref="A2:V318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 dataDxfId="96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5" dataCellStyle="Moneda"/>
    <tableColumn id="13" xr3:uid="{00000000-0010-0000-0200-00000D000000}" name="VENTAS NO" dataDxfId="94" dataCellStyle="Moneda"/>
    <tableColumn id="14" xr3:uid="{00000000-0010-0000-0200-00000E000000}" name="V NO SUJETAS" dataDxfId="93" dataCellStyle="Moneda"/>
    <tableColumn id="15" xr3:uid="{00000000-0010-0000-0200-00000F000000}" name="V GRAVADAS" dataDxfId="92" dataCellStyle="Moneda"/>
    <tableColumn id="16" xr3:uid="{00000000-0010-0000-0200-000010000000}" name="EX IN CA" dataDxfId="91" dataCellStyle="Moneda"/>
    <tableColumn id="17" xr3:uid="{00000000-0010-0000-0200-000011000000}" name="EX OUT CA" dataDxfId="90" dataCellStyle="Moneda"/>
    <tableColumn id="18" xr3:uid="{00000000-0010-0000-0200-000012000000}" name="EX SERVICE" dataDxfId="89" dataCellStyle="Moneda"/>
    <tableColumn id="19" xr3:uid="{00000000-0010-0000-0200-000013000000}" name="V ZONA FRAN" dataDxfId="88" dataCellStyle="Moneda"/>
    <tableColumn id="20" xr3:uid="{00000000-0010-0000-0200-000014000000}" name="V CTA A 3ERO" dataDxfId="87" dataCellStyle="Moneda"/>
    <tableColumn id="21" xr3:uid="{00000000-0010-0000-0200-000015000000}" name="TOTAL VENTA" dataDxfId="86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118" totalsRowCount="1" headerRowDxfId="84" headerRowBorderDxfId="83" tableBorderDxfId="82">
  <autoFilter ref="A1:J117" xr:uid="{00000000-0009-0000-0100-000007000000}"/>
  <sortState xmlns:xlrd2="http://schemas.microsoft.com/office/spreadsheetml/2017/richdata2" ref="A2:J117">
    <sortCondition descending="1" ref="D2:D117"/>
    <sortCondition descending="1" ref="G2:G117"/>
  </sortState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2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5" totalsRowShown="0">
  <autoFilter ref="A1:B4585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9" sqref="D9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  <col min="7" max="7" width="11.85546875" bestFit="1" customWidth="1"/>
  </cols>
  <sheetData>
    <row r="1" spans="2:10 16384:16384" ht="49.5" customHeight="1" x14ac:dyDescent="0.25"/>
    <row r="2" spans="2:10 16384:16384" ht="15.75" thickBot="1" x14ac:dyDescent="0.3"/>
    <row r="3" spans="2:10 16384:16384" x14ac:dyDescent="0.25">
      <c r="B3" s="23" t="s">
        <v>17</v>
      </c>
      <c r="D3" s="46" t="s">
        <v>9024</v>
      </c>
      <c r="XFD3" t="s">
        <v>8491</v>
      </c>
    </row>
    <row r="4" spans="2:10 16384:16384" x14ac:dyDescent="0.25">
      <c r="B4" s="23" t="s">
        <v>2</v>
      </c>
      <c r="D4" s="45" t="s">
        <v>9496</v>
      </c>
      <c r="G4" s="42" t="s">
        <v>9602</v>
      </c>
      <c r="H4" s="42"/>
      <c r="I4" s="42"/>
      <c r="J4" s="42"/>
      <c r="XFD4" t="s">
        <v>8486</v>
      </c>
    </row>
    <row r="5" spans="2:10 16384:16384" hidden="1" x14ac:dyDescent="0.25">
      <c r="B5" s="23" t="s">
        <v>3</v>
      </c>
      <c r="D5" s="26" t="s">
        <v>7706</v>
      </c>
      <c r="G5">
        <v>3938123</v>
      </c>
      <c r="XFD5" t="s">
        <v>8487</v>
      </c>
    </row>
    <row r="6" spans="2:10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10 16384:16384" x14ac:dyDescent="0.25">
      <c r="B7" s="23" t="s">
        <v>5</v>
      </c>
      <c r="D7" s="43" t="s">
        <v>9613</v>
      </c>
      <c r="G7" s="42" t="str">
        <f>SUBSTITUTE(G4,"­","")</f>
        <v xml:space="preserve">         </v>
      </c>
      <c r="H7" s="42"/>
      <c r="I7" s="42"/>
      <c r="J7" s="42"/>
      <c r="XFD7" t="s">
        <v>8490</v>
      </c>
    </row>
    <row r="8" spans="2:10 16384:16384" x14ac:dyDescent="0.25">
      <c r="B8" s="23" t="s">
        <v>6</v>
      </c>
      <c r="D8" s="43" t="s">
        <v>3290</v>
      </c>
      <c r="XFD8" t="s">
        <v>8489</v>
      </c>
    </row>
    <row r="9" spans="2:10 16384:16384" x14ac:dyDescent="0.25">
      <c r="B9" s="23" t="s">
        <v>70</v>
      </c>
      <c r="D9" s="102" t="str">
        <f>IFERROR(IF(D8&lt;&gt;"",VLOOKUP(D8,Tabla4[#All],2,0),IF(D19&lt;&gt;0,VLOOKUP(D19,Tabla4[#All],2,0),0)),"")</f>
        <v>SERVICIOS FINANCIEROS S. A. DE C. V.</v>
      </c>
      <c r="XFD9" t="s">
        <v>9019</v>
      </c>
    </row>
    <row r="10" spans="2:10 16384:16384" x14ac:dyDescent="0.25">
      <c r="B10" s="23" t="s">
        <v>7</v>
      </c>
      <c r="D10" s="103">
        <v>0</v>
      </c>
      <c r="F10" s="2"/>
      <c r="XFD10" t="s">
        <v>9020</v>
      </c>
    </row>
    <row r="11" spans="2:10 16384:16384" x14ac:dyDescent="0.25">
      <c r="B11" s="23" t="s">
        <v>8</v>
      </c>
      <c r="D11" s="103">
        <v>0</v>
      </c>
      <c r="F11" s="2"/>
      <c r="XFD11" t="s">
        <v>9021</v>
      </c>
    </row>
    <row r="12" spans="2:10 16384:16384" x14ac:dyDescent="0.25">
      <c r="B12" s="23" t="s">
        <v>9</v>
      </c>
      <c r="D12" s="103">
        <v>0</v>
      </c>
      <c r="F12" s="2"/>
      <c r="XFD12" t="s">
        <v>9022</v>
      </c>
    </row>
    <row r="13" spans="2:10 16384:16384" x14ac:dyDescent="0.25">
      <c r="B13" s="23" t="s">
        <v>10</v>
      </c>
      <c r="D13" s="104"/>
      <c r="F13" s="15"/>
      <c r="XFD13" t="s">
        <v>9023</v>
      </c>
    </row>
    <row r="14" spans="2:10 16384:16384" x14ac:dyDescent="0.25">
      <c r="B14" s="23" t="s">
        <v>11</v>
      </c>
      <c r="D14" s="103">
        <v>0</v>
      </c>
      <c r="F14" s="2"/>
      <c r="XFD14" t="s">
        <v>9024</v>
      </c>
    </row>
    <row r="15" spans="2:10 16384:16384" x14ac:dyDescent="0.25">
      <c r="B15" s="23" t="s">
        <v>13</v>
      </c>
      <c r="D15" s="104">
        <v>0</v>
      </c>
      <c r="F15" s="2"/>
    </row>
    <row r="16" spans="2:10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7943</v>
      </c>
      <c r="D19" s="105"/>
    </row>
    <row r="20" spans="2:6" x14ac:dyDescent="0.25">
      <c r="B20" s="23" t="s">
        <v>16</v>
      </c>
      <c r="D20" s="105" t="s">
        <v>8045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disablePrompts="1"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8952</v>
      </c>
      <c r="C1" s="54" t="s">
        <v>8951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8928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5" t="s">
        <v>1</v>
      </c>
      <c r="AB2" t="s">
        <v>7868</v>
      </c>
      <c r="AC2">
        <v>0</v>
      </c>
    </row>
    <row r="3" spans="1:29" hidden="1" x14ac:dyDescent="0.25">
      <c r="A3" t="s">
        <v>8328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8888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5" t="s">
        <v>1</v>
      </c>
      <c r="AB3" t="s">
        <v>7868</v>
      </c>
      <c r="AC3">
        <v>0</v>
      </c>
    </row>
    <row r="4" spans="1:29" hidden="1" x14ac:dyDescent="0.25">
      <c r="A4" t="s">
        <v>8328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8888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8949</v>
      </c>
      <c r="O4" t="str">
        <f t="shared" si="4"/>
        <v>06140802181017</v>
      </c>
      <c r="P4" t="s">
        <v>8950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5" t="s">
        <v>1</v>
      </c>
      <c r="AB4" t="s">
        <v>7868</v>
      </c>
      <c r="AC4">
        <v>0</v>
      </c>
    </row>
    <row r="5" spans="1:29" hidden="1" x14ac:dyDescent="0.25">
      <c r="A5" t="s">
        <v>8328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8948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5" t="s">
        <v>1</v>
      </c>
      <c r="AB5" t="s">
        <v>7868</v>
      </c>
      <c r="AC5">
        <v>0</v>
      </c>
    </row>
    <row r="6" spans="1:29" hidden="1" x14ac:dyDescent="0.25">
      <c r="A6" t="s">
        <v>8328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8852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5" t="s">
        <v>1</v>
      </c>
      <c r="AB6" t="s">
        <v>7868</v>
      </c>
      <c r="AC6">
        <v>0</v>
      </c>
    </row>
    <row r="7" spans="1:29" hidden="1" x14ac:dyDescent="0.25">
      <c r="A7" t="s">
        <v>8328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8882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5" t="s">
        <v>1</v>
      </c>
      <c r="AB7" t="s">
        <v>7868</v>
      </c>
      <c r="AC7">
        <v>0</v>
      </c>
    </row>
    <row r="8" spans="1:29" hidden="1" x14ac:dyDescent="0.25">
      <c r="A8" t="s">
        <v>8328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8855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5" t="s">
        <v>1</v>
      </c>
      <c r="AB8" t="s">
        <v>8043</v>
      </c>
      <c r="AC8">
        <v>14.46</v>
      </c>
    </row>
    <row r="9" spans="1:29" hidden="1" x14ac:dyDescent="0.25">
      <c r="A9" t="s">
        <v>8328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8882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5" t="s">
        <v>1</v>
      </c>
      <c r="AB9" t="s">
        <v>8043</v>
      </c>
      <c r="AC9">
        <v>15.73</v>
      </c>
    </row>
    <row r="10" spans="1:29" hidden="1" x14ac:dyDescent="0.25">
      <c r="A10" t="s">
        <v>8328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8921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5" t="s">
        <v>1</v>
      </c>
      <c r="AB10" t="s">
        <v>8043</v>
      </c>
      <c r="AC10">
        <v>15.24</v>
      </c>
    </row>
    <row r="11" spans="1:29" hidden="1" x14ac:dyDescent="0.25">
      <c r="A11" t="s">
        <v>8328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8921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5" t="s">
        <v>1</v>
      </c>
      <c r="AB11" t="s">
        <v>7868</v>
      </c>
      <c r="AC11">
        <v>0</v>
      </c>
    </row>
    <row r="12" spans="1:29" hidden="1" x14ac:dyDescent="0.25">
      <c r="A12" t="s">
        <v>8328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8921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5" t="s">
        <v>1</v>
      </c>
      <c r="AB12" t="s">
        <v>7868</v>
      </c>
      <c r="AC12">
        <v>0</v>
      </c>
    </row>
    <row r="13" spans="1:29" hidden="1" x14ac:dyDescent="0.25">
      <c r="A13" t="s">
        <v>8328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8921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5" t="s">
        <v>1</v>
      </c>
      <c r="AB13" t="s">
        <v>7868</v>
      </c>
      <c r="AC13">
        <v>0</v>
      </c>
    </row>
    <row r="14" spans="1:29" hidden="1" x14ac:dyDescent="0.25">
      <c r="A14" t="s">
        <v>8328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8942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5" t="s">
        <v>1</v>
      </c>
      <c r="AB14" t="s">
        <v>7868</v>
      </c>
      <c r="AC14">
        <v>0</v>
      </c>
    </row>
    <row r="15" spans="1:29" hidden="1" x14ac:dyDescent="0.25">
      <c r="A15" t="s">
        <v>8328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8919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5" t="s">
        <v>1</v>
      </c>
      <c r="AB15" t="s">
        <v>7868</v>
      </c>
      <c r="AC15">
        <v>0</v>
      </c>
    </row>
    <row r="16" spans="1:29" hidden="1" x14ac:dyDescent="0.25">
      <c r="A16" t="s">
        <v>8328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8947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5" t="s">
        <v>1</v>
      </c>
      <c r="AB16" t="s">
        <v>7868</v>
      </c>
      <c r="AC16">
        <v>0</v>
      </c>
    </row>
    <row r="17" spans="1:29" hidden="1" x14ac:dyDescent="0.25">
      <c r="A17" t="s">
        <v>8328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8915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5" t="s">
        <v>1</v>
      </c>
      <c r="AB17" t="s">
        <v>7868</v>
      </c>
      <c r="AC17">
        <v>0</v>
      </c>
    </row>
    <row r="18" spans="1:29" hidden="1" x14ac:dyDescent="0.25">
      <c r="A18" t="s">
        <v>8328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8882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5" t="s">
        <v>1</v>
      </c>
      <c r="AB18" t="s">
        <v>7868</v>
      </c>
      <c r="AC18">
        <v>0</v>
      </c>
    </row>
    <row r="19" spans="1:29" hidden="1" x14ac:dyDescent="0.25">
      <c r="A19" t="s">
        <v>8328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8883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5" t="s">
        <v>1</v>
      </c>
      <c r="AB19" t="s">
        <v>7868</v>
      </c>
      <c r="AC19">
        <v>0</v>
      </c>
    </row>
    <row r="20" spans="1:29" hidden="1" x14ac:dyDescent="0.25">
      <c r="A20" t="s">
        <v>8328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8883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5" t="s">
        <v>1</v>
      </c>
      <c r="AB20" t="s">
        <v>7868</v>
      </c>
      <c r="AC20">
        <v>0</v>
      </c>
    </row>
    <row r="21" spans="1:29" hidden="1" x14ac:dyDescent="0.25">
      <c r="A21" t="s">
        <v>8328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8923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5" t="s">
        <v>1</v>
      </c>
      <c r="AB21" t="s">
        <v>7868</v>
      </c>
      <c r="AC21">
        <v>0</v>
      </c>
    </row>
    <row r="22" spans="1:29" hidden="1" x14ac:dyDescent="0.25">
      <c r="A22" t="s">
        <v>8328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8884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5" t="s">
        <v>1</v>
      </c>
      <c r="AB22" t="s">
        <v>7868</v>
      </c>
      <c r="AC22">
        <v>0</v>
      </c>
    </row>
    <row r="23" spans="1:29" hidden="1" x14ac:dyDescent="0.25">
      <c r="A23" t="s">
        <v>8328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8884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5" t="s">
        <v>1</v>
      </c>
      <c r="AB23" t="s">
        <v>8043</v>
      </c>
      <c r="AC23">
        <v>109.45</v>
      </c>
    </row>
    <row r="24" spans="1:29" hidden="1" x14ac:dyDescent="0.25">
      <c r="A24" t="s">
        <v>8328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8884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5" t="s">
        <v>1</v>
      </c>
      <c r="AB24" t="s">
        <v>7868</v>
      </c>
      <c r="AC24">
        <v>0</v>
      </c>
    </row>
    <row r="25" spans="1:29" hidden="1" x14ac:dyDescent="0.25">
      <c r="A25" t="s">
        <v>8328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8922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5" t="s">
        <v>1</v>
      </c>
      <c r="AB25" t="s">
        <v>7868</v>
      </c>
      <c r="AC25">
        <v>0</v>
      </c>
    </row>
    <row r="26" spans="1:29" hidden="1" x14ac:dyDescent="0.25">
      <c r="A26" t="s">
        <v>8328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8922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5" t="s">
        <v>1</v>
      </c>
      <c r="AB26" t="s">
        <v>7868</v>
      </c>
      <c r="AC26">
        <v>0</v>
      </c>
    </row>
    <row r="27" spans="1:29" hidden="1" x14ac:dyDescent="0.25">
      <c r="A27" t="s">
        <v>8328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8922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5" t="s">
        <v>1</v>
      </c>
      <c r="AB27" t="s">
        <v>7868</v>
      </c>
      <c r="AC27">
        <v>0</v>
      </c>
    </row>
    <row r="28" spans="1:29" hidden="1" x14ac:dyDescent="0.25">
      <c r="A28" t="s">
        <v>8328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8922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5" t="s">
        <v>1</v>
      </c>
      <c r="AB28" t="s">
        <v>8043</v>
      </c>
      <c r="AC28">
        <v>676.98</v>
      </c>
    </row>
    <row r="29" spans="1:29" hidden="1" x14ac:dyDescent="0.25">
      <c r="A29" t="s">
        <v>8328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8922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5" t="s">
        <v>1</v>
      </c>
      <c r="AB29" t="s">
        <v>8043</v>
      </c>
      <c r="AC29">
        <v>1056.1199999999999</v>
      </c>
    </row>
    <row r="30" spans="1:29" hidden="1" x14ac:dyDescent="0.25">
      <c r="A30" t="s">
        <v>8328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8918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8939</v>
      </c>
      <c r="O30" t="str">
        <f t="shared" si="4"/>
        <v>06141802881201</v>
      </c>
      <c r="P30" t="s">
        <v>8940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5" t="s">
        <v>1</v>
      </c>
      <c r="AB30" t="s">
        <v>7868</v>
      </c>
      <c r="AC30">
        <v>0</v>
      </c>
    </row>
    <row r="31" spans="1:29" hidden="1" x14ac:dyDescent="0.25">
      <c r="A31" t="s">
        <v>8328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8918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5" t="s">
        <v>1</v>
      </c>
      <c r="AB31" t="s">
        <v>7868</v>
      </c>
      <c r="AC31">
        <v>0</v>
      </c>
    </row>
    <row r="32" spans="1:29" hidden="1" x14ac:dyDescent="0.25">
      <c r="A32" t="s">
        <v>8328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8886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5" t="s">
        <v>1</v>
      </c>
      <c r="AB32" t="s">
        <v>7868</v>
      </c>
      <c r="AC32">
        <v>0</v>
      </c>
    </row>
    <row r="33" spans="1:29" hidden="1" x14ac:dyDescent="0.25">
      <c r="A33" t="s">
        <v>8328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8886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5" t="s">
        <v>1</v>
      </c>
      <c r="AB33" t="s">
        <v>7868</v>
      </c>
      <c r="AC33">
        <v>0</v>
      </c>
    </row>
    <row r="34" spans="1:29" hidden="1" x14ac:dyDescent="0.25">
      <c r="A34" t="s">
        <v>8328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8886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5" t="s">
        <v>1</v>
      </c>
      <c r="AB34" t="s">
        <v>7868</v>
      </c>
      <c r="AC34">
        <v>0</v>
      </c>
    </row>
    <row r="35" spans="1:29" hidden="1" x14ac:dyDescent="0.25">
      <c r="A35" t="s">
        <v>8328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8921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5" t="s">
        <v>1</v>
      </c>
      <c r="AB35" t="s">
        <v>8043</v>
      </c>
      <c r="AC35">
        <v>6.24</v>
      </c>
    </row>
    <row r="36" spans="1:29" hidden="1" x14ac:dyDescent="0.25">
      <c r="A36" t="s">
        <v>8328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8921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5" t="s">
        <v>1</v>
      </c>
      <c r="AB36" t="s">
        <v>8043</v>
      </c>
      <c r="AC36">
        <v>67.45</v>
      </c>
    </row>
    <row r="37" spans="1:29" hidden="1" x14ac:dyDescent="0.25">
      <c r="A37" t="s">
        <v>8328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8887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5" t="s">
        <v>1</v>
      </c>
      <c r="AB37" t="s">
        <v>7868</v>
      </c>
      <c r="AC37">
        <v>0</v>
      </c>
    </row>
    <row r="38" spans="1:29" x14ac:dyDescent="0.25">
      <c r="A38" t="s">
        <v>8328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8888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8944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5" t="s">
        <v>1</v>
      </c>
      <c r="AB38" t="s">
        <v>7868</v>
      </c>
      <c r="AC38">
        <v>0</v>
      </c>
    </row>
    <row r="39" spans="1:29" hidden="1" x14ac:dyDescent="0.25">
      <c r="A39" t="s">
        <v>8328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8888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5" t="s">
        <v>1</v>
      </c>
      <c r="AB39" t="s">
        <v>7868</v>
      </c>
      <c r="AC39">
        <v>0</v>
      </c>
    </row>
    <row r="40" spans="1:29" hidden="1" x14ac:dyDescent="0.25">
      <c r="A40" t="s">
        <v>8328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8888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5" t="s">
        <v>1</v>
      </c>
      <c r="AB40" t="s">
        <v>7868</v>
      </c>
      <c r="AC40">
        <v>0</v>
      </c>
    </row>
    <row r="41" spans="1:29" hidden="1" x14ac:dyDescent="0.25">
      <c r="A41" t="s">
        <v>8328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8888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5" t="s">
        <v>1</v>
      </c>
      <c r="AB41" t="s">
        <v>7868</v>
      </c>
      <c r="AC41">
        <v>0</v>
      </c>
    </row>
    <row r="42" spans="1:29" hidden="1" x14ac:dyDescent="0.25">
      <c r="A42" t="s">
        <v>8328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8888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5" t="s">
        <v>1</v>
      </c>
      <c r="AB42" t="s">
        <v>8043</v>
      </c>
      <c r="AC42">
        <v>4</v>
      </c>
    </row>
    <row r="43" spans="1:29" hidden="1" x14ac:dyDescent="0.25">
      <c r="A43" t="s">
        <v>8328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8888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5" t="s">
        <v>1</v>
      </c>
      <c r="AB43" t="s">
        <v>7868</v>
      </c>
      <c r="AC43">
        <v>0</v>
      </c>
    </row>
    <row r="44" spans="1:29" hidden="1" x14ac:dyDescent="0.25">
      <c r="A44" t="s">
        <v>8328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8888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5" t="s">
        <v>1</v>
      </c>
      <c r="AB44" t="s">
        <v>7868</v>
      </c>
      <c r="AC44">
        <v>0</v>
      </c>
    </row>
    <row r="45" spans="1:29" hidden="1" x14ac:dyDescent="0.25">
      <c r="A45" t="s">
        <v>8328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8943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5" t="s">
        <v>1</v>
      </c>
      <c r="AB45" t="s">
        <v>7868</v>
      </c>
      <c r="AC45">
        <v>0</v>
      </c>
    </row>
    <row r="46" spans="1:29" hidden="1" x14ac:dyDescent="0.25">
      <c r="A46" t="s">
        <v>8328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8942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5" t="s">
        <v>1</v>
      </c>
      <c r="AB46" t="s">
        <v>7868</v>
      </c>
      <c r="AC46">
        <v>0</v>
      </c>
    </row>
    <row r="47" spans="1:29" hidden="1" x14ac:dyDescent="0.25">
      <c r="A47" t="s">
        <v>8328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8942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5" t="s">
        <v>1</v>
      </c>
      <c r="AB47" t="s">
        <v>7868</v>
      </c>
      <c r="AC47">
        <v>0</v>
      </c>
    </row>
    <row r="48" spans="1:29" x14ac:dyDescent="0.25">
      <c r="A48" t="s">
        <v>8328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8920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8941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5" t="s">
        <v>1</v>
      </c>
      <c r="AB48" t="s">
        <v>8049</v>
      </c>
      <c r="AC48">
        <v>7.67</v>
      </c>
    </row>
    <row r="49" spans="1:29" hidden="1" x14ac:dyDescent="0.25">
      <c r="A49" t="s">
        <v>8328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8920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5" t="s">
        <v>1</v>
      </c>
      <c r="AB49" t="s">
        <v>7868</v>
      </c>
      <c r="AC49">
        <v>0</v>
      </c>
    </row>
    <row r="50" spans="1:29" hidden="1" x14ac:dyDescent="0.25">
      <c r="A50" t="s">
        <v>8328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8920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5" t="s">
        <v>1</v>
      </c>
      <c r="AB50" t="s">
        <v>7868</v>
      </c>
      <c r="AC50">
        <v>0</v>
      </c>
    </row>
    <row r="51" spans="1:29" hidden="1" x14ac:dyDescent="0.25">
      <c r="A51" t="s">
        <v>8328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8919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5" t="s">
        <v>1</v>
      </c>
      <c r="AB51" t="s">
        <v>7868</v>
      </c>
      <c r="AC51">
        <v>0</v>
      </c>
    </row>
    <row r="52" spans="1:29" hidden="1" x14ac:dyDescent="0.25">
      <c r="A52" t="s">
        <v>8328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8919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5" t="s">
        <v>1</v>
      </c>
      <c r="AB52" t="s">
        <v>8043</v>
      </c>
      <c r="AC52">
        <v>724.69</v>
      </c>
    </row>
    <row r="53" spans="1:29" hidden="1" x14ac:dyDescent="0.25">
      <c r="A53" t="s">
        <v>8328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8919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5" t="s">
        <v>1</v>
      </c>
      <c r="AB53" t="s">
        <v>8043</v>
      </c>
      <c r="AC53">
        <v>819.2</v>
      </c>
    </row>
    <row r="54" spans="1:29" hidden="1" x14ac:dyDescent="0.25">
      <c r="A54" t="s">
        <v>8328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8855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5" t="s">
        <v>1</v>
      </c>
      <c r="AB54" t="s">
        <v>8043</v>
      </c>
      <c r="AC54">
        <v>89.84</v>
      </c>
    </row>
    <row r="55" spans="1:29" hidden="1" x14ac:dyDescent="0.25">
      <c r="A55" t="s">
        <v>8328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8855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5" t="s">
        <v>1</v>
      </c>
      <c r="AB55" t="s">
        <v>8043</v>
      </c>
      <c r="AC55">
        <v>12.24</v>
      </c>
    </row>
    <row r="56" spans="1:29" hidden="1" x14ac:dyDescent="0.25">
      <c r="A56" t="s">
        <v>8328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8855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5" t="s">
        <v>1</v>
      </c>
      <c r="AB56" t="s">
        <v>7868</v>
      </c>
      <c r="AC56">
        <v>0</v>
      </c>
    </row>
    <row r="57" spans="1:29" hidden="1" x14ac:dyDescent="0.25">
      <c r="A57" t="s">
        <v>8328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8855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5" t="s">
        <v>1</v>
      </c>
      <c r="AB57" t="s">
        <v>7868</v>
      </c>
      <c r="AC57">
        <v>0</v>
      </c>
    </row>
    <row r="58" spans="1:29" hidden="1" x14ac:dyDescent="0.25">
      <c r="A58" t="s">
        <v>8328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8855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5" t="s">
        <v>1</v>
      </c>
      <c r="AB58" t="s">
        <v>7868</v>
      </c>
      <c r="AC58">
        <v>0</v>
      </c>
    </row>
    <row r="59" spans="1:29" hidden="1" x14ac:dyDescent="0.25">
      <c r="A59" t="s">
        <v>8328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8832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8939</v>
      </c>
      <c r="O59" t="str">
        <f t="shared" si="4"/>
        <v>06141802881201</v>
      </c>
      <c r="P59" t="s">
        <v>8940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5" t="s">
        <v>1</v>
      </c>
      <c r="AB59" t="s">
        <v>7868</v>
      </c>
      <c r="AC59">
        <v>0</v>
      </c>
    </row>
    <row r="60" spans="1:29" hidden="1" x14ac:dyDescent="0.25">
      <c r="A60" t="s">
        <v>8328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8833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5" t="s">
        <v>1</v>
      </c>
      <c r="AB60" t="s">
        <v>7868</v>
      </c>
      <c r="AC60">
        <v>0</v>
      </c>
    </row>
    <row r="61" spans="1:29" hidden="1" x14ac:dyDescent="0.25">
      <c r="A61" t="s">
        <v>8328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8833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5" t="s">
        <v>1</v>
      </c>
      <c r="AB61" t="s">
        <v>7868</v>
      </c>
      <c r="AC61">
        <v>0</v>
      </c>
    </row>
    <row r="62" spans="1:29" hidden="1" x14ac:dyDescent="0.25">
      <c r="A62" t="s">
        <v>8328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8938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5" t="s">
        <v>1</v>
      </c>
      <c r="AB62" t="s">
        <v>7868</v>
      </c>
      <c r="AC62">
        <v>0</v>
      </c>
    </row>
    <row r="63" spans="1:29" hidden="1" x14ac:dyDescent="0.25">
      <c r="A63" t="s">
        <v>8328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8852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5" t="s">
        <v>1</v>
      </c>
      <c r="AB63" t="s">
        <v>7868</v>
      </c>
      <c r="AC63">
        <v>0</v>
      </c>
    </row>
    <row r="64" spans="1:29" hidden="1" x14ac:dyDescent="0.25">
      <c r="A64" t="s">
        <v>8328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8834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5" t="s">
        <v>1</v>
      </c>
      <c r="AB64" t="s">
        <v>8043</v>
      </c>
      <c r="AC64">
        <v>76.05</v>
      </c>
    </row>
    <row r="65" spans="1:29" hidden="1" x14ac:dyDescent="0.25">
      <c r="A65" t="s">
        <v>8328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8851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5" t="s">
        <v>1</v>
      </c>
      <c r="AB65" t="s">
        <v>7868</v>
      </c>
      <c r="AC65">
        <v>0</v>
      </c>
    </row>
    <row r="66" spans="1:29" hidden="1" x14ac:dyDescent="0.25">
      <c r="A66" t="s">
        <v>8328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8840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5" t="s">
        <v>1</v>
      </c>
      <c r="AB66" t="s">
        <v>7868</v>
      </c>
      <c r="AC66">
        <v>0</v>
      </c>
    </row>
    <row r="67" spans="1:29" hidden="1" x14ac:dyDescent="0.25">
      <c r="A67" t="s">
        <v>8328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8840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5" t="s">
        <v>1</v>
      </c>
      <c r="AB67" t="s">
        <v>7868</v>
      </c>
      <c r="AC67">
        <v>0</v>
      </c>
    </row>
    <row r="68" spans="1:29" hidden="1" x14ac:dyDescent="0.25">
      <c r="A68" t="s">
        <v>8328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5" t="s">
        <v>1</v>
      </c>
      <c r="AB68" t="s">
        <v>7868</v>
      </c>
      <c r="AC68">
        <v>0</v>
      </c>
    </row>
    <row r="69" spans="1:29" hidden="1" x14ac:dyDescent="0.25">
      <c r="A69" t="s">
        <v>8328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5" t="s">
        <v>1</v>
      </c>
      <c r="AB69" t="s">
        <v>7868</v>
      </c>
      <c r="AC69">
        <v>0</v>
      </c>
    </row>
    <row r="70" spans="1:29" hidden="1" x14ac:dyDescent="0.25">
      <c r="A70" t="s">
        <v>8328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5" t="s">
        <v>1</v>
      </c>
      <c r="AB70" t="s">
        <v>7868</v>
      </c>
      <c r="AC70">
        <v>0</v>
      </c>
    </row>
    <row r="71" spans="1:29" hidden="1" x14ac:dyDescent="0.25">
      <c r="A71" t="s">
        <v>8328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5" t="s">
        <v>1</v>
      </c>
      <c r="AB71" t="s">
        <v>7868</v>
      </c>
      <c r="AC71">
        <v>0</v>
      </c>
    </row>
    <row r="72" spans="1:29" hidden="1" x14ac:dyDescent="0.25">
      <c r="A72" t="s">
        <v>8328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5" t="s">
        <v>1</v>
      </c>
      <c r="AB72" t="s">
        <v>7868</v>
      </c>
      <c r="AC72">
        <v>0</v>
      </c>
    </row>
    <row r="73" spans="1:29" hidden="1" x14ac:dyDescent="0.25">
      <c r="A73" t="s">
        <v>8328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5" t="s">
        <v>1</v>
      </c>
      <c r="AB73" t="s">
        <v>8050</v>
      </c>
      <c r="AC73">
        <v>4.21</v>
      </c>
    </row>
    <row r="74" spans="1:29" hidden="1" x14ac:dyDescent="0.25">
      <c r="A74" t="s">
        <v>8328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8927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5" t="s">
        <v>1</v>
      </c>
      <c r="AB74" t="s">
        <v>7868</v>
      </c>
      <c r="AC74">
        <v>0</v>
      </c>
    </row>
    <row r="75" spans="1:29" hidden="1" x14ac:dyDescent="0.25">
      <c r="A75" t="s">
        <v>8328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8926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5" t="s">
        <v>1</v>
      </c>
      <c r="AB75" t="s">
        <v>8043</v>
      </c>
      <c r="AC75">
        <v>28.13</v>
      </c>
    </row>
    <row r="76" spans="1:29" hidden="1" x14ac:dyDescent="0.25">
      <c r="A76" t="s">
        <v>8328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8925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5" t="s">
        <v>1</v>
      </c>
      <c r="AB76" t="s">
        <v>7868</v>
      </c>
      <c r="AC76">
        <v>0</v>
      </c>
    </row>
    <row r="77" spans="1:29" hidden="1" x14ac:dyDescent="0.25">
      <c r="A77" t="s">
        <v>8328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8924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5" t="s">
        <v>1</v>
      </c>
      <c r="AB77" t="s">
        <v>7868</v>
      </c>
      <c r="AC77">
        <v>0</v>
      </c>
    </row>
    <row r="78" spans="1:29" hidden="1" x14ac:dyDescent="0.25">
      <c r="A78" t="s">
        <v>8328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8917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5" t="s">
        <v>1</v>
      </c>
      <c r="AB78" t="s">
        <v>7868</v>
      </c>
      <c r="AC78">
        <v>0</v>
      </c>
    </row>
    <row r="79" spans="1:29" hidden="1" x14ac:dyDescent="0.25">
      <c r="A79" t="s">
        <v>8328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8916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5" t="s">
        <v>1</v>
      </c>
      <c r="AB79" t="s">
        <v>7868</v>
      </c>
      <c r="AC79">
        <v>0</v>
      </c>
    </row>
    <row r="80" spans="1:29" hidden="1" x14ac:dyDescent="0.25">
      <c r="A80" t="s">
        <v>8328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8915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5" t="s">
        <v>1</v>
      </c>
      <c r="AB80" t="s">
        <v>7868</v>
      </c>
      <c r="AC80">
        <v>0</v>
      </c>
    </row>
    <row r="81" spans="1:29" hidden="1" x14ac:dyDescent="0.25">
      <c r="A81" t="s">
        <v>8328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8882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5" t="s">
        <v>1</v>
      </c>
      <c r="AB81" t="s">
        <v>7868</v>
      </c>
      <c r="AC81">
        <v>0</v>
      </c>
    </row>
    <row r="82" spans="1:29" hidden="1" x14ac:dyDescent="0.25">
      <c r="A82" t="s">
        <v>8328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8883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5" t="s">
        <v>1</v>
      </c>
      <c r="AB82" t="s">
        <v>7868</v>
      </c>
      <c r="AC82">
        <v>0</v>
      </c>
    </row>
    <row r="83" spans="1:29" hidden="1" x14ac:dyDescent="0.25">
      <c r="A83" t="s">
        <v>8328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8923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5" t="s">
        <v>1</v>
      </c>
      <c r="AB83" t="s">
        <v>7868</v>
      </c>
      <c r="AC83">
        <v>0</v>
      </c>
    </row>
    <row r="84" spans="1:29" hidden="1" x14ac:dyDescent="0.25">
      <c r="A84" t="s">
        <v>8328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8923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5" t="s">
        <v>1</v>
      </c>
      <c r="AB84" t="s">
        <v>7868</v>
      </c>
      <c r="AC84">
        <v>0</v>
      </c>
    </row>
    <row r="85" spans="1:29" hidden="1" x14ac:dyDescent="0.25">
      <c r="A85" t="s">
        <v>8328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8923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5" t="s">
        <v>1</v>
      </c>
      <c r="AB85" t="s">
        <v>7868</v>
      </c>
      <c r="AC85">
        <v>0</v>
      </c>
    </row>
    <row r="86" spans="1:29" hidden="1" x14ac:dyDescent="0.25">
      <c r="A86" t="s">
        <v>8328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8923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5" t="s">
        <v>1</v>
      </c>
      <c r="AB86" t="s">
        <v>7868</v>
      </c>
      <c r="AC86">
        <v>0</v>
      </c>
    </row>
    <row r="87" spans="1:29" hidden="1" x14ac:dyDescent="0.25">
      <c r="A87" t="s">
        <v>8328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8923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5" t="s">
        <v>1</v>
      </c>
      <c r="AB87" t="s">
        <v>7868</v>
      </c>
      <c r="AC87">
        <v>0</v>
      </c>
    </row>
    <row r="88" spans="1:29" hidden="1" x14ac:dyDescent="0.25">
      <c r="A88" t="s">
        <v>8328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8923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5" t="s">
        <v>1</v>
      </c>
      <c r="AB88" t="s">
        <v>7868</v>
      </c>
      <c r="AC88">
        <v>0</v>
      </c>
    </row>
    <row r="89" spans="1:29" hidden="1" x14ac:dyDescent="0.25">
      <c r="A89" t="s">
        <v>8328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8923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5" t="s">
        <v>1</v>
      </c>
      <c r="AB89" t="s">
        <v>7868</v>
      </c>
      <c r="AC89">
        <v>0</v>
      </c>
    </row>
    <row r="90" spans="1:29" hidden="1" x14ac:dyDescent="0.25">
      <c r="A90" t="s">
        <v>8328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8884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5" t="s">
        <v>1</v>
      </c>
      <c r="AB90" t="s">
        <v>8043</v>
      </c>
      <c r="AC90">
        <v>1484.33</v>
      </c>
    </row>
    <row r="91" spans="1:29" hidden="1" x14ac:dyDescent="0.25">
      <c r="A91" t="s">
        <v>8328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8885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5" t="s">
        <v>1</v>
      </c>
      <c r="AB91" t="s">
        <v>7868</v>
      </c>
      <c r="AC91">
        <v>0</v>
      </c>
    </row>
    <row r="92" spans="1:29" hidden="1" x14ac:dyDescent="0.25">
      <c r="A92" t="s">
        <v>8328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8885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5" t="s">
        <v>1</v>
      </c>
      <c r="AB92" t="s">
        <v>7868</v>
      </c>
      <c r="AC92">
        <v>0</v>
      </c>
    </row>
    <row r="93" spans="1:29" hidden="1" x14ac:dyDescent="0.25">
      <c r="A93" t="s">
        <v>8328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8885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5" t="s">
        <v>1</v>
      </c>
      <c r="AB93" t="s">
        <v>8043</v>
      </c>
      <c r="AC93">
        <v>461.08</v>
      </c>
    </row>
    <row r="94" spans="1:29" hidden="1" x14ac:dyDescent="0.25">
      <c r="A94" t="s">
        <v>8328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8922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5" t="s">
        <v>1</v>
      </c>
      <c r="AB94" t="s">
        <v>8043</v>
      </c>
      <c r="AC94">
        <v>69.61</v>
      </c>
    </row>
    <row r="95" spans="1:29" hidden="1" x14ac:dyDescent="0.25">
      <c r="A95" t="s">
        <v>8328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8922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5" t="s">
        <v>1</v>
      </c>
      <c r="AB95" t="s">
        <v>8043</v>
      </c>
      <c r="AC95">
        <v>71.02</v>
      </c>
    </row>
    <row r="96" spans="1:29" hidden="1" x14ac:dyDescent="0.25">
      <c r="A96" t="s">
        <v>8328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8918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5" t="s">
        <v>1</v>
      </c>
      <c r="AB96" t="s">
        <v>8043</v>
      </c>
      <c r="AC96">
        <v>7.96</v>
      </c>
    </row>
    <row r="97" spans="1:29" hidden="1" x14ac:dyDescent="0.25">
      <c r="A97" t="s">
        <v>8328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8921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5" t="s">
        <v>1</v>
      </c>
      <c r="AB97" t="s">
        <v>7868</v>
      </c>
      <c r="AC97">
        <v>0</v>
      </c>
    </row>
    <row r="98" spans="1:29" hidden="1" x14ac:dyDescent="0.25">
      <c r="A98" t="s">
        <v>8328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8887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5" t="s">
        <v>1</v>
      </c>
      <c r="AB98" t="s">
        <v>7868</v>
      </c>
      <c r="AC98">
        <v>0</v>
      </c>
    </row>
    <row r="99" spans="1:29" hidden="1" x14ac:dyDescent="0.25">
      <c r="A99" t="s">
        <v>8328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8888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5" t="s">
        <v>1</v>
      </c>
      <c r="AB99" t="s">
        <v>7868</v>
      </c>
      <c r="AC99">
        <v>0</v>
      </c>
    </row>
    <row r="100" spans="1:29" hidden="1" x14ac:dyDescent="0.25">
      <c r="A100" t="s">
        <v>8328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8888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5" t="s">
        <v>1</v>
      </c>
      <c r="AB100" t="s">
        <v>7868</v>
      </c>
      <c r="AC100">
        <v>0</v>
      </c>
    </row>
    <row r="101" spans="1:29" hidden="1" x14ac:dyDescent="0.25">
      <c r="A101" t="s">
        <v>8328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8888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5" t="s">
        <v>1</v>
      </c>
      <c r="AB101" t="s">
        <v>7868</v>
      </c>
      <c r="AC101">
        <v>0</v>
      </c>
    </row>
    <row r="102" spans="1:29" hidden="1" x14ac:dyDescent="0.25">
      <c r="A102" t="s">
        <v>8328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8920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5" t="s">
        <v>1</v>
      </c>
      <c r="AB102" t="s">
        <v>7868</v>
      </c>
      <c r="AC102">
        <v>0</v>
      </c>
    </row>
    <row r="103" spans="1:29" hidden="1" x14ac:dyDescent="0.25">
      <c r="A103" t="s">
        <v>8328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8920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5" t="s">
        <v>1</v>
      </c>
      <c r="AB103" t="s">
        <v>7868</v>
      </c>
      <c r="AC103">
        <v>0</v>
      </c>
    </row>
    <row r="104" spans="1:29" hidden="1" x14ac:dyDescent="0.25">
      <c r="A104" t="s">
        <v>8328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8919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5" t="s">
        <v>1</v>
      </c>
      <c r="AB104" t="s">
        <v>7868</v>
      </c>
      <c r="AC104">
        <v>0</v>
      </c>
    </row>
    <row r="105" spans="1:29" hidden="1" x14ac:dyDescent="0.25">
      <c r="A105" t="s">
        <v>8328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8919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5" t="s">
        <v>1</v>
      </c>
      <c r="AB105" t="s">
        <v>8051</v>
      </c>
      <c r="AC105">
        <v>1.1599999999999999</v>
      </c>
    </row>
    <row r="106" spans="1:29" hidden="1" x14ac:dyDescent="0.25">
      <c r="A106" t="s">
        <v>8328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8855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5" t="s">
        <v>1</v>
      </c>
      <c r="AB106" t="s">
        <v>7868</v>
      </c>
      <c r="AC106">
        <v>0</v>
      </c>
    </row>
    <row r="107" spans="1:29" hidden="1" x14ac:dyDescent="0.25">
      <c r="A107" t="s">
        <v>8328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8855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5" t="s">
        <v>1</v>
      </c>
      <c r="AB107" t="s">
        <v>7868</v>
      </c>
      <c r="AC107">
        <v>0</v>
      </c>
    </row>
    <row r="108" spans="1:29" hidden="1" x14ac:dyDescent="0.25">
      <c r="A108" t="s">
        <v>8327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5" t="s">
        <v>1</v>
      </c>
      <c r="AB108" t="s">
        <v>7868</v>
      </c>
      <c r="AC108">
        <v>0</v>
      </c>
    </row>
    <row r="109" spans="1:29" hidden="1" x14ac:dyDescent="0.25">
      <c r="A109" t="s">
        <v>8327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8834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5" t="s">
        <v>1</v>
      </c>
      <c r="AB109" t="s">
        <v>7868</v>
      </c>
      <c r="AC109">
        <v>0</v>
      </c>
    </row>
    <row r="110" spans="1:29" hidden="1" x14ac:dyDescent="0.25">
      <c r="A110" t="s">
        <v>8327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8834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5" t="s">
        <v>1</v>
      </c>
      <c r="AB110" t="s">
        <v>7868</v>
      </c>
      <c r="AC110">
        <v>0</v>
      </c>
    </row>
    <row r="111" spans="1:29" hidden="1" x14ac:dyDescent="0.25">
      <c r="A111" t="s">
        <v>8327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5" t="s">
        <v>1</v>
      </c>
      <c r="AB111" t="s">
        <v>7868</v>
      </c>
      <c r="AC111">
        <v>0</v>
      </c>
    </row>
    <row r="112" spans="1:29" hidden="1" x14ac:dyDescent="0.25">
      <c r="A112" t="s">
        <v>8327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8838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8876</v>
      </c>
      <c r="O112" t="str">
        <f t="shared" si="9"/>
        <v>06141203201065</v>
      </c>
      <c r="P112" t="s">
        <v>8877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5" t="s">
        <v>1</v>
      </c>
      <c r="AB112" t="s">
        <v>7868</v>
      </c>
      <c r="AC112">
        <v>0</v>
      </c>
    </row>
    <row r="113" spans="1:29" hidden="1" x14ac:dyDescent="0.25">
      <c r="A113" t="s">
        <v>8327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5" t="s">
        <v>1</v>
      </c>
      <c r="AB113" t="s">
        <v>7868</v>
      </c>
      <c r="AC113">
        <v>0</v>
      </c>
    </row>
    <row r="114" spans="1:29" hidden="1" x14ac:dyDescent="0.25">
      <c r="A114" t="s">
        <v>8327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5" t="s">
        <v>1</v>
      </c>
      <c r="AB114" t="s">
        <v>7868</v>
      </c>
      <c r="AC114">
        <v>0</v>
      </c>
    </row>
    <row r="115" spans="1:29" hidden="1" x14ac:dyDescent="0.25">
      <c r="A115" t="s">
        <v>8327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8845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5" t="s">
        <v>1</v>
      </c>
      <c r="AB115" t="s">
        <v>8043</v>
      </c>
      <c r="AC115">
        <v>565.26</v>
      </c>
    </row>
    <row r="116" spans="1:29" hidden="1" x14ac:dyDescent="0.25">
      <c r="A116" t="s">
        <v>8327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8855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5" t="s">
        <v>1</v>
      </c>
      <c r="AB116" t="s">
        <v>8043</v>
      </c>
      <c r="AC116">
        <v>68</v>
      </c>
    </row>
    <row r="117" spans="1:29" hidden="1" x14ac:dyDescent="0.25">
      <c r="A117" t="s">
        <v>8327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8855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5" t="s">
        <v>1</v>
      </c>
      <c r="AB117" t="s">
        <v>8043</v>
      </c>
      <c r="AC117">
        <v>119.21</v>
      </c>
    </row>
    <row r="118" spans="1:29" hidden="1" x14ac:dyDescent="0.25">
      <c r="A118" t="s">
        <v>8327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8855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5" t="s">
        <v>1</v>
      </c>
      <c r="AB118" t="s">
        <v>7868</v>
      </c>
      <c r="AC118">
        <v>0</v>
      </c>
    </row>
    <row r="119" spans="1:29" hidden="1" x14ac:dyDescent="0.25">
      <c r="A119" t="s">
        <v>8327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8855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5" t="s">
        <v>1</v>
      </c>
      <c r="AB119" t="s">
        <v>7868</v>
      </c>
      <c r="AC119">
        <v>0</v>
      </c>
    </row>
    <row r="120" spans="1:29" hidden="1" x14ac:dyDescent="0.25">
      <c r="A120" t="s">
        <v>8327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8855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5" t="s">
        <v>1</v>
      </c>
      <c r="AB120" t="s">
        <v>7868</v>
      </c>
      <c r="AC120">
        <v>0</v>
      </c>
    </row>
    <row r="121" spans="1:29" hidden="1" x14ac:dyDescent="0.25">
      <c r="A121" t="s">
        <v>8327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8840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5" t="s">
        <v>1</v>
      </c>
      <c r="AB121" t="s">
        <v>7868</v>
      </c>
      <c r="AC121">
        <v>0</v>
      </c>
    </row>
    <row r="122" spans="1:29" hidden="1" x14ac:dyDescent="0.25">
      <c r="A122" t="s">
        <v>8327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8840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5" t="s">
        <v>1</v>
      </c>
      <c r="AB122" t="s">
        <v>7868</v>
      </c>
      <c r="AC122">
        <v>0</v>
      </c>
    </row>
    <row r="123" spans="1:29" hidden="1" x14ac:dyDescent="0.25">
      <c r="A123" t="s">
        <v>8327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8855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5" t="s">
        <v>1</v>
      </c>
      <c r="AB123" t="s">
        <v>7868</v>
      </c>
      <c r="AC123">
        <v>0</v>
      </c>
    </row>
    <row r="124" spans="1:29" hidden="1" x14ac:dyDescent="0.25">
      <c r="A124" t="s">
        <v>8327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8875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8870</v>
      </c>
      <c r="O124" t="str">
        <f t="shared" si="9"/>
        <v>12051405761016</v>
      </c>
      <c r="P124" t="s">
        <v>8871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5" t="s">
        <v>1</v>
      </c>
      <c r="AB124" t="s">
        <v>7868</v>
      </c>
      <c r="AC124">
        <v>0</v>
      </c>
    </row>
    <row r="125" spans="1:29" hidden="1" x14ac:dyDescent="0.25">
      <c r="A125" t="s">
        <v>8327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8855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5" t="s">
        <v>1</v>
      </c>
      <c r="AB125" t="s">
        <v>7868</v>
      </c>
      <c r="AC125">
        <v>0</v>
      </c>
    </row>
    <row r="126" spans="1:29" hidden="1" x14ac:dyDescent="0.25">
      <c r="A126" t="s">
        <v>8327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8832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5" t="s">
        <v>1</v>
      </c>
      <c r="AB126" t="s">
        <v>7868</v>
      </c>
      <c r="AC126">
        <v>0</v>
      </c>
    </row>
    <row r="127" spans="1:29" hidden="1" x14ac:dyDescent="0.25">
      <c r="A127" t="s">
        <v>8327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8833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5" t="s">
        <v>1</v>
      </c>
      <c r="AB127" t="s">
        <v>7868</v>
      </c>
      <c r="AC127">
        <v>0</v>
      </c>
    </row>
    <row r="128" spans="1:29" hidden="1" x14ac:dyDescent="0.25">
      <c r="A128" t="s">
        <v>8327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8833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5" t="s">
        <v>1</v>
      </c>
      <c r="AB128" t="s">
        <v>7868</v>
      </c>
      <c r="AC128">
        <v>0</v>
      </c>
    </row>
    <row r="129" spans="1:29" hidden="1" x14ac:dyDescent="0.25">
      <c r="A129" t="s">
        <v>8327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8834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5" t="s">
        <v>1</v>
      </c>
      <c r="AB129" t="s">
        <v>8051</v>
      </c>
      <c r="AC129">
        <v>10.27</v>
      </c>
    </row>
    <row r="130" spans="1:29" hidden="1" x14ac:dyDescent="0.25">
      <c r="A130" t="s">
        <v>8327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8834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8874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8873</v>
      </c>
      <c r="AA130" s="115" t="s">
        <v>1</v>
      </c>
      <c r="AB130" t="s">
        <v>7868</v>
      </c>
      <c r="AC130">
        <v>0</v>
      </c>
    </row>
    <row r="131" spans="1:29" hidden="1" x14ac:dyDescent="0.25">
      <c r="A131" t="s">
        <v>8327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8834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5" t="s">
        <v>1</v>
      </c>
      <c r="AB131" t="s">
        <v>7868</v>
      </c>
      <c r="AC131">
        <v>0</v>
      </c>
    </row>
    <row r="132" spans="1:29" hidden="1" x14ac:dyDescent="0.25">
      <c r="A132" t="s">
        <v>8327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8835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5" t="s">
        <v>1</v>
      </c>
      <c r="AB132" t="s">
        <v>7868</v>
      </c>
      <c r="AC132">
        <v>0</v>
      </c>
    </row>
    <row r="133" spans="1:29" hidden="1" x14ac:dyDescent="0.25">
      <c r="A133" t="s">
        <v>8327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8836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5" t="s">
        <v>1</v>
      </c>
      <c r="AB133" t="s">
        <v>7868</v>
      </c>
      <c r="AC133">
        <v>0</v>
      </c>
    </row>
    <row r="134" spans="1:29" hidden="1" x14ac:dyDescent="0.25">
      <c r="A134" t="s">
        <v>8327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8836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5" t="s">
        <v>1</v>
      </c>
      <c r="AB134" t="s">
        <v>7868</v>
      </c>
      <c r="AC134">
        <v>0</v>
      </c>
    </row>
    <row r="135" spans="1:29" hidden="1" x14ac:dyDescent="0.25">
      <c r="A135" t="s">
        <v>8327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8837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5" t="s">
        <v>1</v>
      </c>
      <c r="AB135" t="s">
        <v>7868</v>
      </c>
      <c r="AC135">
        <v>0</v>
      </c>
    </row>
    <row r="136" spans="1:29" hidden="1" x14ac:dyDescent="0.25">
      <c r="A136" t="s">
        <v>8327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8838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5" t="s">
        <v>1</v>
      </c>
      <c r="AB136" t="s">
        <v>7868</v>
      </c>
      <c r="AC136">
        <v>0</v>
      </c>
    </row>
    <row r="137" spans="1:29" hidden="1" x14ac:dyDescent="0.25">
      <c r="A137" t="s">
        <v>8327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8838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5" t="s">
        <v>1</v>
      </c>
      <c r="AB137" t="s">
        <v>7868</v>
      </c>
      <c r="AC137">
        <v>0</v>
      </c>
    </row>
    <row r="138" spans="1:29" hidden="1" x14ac:dyDescent="0.25">
      <c r="A138" t="s">
        <v>8327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8838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5" t="s">
        <v>1</v>
      </c>
      <c r="AB138" t="s">
        <v>7868</v>
      </c>
      <c r="AC138">
        <v>0</v>
      </c>
    </row>
    <row r="139" spans="1:29" hidden="1" x14ac:dyDescent="0.25">
      <c r="A139" t="s">
        <v>8327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8838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5" t="s">
        <v>1</v>
      </c>
      <c r="AB139" t="s">
        <v>7868</v>
      </c>
      <c r="AC139">
        <v>0</v>
      </c>
    </row>
    <row r="140" spans="1:29" hidden="1" x14ac:dyDescent="0.25">
      <c r="A140" t="s">
        <v>8327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8839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5" t="s">
        <v>1</v>
      </c>
      <c r="AB140" t="s">
        <v>7868</v>
      </c>
      <c r="AC140">
        <v>0</v>
      </c>
    </row>
    <row r="141" spans="1:29" hidden="1" x14ac:dyDescent="0.25">
      <c r="A141" t="s">
        <v>8327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8839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5" t="s">
        <v>1</v>
      </c>
      <c r="AB141" t="s">
        <v>7868</v>
      </c>
      <c r="AC141">
        <v>0</v>
      </c>
    </row>
    <row r="142" spans="1:29" hidden="1" x14ac:dyDescent="0.25">
      <c r="A142" t="s">
        <v>8327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8840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5" t="s">
        <v>1</v>
      </c>
      <c r="AB142" t="s">
        <v>7868</v>
      </c>
      <c r="AC142">
        <v>0</v>
      </c>
    </row>
    <row r="143" spans="1:29" hidden="1" x14ac:dyDescent="0.25">
      <c r="A143" t="s">
        <v>8327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8840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5" t="s">
        <v>1</v>
      </c>
      <c r="AB143" t="s">
        <v>7868</v>
      </c>
      <c r="AC143">
        <v>0</v>
      </c>
    </row>
    <row r="144" spans="1:29" hidden="1" x14ac:dyDescent="0.25">
      <c r="A144" t="s">
        <v>8327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8840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5" t="s">
        <v>1</v>
      </c>
      <c r="AB144" t="s">
        <v>7868</v>
      </c>
      <c r="AC144">
        <v>0</v>
      </c>
    </row>
    <row r="145" spans="1:29" hidden="1" x14ac:dyDescent="0.25">
      <c r="A145" t="s">
        <v>8327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8840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5" t="s">
        <v>1</v>
      </c>
      <c r="AB145" t="s">
        <v>7868</v>
      </c>
      <c r="AC145">
        <v>0</v>
      </c>
    </row>
    <row r="146" spans="1:29" hidden="1" x14ac:dyDescent="0.25">
      <c r="A146" t="s">
        <v>8327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8841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5" t="s">
        <v>1</v>
      </c>
      <c r="AB146" t="s">
        <v>7868</v>
      </c>
      <c r="AC146">
        <v>0</v>
      </c>
    </row>
    <row r="147" spans="1:29" hidden="1" x14ac:dyDescent="0.25">
      <c r="A147" t="s">
        <v>8327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8841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5" t="s">
        <v>1</v>
      </c>
      <c r="AB147" t="s">
        <v>7868</v>
      </c>
      <c r="AC147">
        <v>0</v>
      </c>
    </row>
    <row r="148" spans="1:29" hidden="1" x14ac:dyDescent="0.25">
      <c r="A148" t="s">
        <v>8327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8872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5" t="s">
        <v>1</v>
      </c>
      <c r="AB148" t="s">
        <v>8043</v>
      </c>
      <c r="AC148">
        <v>1505.28</v>
      </c>
    </row>
    <row r="149" spans="1:29" hidden="1" x14ac:dyDescent="0.25">
      <c r="A149" t="s">
        <v>8327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8843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5" t="s">
        <v>1</v>
      </c>
      <c r="AB149" t="s">
        <v>7868</v>
      </c>
      <c r="AC149">
        <v>0</v>
      </c>
    </row>
    <row r="150" spans="1:29" hidden="1" x14ac:dyDescent="0.25">
      <c r="A150" t="s">
        <v>8327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8843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5" t="s">
        <v>1</v>
      </c>
      <c r="AB150" t="s">
        <v>7868</v>
      </c>
      <c r="AC150">
        <v>0</v>
      </c>
    </row>
    <row r="151" spans="1:29" hidden="1" x14ac:dyDescent="0.25">
      <c r="A151" t="s">
        <v>8327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8843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5" t="s">
        <v>1</v>
      </c>
      <c r="AB151" t="s">
        <v>7868</v>
      </c>
      <c r="AC151">
        <v>0</v>
      </c>
    </row>
    <row r="152" spans="1:29" hidden="1" x14ac:dyDescent="0.25">
      <c r="A152" t="s">
        <v>8327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8843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5" t="s">
        <v>1</v>
      </c>
      <c r="AB152" t="s">
        <v>7868</v>
      </c>
      <c r="AC152">
        <v>0</v>
      </c>
    </row>
    <row r="153" spans="1:29" hidden="1" x14ac:dyDescent="0.25">
      <c r="A153" t="s">
        <v>8327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8843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5" t="s">
        <v>1</v>
      </c>
      <c r="AB153" t="s">
        <v>7868</v>
      </c>
      <c r="AC153">
        <v>0</v>
      </c>
    </row>
    <row r="154" spans="1:29" hidden="1" x14ac:dyDescent="0.25">
      <c r="A154" t="s">
        <v>8327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8843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5" t="s">
        <v>1</v>
      </c>
      <c r="AB154" t="s">
        <v>7868</v>
      </c>
      <c r="AC154">
        <v>0</v>
      </c>
    </row>
    <row r="155" spans="1:29" hidden="1" x14ac:dyDescent="0.25">
      <c r="A155" t="s">
        <v>8327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8844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5" t="s">
        <v>1</v>
      </c>
      <c r="AB155" t="s">
        <v>7868</v>
      </c>
      <c r="AC155">
        <v>0</v>
      </c>
    </row>
    <row r="156" spans="1:29" hidden="1" x14ac:dyDescent="0.25">
      <c r="A156" t="s">
        <v>8327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8844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5" t="s">
        <v>1</v>
      </c>
      <c r="AB156" t="s">
        <v>8043</v>
      </c>
      <c r="AC156">
        <v>538.55999999999995</v>
      </c>
    </row>
    <row r="157" spans="1:29" hidden="1" x14ac:dyDescent="0.25">
      <c r="A157" t="s">
        <v>8327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8844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5" t="s">
        <v>1</v>
      </c>
      <c r="AB157" t="s">
        <v>7868</v>
      </c>
      <c r="AC157">
        <v>0</v>
      </c>
    </row>
    <row r="158" spans="1:29" hidden="1" x14ac:dyDescent="0.25">
      <c r="A158" t="s">
        <v>8327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8844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8870</v>
      </c>
      <c r="O158" t="str">
        <f t="shared" si="14"/>
        <v>12051405761016</v>
      </c>
      <c r="P158" t="s">
        <v>8871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5" t="s">
        <v>1</v>
      </c>
      <c r="AB158" t="s">
        <v>8043</v>
      </c>
      <c r="AC158">
        <v>538.55999999999995</v>
      </c>
    </row>
    <row r="159" spans="1:29" hidden="1" x14ac:dyDescent="0.25">
      <c r="A159" t="s">
        <v>8327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8849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5" t="s">
        <v>1</v>
      </c>
      <c r="AB159" t="s">
        <v>8122</v>
      </c>
      <c r="AC159">
        <v>1.22</v>
      </c>
    </row>
    <row r="160" spans="1:29" hidden="1" x14ac:dyDescent="0.25">
      <c r="A160" t="s">
        <v>8327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8849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5" t="s">
        <v>1</v>
      </c>
      <c r="AB160" t="s">
        <v>7868</v>
      </c>
      <c r="AC160">
        <v>0</v>
      </c>
    </row>
    <row r="161" spans="1:29" hidden="1" x14ac:dyDescent="0.25">
      <c r="A161" t="s">
        <v>8327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8845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5" t="s">
        <v>1</v>
      </c>
      <c r="AB161" t="s">
        <v>8043</v>
      </c>
      <c r="AC161">
        <v>31.64</v>
      </c>
    </row>
    <row r="162" spans="1:29" hidden="1" x14ac:dyDescent="0.25">
      <c r="A162" t="s">
        <v>8327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8846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8868</v>
      </c>
      <c r="O162" t="str">
        <f t="shared" si="14"/>
        <v>06141808121063</v>
      </c>
      <c r="P162" t="s">
        <v>8869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5" t="s">
        <v>1</v>
      </c>
      <c r="AB162" t="s">
        <v>7868</v>
      </c>
      <c r="AC162">
        <v>0</v>
      </c>
    </row>
    <row r="163" spans="1:29" hidden="1" x14ac:dyDescent="0.25">
      <c r="A163" t="s">
        <v>8327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8867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5" t="s">
        <v>1</v>
      </c>
      <c r="AB163" t="s">
        <v>7868</v>
      </c>
      <c r="AC163">
        <v>0</v>
      </c>
    </row>
    <row r="164" spans="1:29" hidden="1" x14ac:dyDescent="0.25">
      <c r="A164" t="s">
        <v>8327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8848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5" t="s">
        <v>1</v>
      </c>
      <c r="AB164" t="s">
        <v>7868</v>
      </c>
      <c r="AC164">
        <v>0</v>
      </c>
    </row>
    <row r="165" spans="1:29" hidden="1" x14ac:dyDescent="0.25">
      <c r="A165" t="s">
        <v>8327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5" t="s">
        <v>1</v>
      </c>
      <c r="AB165" t="s">
        <v>7868</v>
      </c>
      <c r="AC165">
        <v>0</v>
      </c>
    </row>
    <row r="166" spans="1:29" hidden="1" x14ac:dyDescent="0.25">
      <c r="A166" t="s">
        <v>8327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5" t="s">
        <v>1</v>
      </c>
      <c r="AB166" t="s">
        <v>8043</v>
      </c>
      <c r="AC166">
        <v>2.29</v>
      </c>
    </row>
    <row r="167" spans="1:29" hidden="1" x14ac:dyDescent="0.25">
      <c r="A167" t="s">
        <v>8327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5" t="s">
        <v>1</v>
      </c>
      <c r="AB167" t="s">
        <v>7868</v>
      </c>
      <c r="AC167">
        <v>0</v>
      </c>
    </row>
    <row r="168" spans="1:29" hidden="1" x14ac:dyDescent="0.25">
      <c r="A168" t="s">
        <v>8327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5" t="s">
        <v>1</v>
      </c>
      <c r="AB168" t="s">
        <v>7868</v>
      </c>
      <c r="AC168">
        <v>0</v>
      </c>
    </row>
    <row r="169" spans="1:29" hidden="1" x14ac:dyDescent="0.25">
      <c r="A169" t="s">
        <v>8327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5" t="s">
        <v>1</v>
      </c>
      <c r="AB169" t="s">
        <v>7868</v>
      </c>
      <c r="AC169">
        <v>0</v>
      </c>
    </row>
    <row r="170" spans="1:29" hidden="1" x14ac:dyDescent="0.25">
      <c r="A170" t="s">
        <v>8327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5" t="s">
        <v>1</v>
      </c>
      <c r="AB170" t="s">
        <v>8043</v>
      </c>
      <c r="AC170">
        <v>412.37</v>
      </c>
    </row>
    <row r="171" spans="1:29" hidden="1" x14ac:dyDescent="0.25">
      <c r="A171" t="s">
        <v>8327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8866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5" t="s">
        <v>1</v>
      </c>
      <c r="AB171" t="s">
        <v>7868</v>
      </c>
      <c r="AC171">
        <v>0</v>
      </c>
    </row>
    <row r="172" spans="1:29" hidden="1" x14ac:dyDescent="0.25">
      <c r="A172" t="s">
        <v>8327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5" t="s">
        <v>1</v>
      </c>
      <c r="AB172" t="s">
        <v>8043</v>
      </c>
      <c r="AC172">
        <v>32.119999999999997</v>
      </c>
    </row>
    <row r="173" spans="1:29" hidden="1" x14ac:dyDescent="0.25">
      <c r="A173" t="s">
        <v>8327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5" t="s">
        <v>1</v>
      </c>
      <c r="AB173" t="s">
        <v>7868</v>
      </c>
      <c r="AC173">
        <v>0</v>
      </c>
    </row>
    <row r="174" spans="1:29" hidden="1" x14ac:dyDescent="0.25">
      <c r="A174" t="s">
        <v>8327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5" t="s">
        <v>1</v>
      </c>
      <c r="AB174" t="s">
        <v>8043</v>
      </c>
      <c r="AC174">
        <v>269.27999999999997</v>
      </c>
    </row>
    <row r="175" spans="1:29" hidden="1" x14ac:dyDescent="0.25">
      <c r="A175" t="s">
        <v>8327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8855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5" t="s">
        <v>1</v>
      </c>
      <c r="AB175" t="s">
        <v>7868</v>
      </c>
      <c r="AC175">
        <v>0</v>
      </c>
    </row>
    <row r="176" spans="1:29" hidden="1" x14ac:dyDescent="0.25">
      <c r="A176" t="s">
        <v>8327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8833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8853</v>
      </c>
      <c r="O176" t="str">
        <f t="shared" si="14"/>
        <v>03021608841022</v>
      </c>
      <c r="P176" t="s">
        <v>8854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5" t="s">
        <v>1</v>
      </c>
      <c r="AB176" t="s">
        <v>7868</v>
      </c>
      <c r="AC176">
        <v>0</v>
      </c>
    </row>
    <row r="177" spans="1:29" hidden="1" x14ac:dyDescent="0.25">
      <c r="A177" t="s">
        <v>8327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8833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5" t="s">
        <v>1</v>
      </c>
      <c r="AB177" t="s">
        <v>7868</v>
      </c>
      <c r="AC177">
        <v>0</v>
      </c>
    </row>
    <row r="178" spans="1:29" hidden="1" x14ac:dyDescent="0.25">
      <c r="A178" t="s">
        <v>8327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8833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5" t="s">
        <v>1</v>
      </c>
      <c r="AB178" t="s">
        <v>8043</v>
      </c>
      <c r="AC178">
        <v>87.22</v>
      </c>
    </row>
    <row r="179" spans="1:29" hidden="1" x14ac:dyDescent="0.25">
      <c r="A179" t="s">
        <v>8327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8852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5" t="s">
        <v>1</v>
      </c>
      <c r="AB179" t="s">
        <v>8043</v>
      </c>
      <c r="AC179">
        <v>538.55999999999995</v>
      </c>
    </row>
    <row r="180" spans="1:29" hidden="1" x14ac:dyDescent="0.25">
      <c r="A180" t="s">
        <v>8327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8834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5" t="s">
        <v>1</v>
      </c>
      <c r="AB180" t="s">
        <v>7868</v>
      </c>
      <c r="AC180">
        <v>0</v>
      </c>
    </row>
    <row r="181" spans="1:29" hidden="1" x14ac:dyDescent="0.25">
      <c r="A181" t="s">
        <v>8327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8834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5" t="s">
        <v>1</v>
      </c>
      <c r="AB181" t="s">
        <v>8043</v>
      </c>
      <c r="AC181">
        <v>399.3</v>
      </c>
    </row>
    <row r="182" spans="1:29" hidden="1" x14ac:dyDescent="0.25">
      <c r="A182" t="s">
        <v>8327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8835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5" t="s">
        <v>1</v>
      </c>
      <c r="AB182" t="s">
        <v>8043</v>
      </c>
      <c r="AC182">
        <v>163.97</v>
      </c>
    </row>
    <row r="183" spans="1:29" hidden="1" x14ac:dyDescent="0.25">
      <c r="A183" t="s">
        <v>8327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8835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5" t="s">
        <v>1</v>
      </c>
      <c r="AB183" t="s">
        <v>8043</v>
      </c>
      <c r="AC183">
        <v>388.48</v>
      </c>
    </row>
    <row r="184" spans="1:29" hidden="1" x14ac:dyDescent="0.25">
      <c r="A184" t="s">
        <v>8327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8835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5" t="s">
        <v>1</v>
      </c>
      <c r="AB184" t="s">
        <v>7868</v>
      </c>
      <c r="AC184">
        <v>0</v>
      </c>
    </row>
    <row r="185" spans="1:29" hidden="1" x14ac:dyDescent="0.25">
      <c r="A185" t="s">
        <v>8327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8835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5" t="s">
        <v>1</v>
      </c>
      <c r="AB185" t="s">
        <v>7868</v>
      </c>
      <c r="AC185">
        <v>0</v>
      </c>
    </row>
    <row r="186" spans="1:29" hidden="1" x14ac:dyDescent="0.25">
      <c r="A186" t="s">
        <v>8327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8835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5" t="s">
        <v>1</v>
      </c>
      <c r="AB186" t="s">
        <v>7868</v>
      </c>
      <c r="AC186">
        <v>0</v>
      </c>
    </row>
    <row r="187" spans="1:29" hidden="1" x14ac:dyDescent="0.25">
      <c r="A187" t="s">
        <v>8327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8835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5" t="s">
        <v>1</v>
      </c>
      <c r="AB187" t="s">
        <v>7868</v>
      </c>
      <c r="AC187">
        <v>0</v>
      </c>
    </row>
    <row r="188" spans="1:29" hidden="1" x14ac:dyDescent="0.25">
      <c r="A188" t="s">
        <v>8327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8836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5" t="s">
        <v>1</v>
      </c>
      <c r="AB188" t="s">
        <v>7868</v>
      </c>
      <c r="AC188">
        <v>0</v>
      </c>
    </row>
    <row r="189" spans="1:29" hidden="1" x14ac:dyDescent="0.25">
      <c r="A189" t="s">
        <v>8327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8836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5" t="s">
        <v>1</v>
      </c>
      <c r="AB189" t="s">
        <v>7868</v>
      </c>
      <c r="AC189">
        <v>0</v>
      </c>
    </row>
    <row r="190" spans="1:29" hidden="1" x14ac:dyDescent="0.25">
      <c r="A190" t="s">
        <v>8327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8851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5" t="s">
        <v>1</v>
      </c>
      <c r="AB190" t="s">
        <v>8043</v>
      </c>
      <c r="AC190">
        <v>403.92</v>
      </c>
    </row>
    <row r="191" spans="1:29" hidden="1" x14ac:dyDescent="0.25">
      <c r="A191" t="s">
        <v>8327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8851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5" t="s">
        <v>1</v>
      </c>
      <c r="AB191" t="s">
        <v>7868</v>
      </c>
      <c r="AC191">
        <v>0</v>
      </c>
    </row>
    <row r="192" spans="1:29" hidden="1" x14ac:dyDescent="0.25">
      <c r="A192" t="s">
        <v>8327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8851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5" t="s">
        <v>1</v>
      </c>
      <c r="AB192" t="s">
        <v>7868</v>
      </c>
      <c r="AC192">
        <v>0</v>
      </c>
    </row>
    <row r="193" spans="1:29" hidden="1" x14ac:dyDescent="0.25">
      <c r="A193" t="s">
        <v>8327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8837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5" t="s">
        <v>1</v>
      </c>
      <c r="AB193" t="s">
        <v>7868</v>
      </c>
      <c r="AC193">
        <v>0</v>
      </c>
    </row>
    <row r="194" spans="1:29" hidden="1" x14ac:dyDescent="0.25">
      <c r="A194" t="s">
        <v>8327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8837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5" t="s">
        <v>1</v>
      </c>
      <c r="AB194" t="s">
        <v>7868</v>
      </c>
      <c r="AC194">
        <v>0</v>
      </c>
    </row>
    <row r="195" spans="1:29" hidden="1" x14ac:dyDescent="0.25">
      <c r="A195" t="s">
        <v>8327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8840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5" t="s">
        <v>1</v>
      </c>
      <c r="AB195" t="s">
        <v>8123</v>
      </c>
      <c r="AC195">
        <v>576.45000000000005</v>
      </c>
    </row>
    <row r="196" spans="1:29" hidden="1" x14ac:dyDescent="0.25">
      <c r="A196" t="s">
        <v>8327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8840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5" t="s">
        <v>1</v>
      </c>
      <c r="AB196" t="s">
        <v>7868</v>
      </c>
      <c r="AC196">
        <v>0</v>
      </c>
    </row>
    <row r="197" spans="1:29" hidden="1" x14ac:dyDescent="0.25">
      <c r="A197" t="s">
        <v>8327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8840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5" t="s">
        <v>1</v>
      </c>
      <c r="AB197" t="s">
        <v>8043</v>
      </c>
      <c r="AC197">
        <v>522.05999999999995</v>
      </c>
    </row>
    <row r="198" spans="1:29" hidden="1" x14ac:dyDescent="0.25">
      <c r="A198" t="s">
        <v>8327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8840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5" t="s">
        <v>1</v>
      </c>
      <c r="AB198" t="s">
        <v>7868</v>
      </c>
      <c r="AC198">
        <v>0</v>
      </c>
    </row>
    <row r="199" spans="1:29" hidden="1" x14ac:dyDescent="0.25">
      <c r="A199" t="s">
        <v>8327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8840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5" t="s">
        <v>1</v>
      </c>
      <c r="AB199" t="s">
        <v>8043</v>
      </c>
      <c r="AC199">
        <v>209.37</v>
      </c>
    </row>
    <row r="200" spans="1:29" hidden="1" x14ac:dyDescent="0.25">
      <c r="A200" t="s">
        <v>8327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8840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5" t="s">
        <v>1</v>
      </c>
      <c r="AB200" t="s">
        <v>7868</v>
      </c>
      <c r="AC200">
        <v>0</v>
      </c>
    </row>
    <row r="201" spans="1:29" hidden="1" x14ac:dyDescent="0.25">
      <c r="A201" t="s">
        <v>8327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8840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5" t="s">
        <v>1</v>
      </c>
      <c r="AB201" t="s">
        <v>7868</v>
      </c>
      <c r="AC201">
        <v>0</v>
      </c>
    </row>
    <row r="202" spans="1:29" hidden="1" x14ac:dyDescent="0.25">
      <c r="A202" t="s">
        <v>8327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8840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5" t="s">
        <v>1</v>
      </c>
      <c r="AB202" t="s">
        <v>7868</v>
      </c>
      <c r="AC202">
        <v>0</v>
      </c>
    </row>
    <row r="203" spans="1:29" hidden="1" x14ac:dyDescent="0.25">
      <c r="A203" t="s">
        <v>8327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8841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5" t="s">
        <v>1</v>
      </c>
      <c r="AB203" t="s">
        <v>8043</v>
      </c>
      <c r="AC203">
        <v>148.62</v>
      </c>
    </row>
    <row r="204" spans="1:29" hidden="1" x14ac:dyDescent="0.25">
      <c r="A204" t="s">
        <v>8327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8842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5" t="s">
        <v>1</v>
      </c>
      <c r="AB204" t="s">
        <v>7868</v>
      </c>
      <c r="AC204">
        <v>0</v>
      </c>
    </row>
    <row r="205" spans="1:29" hidden="1" x14ac:dyDescent="0.25">
      <c r="A205" t="s">
        <v>8327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8842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5" t="s">
        <v>1</v>
      </c>
      <c r="AB205" t="s">
        <v>7868</v>
      </c>
      <c r="AC205">
        <v>0</v>
      </c>
    </row>
    <row r="206" spans="1:29" hidden="1" x14ac:dyDescent="0.25">
      <c r="A206" t="s">
        <v>8327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8843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5" t="s">
        <v>1</v>
      </c>
      <c r="AB206" t="s">
        <v>8043</v>
      </c>
      <c r="AC206">
        <v>269.27999999999997</v>
      </c>
    </row>
    <row r="207" spans="1:29" hidden="1" x14ac:dyDescent="0.25">
      <c r="A207" t="s">
        <v>8327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8850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5" t="s">
        <v>1</v>
      </c>
      <c r="AB207" t="s">
        <v>7868</v>
      </c>
      <c r="AC207">
        <v>0</v>
      </c>
    </row>
    <row r="208" spans="1:29" hidden="1" x14ac:dyDescent="0.25">
      <c r="A208" t="s">
        <v>8327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8850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5" t="s">
        <v>1</v>
      </c>
      <c r="AB208" t="s">
        <v>7868</v>
      </c>
      <c r="AC208">
        <v>0</v>
      </c>
    </row>
    <row r="209" spans="1:29" hidden="1" x14ac:dyDescent="0.25">
      <c r="A209" t="s">
        <v>8327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8850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5" t="s">
        <v>1</v>
      </c>
      <c r="AB209" t="s">
        <v>8043</v>
      </c>
      <c r="AC209">
        <v>143.15</v>
      </c>
    </row>
    <row r="210" spans="1:29" hidden="1" x14ac:dyDescent="0.25">
      <c r="A210" t="s">
        <v>8327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8850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5" t="s">
        <v>1</v>
      </c>
      <c r="AB210" t="s">
        <v>7868</v>
      </c>
      <c r="AC210">
        <v>0</v>
      </c>
    </row>
    <row r="211" spans="1:29" hidden="1" x14ac:dyDescent="0.25">
      <c r="A211" t="s">
        <v>8327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8849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5" t="s">
        <v>1</v>
      </c>
      <c r="AB211" t="s">
        <v>7868</v>
      </c>
      <c r="AC211">
        <v>0</v>
      </c>
    </row>
    <row r="212" spans="1:29" hidden="1" x14ac:dyDescent="0.25">
      <c r="A212" t="s">
        <v>8327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8849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5" t="s">
        <v>1</v>
      </c>
      <c r="AB212" t="s">
        <v>7868</v>
      </c>
      <c r="AC212">
        <v>0</v>
      </c>
    </row>
    <row r="213" spans="1:29" hidden="1" x14ac:dyDescent="0.25">
      <c r="A213" t="s">
        <v>8327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8849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5" t="s">
        <v>1</v>
      </c>
      <c r="AB213" t="s">
        <v>7868</v>
      </c>
      <c r="AC213">
        <v>0</v>
      </c>
    </row>
    <row r="214" spans="1:29" hidden="1" x14ac:dyDescent="0.25">
      <c r="A214" t="s">
        <v>8327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8849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5" t="s">
        <v>1</v>
      </c>
      <c r="AB214" t="s">
        <v>7868</v>
      </c>
      <c r="AC214">
        <v>0</v>
      </c>
    </row>
    <row r="215" spans="1:29" hidden="1" x14ac:dyDescent="0.25">
      <c r="A215" t="s">
        <v>8327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8845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5" t="s">
        <v>1</v>
      </c>
      <c r="AB215" t="s">
        <v>7868</v>
      </c>
      <c r="AC215">
        <v>0</v>
      </c>
    </row>
    <row r="216" spans="1:29" hidden="1" x14ac:dyDescent="0.25">
      <c r="A216" t="s">
        <v>8327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8848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5" t="s">
        <v>1</v>
      </c>
      <c r="AB216" t="s">
        <v>7868</v>
      </c>
      <c r="AC216">
        <v>0</v>
      </c>
    </row>
    <row r="217" spans="1:29" hidden="1" x14ac:dyDescent="0.25">
      <c r="A217" t="s">
        <v>8327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8848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5" t="s">
        <v>1</v>
      </c>
      <c r="AB217" t="s">
        <v>7868</v>
      </c>
      <c r="AC217">
        <v>0</v>
      </c>
    </row>
    <row r="218" spans="1:29" hidden="1" x14ac:dyDescent="0.25">
      <c r="A218" t="s">
        <v>8327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5" t="s">
        <v>1</v>
      </c>
      <c r="AB218" t="s">
        <v>7868</v>
      </c>
      <c r="AC218">
        <v>0</v>
      </c>
    </row>
    <row r="219" spans="1:29" hidden="1" x14ac:dyDescent="0.25">
      <c r="A219" t="s">
        <v>8327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5" t="s">
        <v>1</v>
      </c>
      <c r="AB219" t="s">
        <v>7868</v>
      </c>
      <c r="AC219">
        <v>0</v>
      </c>
    </row>
    <row r="220" spans="1:29" hidden="1" x14ac:dyDescent="0.25">
      <c r="A220" t="s">
        <v>8327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5" t="s">
        <v>1</v>
      </c>
      <c r="AB220" t="s">
        <v>7868</v>
      </c>
      <c r="AC220">
        <v>0</v>
      </c>
    </row>
    <row r="221" spans="1:29" hidden="1" x14ac:dyDescent="0.25">
      <c r="A221" t="s">
        <v>8327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5" t="s">
        <v>1</v>
      </c>
      <c r="AB221" t="s">
        <v>7868</v>
      </c>
      <c r="AC221">
        <v>0</v>
      </c>
    </row>
    <row r="222" spans="1:29" hidden="1" x14ac:dyDescent="0.25">
      <c r="A222" t="s">
        <v>8327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5" t="s">
        <v>1</v>
      </c>
      <c r="AB222" t="s">
        <v>7868</v>
      </c>
      <c r="AC222">
        <v>0</v>
      </c>
    </row>
    <row r="223" spans="1:29" hidden="1" x14ac:dyDescent="0.25">
      <c r="A223" t="s">
        <v>8327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8847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5" t="s">
        <v>1</v>
      </c>
      <c r="AB223" t="s">
        <v>8051</v>
      </c>
      <c r="AC223">
        <v>9.02</v>
      </c>
    </row>
    <row r="224" spans="1:29" hidden="1" x14ac:dyDescent="0.25">
      <c r="A224" t="s">
        <v>8327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8847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5" t="s">
        <v>1</v>
      </c>
      <c r="AB224" t="s">
        <v>7868</v>
      </c>
      <c r="AC224">
        <v>0</v>
      </c>
    </row>
    <row r="225" spans="1:29" hidden="1" x14ac:dyDescent="0.25">
      <c r="A225" t="s">
        <v>8327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5" t="s">
        <v>1</v>
      </c>
      <c r="AB225" t="s">
        <v>7868</v>
      </c>
      <c r="AC225">
        <v>0</v>
      </c>
    </row>
    <row r="226" spans="1:29" hidden="1" x14ac:dyDescent="0.25">
      <c r="A226" t="s">
        <v>8326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5" t="s">
        <v>1</v>
      </c>
      <c r="AB226" t="s">
        <v>7868</v>
      </c>
      <c r="AC226">
        <v>0</v>
      </c>
    </row>
    <row r="227" spans="1:29" hidden="1" x14ac:dyDescent="0.25">
      <c r="A227" t="s">
        <v>8326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5" t="s">
        <v>1</v>
      </c>
      <c r="AB227" t="s">
        <v>7868</v>
      </c>
      <c r="AC227">
        <v>0</v>
      </c>
    </row>
    <row r="228" spans="1:29" hidden="1" x14ac:dyDescent="0.25">
      <c r="A228" t="s">
        <v>8326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5" t="s">
        <v>1</v>
      </c>
      <c r="AB228" t="s">
        <v>7868</v>
      </c>
      <c r="AC228">
        <v>0</v>
      </c>
    </row>
    <row r="229" spans="1:29" hidden="1" x14ac:dyDescent="0.25">
      <c r="A229" t="s">
        <v>8326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5" t="s">
        <v>1</v>
      </c>
      <c r="AB229" t="s">
        <v>7868</v>
      </c>
      <c r="AC229">
        <v>0</v>
      </c>
    </row>
    <row r="230" spans="1:29" hidden="1" x14ac:dyDescent="0.25">
      <c r="A230" t="s">
        <v>8326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5" t="s">
        <v>1</v>
      </c>
      <c r="AB230" t="s">
        <v>7868</v>
      </c>
      <c r="AC230">
        <v>0</v>
      </c>
    </row>
    <row r="231" spans="1:29" hidden="1" x14ac:dyDescent="0.25">
      <c r="A231" t="s">
        <v>8326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5" t="s">
        <v>1</v>
      </c>
      <c r="AB231" t="s">
        <v>7868</v>
      </c>
      <c r="AC231">
        <v>0</v>
      </c>
    </row>
    <row r="232" spans="1:29" hidden="1" x14ac:dyDescent="0.25">
      <c r="A232" t="s">
        <v>8326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5" t="s">
        <v>1</v>
      </c>
      <c r="AB232" t="s">
        <v>7868</v>
      </c>
      <c r="AC232">
        <v>0</v>
      </c>
    </row>
    <row r="233" spans="1:29" hidden="1" x14ac:dyDescent="0.25">
      <c r="A233" t="s">
        <v>8326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5" t="s">
        <v>1</v>
      </c>
      <c r="AB233" t="s">
        <v>7868</v>
      </c>
      <c r="AC233">
        <v>0</v>
      </c>
    </row>
    <row r="234" spans="1:29" hidden="1" x14ac:dyDescent="0.25">
      <c r="A234" t="s">
        <v>8326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5" t="s">
        <v>1</v>
      </c>
      <c r="AB234" t="s">
        <v>7868</v>
      </c>
      <c r="AC234">
        <v>0</v>
      </c>
    </row>
    <row r="235" spans="1:29" hidden="1" x14ac:dyDescent="0.25">
      <c r="A235" t="s">
        <v>8326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5" t="s">
        <v>1</v>
      </c>
      <c r="AB235" t="s">
        <v>8043</v>
      </c>
      <c r="AC235">
        <v>3.15</v>
      </c>
    </row>
    <row r="236" spans="1:29" hidden="1" x14ac:dyDescent="0.25">
      <c r="A236" t="s">
        <v>8326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5" t="s">
        <v>1</v>
      </c>
      <c r="AB236" t="s">
        <v>8043</v>
      </c>
      <c r="AC236">
        <v>7.7</v>
      </c>
    </row>
    <row r="237" spans="1:29" hidden="1" x14ac:dyDescent="0.25">
      <c r="A237" t="s">
        <v>8326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5" t="s">
        <v>1</v>
      </c>
      <c r="AB237" t="s">
        <v>8043</v>
      </c>
      <c r="AC237">
        <v>7.35</v>
      </c>
    </row>
    <row r="238" spans="1:29" hidden="1" x14ac:dyDescent="0.25">
      <c r="A238" t="s">
        <v>8326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5" t="s">
        <v>1</v>
      </c>
      <c r="AB238" t="s">
        <v>7868</v>
      </c>
      <c r="AC238">
        <v>0</v>
      </c>
    </row>
    <row r="239" spans="1:29" hidden="1" x14ac:dyDescent="0.25">
      <c r="A239" t="s">
        <v>8326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5" t="s">
        <v>1</v>
      </c>
      <c r="AB239" t="s">
        <v>7868</v>
      </c>
      <c r="AC239">
        <v>0</v>
      </c>
    </row>
    <row r="240" spans="1:29" hidden="1" x14ac:dyDescent="0.25">
      <c r="A240" t="s">
        <v>8326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5" t="s">
        <v>1</v>
      </c>
      <c r="AB240" t="s">
        <v>7868</v>
      </c>
      <c r="AC240">
        <v>0</v>
      </c>
    </row>
    <row r="241" spans="1:29" hidden="1" x14ac:dyDescent="0.25">
      <c r="A241" t="s">
        <v>8326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5" t="s">
        <v>1</v>
      </c>
      <c r="AB241" t="s">
        <v>7868</v>
      </c>
      <c r="AC241">
        <v>0</v>
      </c>
    </row>
    <row r="242" spans="1:29" hidden="1" x14ac:dyDescent="0.25">
      <c r="A242" t="s">
        <v>8326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5" t="s">
        <v>1</v>
      </c>
      <c r="AB242" t="s">
        <v>7868</v>
      </c>
      <c r="AC242">
        <v>0</v>
      </c>
    </row>
    <row r="243" spans="1:29" hidden="1" x14ac:dyDescent="0.25">
      <c r="A243" t="s">
        <v>8326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5" t="s">
        <v>1</v>
      </c>
      <c r="AB243" t="s">
        <v>7868</v>
      </c>
      <c r="AC243">
        <v>0</v>
      </c>
    </row>
    <row r="244" spans="1:29" hidden="1" x14ac:dyDescent="0.25">
      <c r="A244" t="s">
        <v>8326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5" t="s">
        <v>1</v>
      </c>
      <c r="AB244" t="s">
        <v>7868</v>
      </c>
      <c r="AC244">
        <v>0</v>
      </c>
    </row>
    <row r="245" spans="1:29" hidden="1" x14ac:dyDescent="0.25">
      <c r="A245" t="s">
        <v>8326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5" t="s">
        <v>1</v>
      </c>
      <c r="AB245" t="s">
        <v>7868</v>
      </c>
      <c r="AC245">
        <v>0</v>
      </c>
    </row>
    <row r="246" spans="1:29" hidden="1" x14ac:dyDescent="0.25">
      <c r="A246" t="s">
        <v>8326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5" t="s">
        <v>1</v>
      </c>
      <c r="AB246" t="s">
        <v>7868</v>
      </c>
      <c r="AC246">
        <v>0</v>
      </c>
    </row>
    <row r="247" spans="1:29" hidden="1" x14ac:dyDescent="0.25">
      <c r="A247" t="s">
        <v>8326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5" t="s">
        <v>1</v>
      </c>
      <c r="AB247" t="s">
        <v>7868</v>
      </c>
      <c r="AC247">
        <v>0</v>
      </c>
    </row>
    <row r="248" spans="1:29" hidden="1" x14ac:dyDescent="0.25">
      <c r="A248" t="s">
        <v>8326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5" t="s">
        <v>1</v>
      </c>
      <c r="AB248" t="s">
        <v>7868</v>
      </c>
      <c r="AC248">
        <v>0</v>
      </c>
    </row>
    <row r="249" spans="1:29" hidden="1" x14ac:dyDescent="0.25">
      <c r="A249" t="s">
        <v>8326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5" t="s">
        <v>1</v>
      </c>
      <c r="AB249" t="s">
        <v>7868</v>
      </c>
      <c r="AC249">
        <v>0</v>
      </c>
    </row>
    <row r="250" spans="1:29" hidden="1" x14ac:dyDescent="0.25">
      <c r="A250" t="s">
        <v>8326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5" t="s">
        <v>1</v>
      </c>
      <c r="AB250" t="s">
        <v>8043</v>
      </c>
      <c r="AC250">
        <v>32</v>
      </c>
    </row>
    <row r="251" spans="1:29" hidden="1" x14ac:dyDescent="0.25">
      <c r="A251" t="s">
        <v>8326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5" t="s">
        <v>1</v>
      </c>
      <c r="AB251" t="s">
        <v>7868</v>
      </c>
      <c r="AC251">
        <v>0</v>
      </c>
    </row>
    <row r="252" spans="1:29" hidden="1" x14ac:dyDescent="0.25">
      <c r="A252" t="s">
        <v>8326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5" t="s">
        <v>1</v>
      </c>
      <c r="AB252" t="s">
        <v>8051</v>
      </c>
      <c r="AC252">
        <v>1.69</v>
      </c>
    </row>
    <row r="253" spans="1:29" hidden="1" x14ac:dyDescent="0.25">
      <c r="A253" t="s">
        <v>8326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5" t="s">
        <v>1</v>
      </c>
      <c r="AB253" t="s">
        <v>7868</v>
      </c>
      <c r="AC253">
        <v>0</v>
      </c>
    </row>
    <row r="254" spans="1:29" hidden="1" x14ac:dyDescent="0.25">
      <c r="A254" t="s">
        <v>8326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5" t="s">
        <v>1</v>
      </c>
      <c r="AB254" t="s">
        <v>7868</v>
      </c>
      <c r="AC254">
        <v>0</v>
      </c>
    </row>
    <row r="255" spans="1:29" hidden="1" x14ac:dyDescent="0.25">
      <c r="A255" t="s">
        <v>8326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5" t="s">
        <v>1</v>
      </c>
      <c r="AB255" t="s">
        <v>7868</v>
      </c>
      <c r="AC255">
        <v>0</v>
      </c>
    </row>
    <row r="256" spans="1:29" hidden="1" x14ac:dyDescent="0.25">
      <c r="A256" t="s">
        <v>8326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5" t="s">
        <v>1</v>
      </c>
      <c r="AB256" t="s">
        <v>7868</v>
      </c>
      <c r="AC256">
        <v>0</v>
      </c>
    </row>
    <row r="257" spans="1:29" hidden="1" x14ac:dyDescent="0.25">
      <c r="A257" t="s">
        <v>8326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5" t="s">
        <v>1</v>
      </c>
      <c r="AB257" t="s">
        <v>7868</v>
      </c>
      <c r="AC257">
        <v>0</v>
      </c>
    </row>
    <row r="258" spans="1:29" hidden="1" x14ac:dyDescent="0.25">
      <c r="A258" t="s">
        <v>8326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5" t="s">
        <v>1</v>
      </c>
      <c r="AB258" t="s">
        <v>7868</v>
      </c>
      <c r="AC258">
        <v>0</v>
      </c>
    </row>
    <row r="259" spans="1:29" hidden="1" x14ac:dyDescent="0.25">
      <c r="A259" t="s">
        <v>8326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5" t="s">
        <v>1</v>
      </c>
      <c r="AB259" t="s">
        <v>7868</v>
      </c>
      <c r="AC259">
        <v>0</v>
      </c>
    </row>
    <row r="260" spans="1:29" hidden="1" x14ac:dyDescent="0.25">
      <c r="A260" t="s">
        <v>8326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5" t="s">
        <v>1</v>
      </c>
      <c r="AB260" t="s">
        <v>7868</v>
      </c>
      <c r="AC260">
        <v>0</v>
      </c>
    </row>
    <row r="261" spans="1:29" hidden="1" x14ac:dyDescent="0.25">
      <c r="A261" t="s">
        <v>8326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5" t="s">
        <v>1</v>
      </c>
      <c r="AB261" t="s">
        <v>7868</v>
      </c>
      <c r="AC261">
        <v>0</v>
      </c>
    </row>
    <row r="262" spans="1:29" hidden="1" x14ac:dyDescent="0.25">
      <c r="A262" t="s">
        <v>8326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5" t="s">
        <v>1</v>
      </c>
      <c r="AB262" t="s">
        <v>7868</v>
      </c>
      <c r="AC262">
        <v>0</v>
      </c>
    </row>
    <row r="263" spans="1:29" hidden="1" x14ac:dyDescent="0.25">
      <c r="A263" t="s">
        <v>8326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5" t="s">
        <v>1</v>
      </c>
      <c r="AB263" t="s">
        <v>7868</v>
      </c>
      <c r="AC263">
        <v>0</v>
      </c>
    </row>
    <row r="264" spans="1:29" hidden="1" x14ac:dyDescent="0.25">
      <c r="A264" t="s">
        <v>8326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5" t="s">
        <v>1</v>
      </c>
      <c r="AB264" t="s">
        <v>7868</v>
      </c>
      <c r="AC264">
        <v>0</v>
      </c>
    </row>
    <row r="265" spans="1:29" hidden="1" x14ac:dyDescent="0.25">
      <c r="A265" t="s">
        <v>8326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5" t="s">
        <v>1</v>
      </c>
      <c r="AB265" t="s">
        <v>7868</v>
      </c>
      <c r="AC265">
        <v>0</v>
      </c>
    </row>
    <row r="266" spans="1:29" hidden="1" x14ac:dyDescent="0.25">
      <c r="A266" t="s">
        <v>8326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5" t="s">
        <v>1</v>
      </c>
      <c r="AB266" t="s">
        <v>7868</v>
      </c>
      <c r="AC266">
        <v>0</v>
      </c>
    </row>
    <row r="267" spans="1:29" hidden="1" x14ac:dyDescent="0.25">
      <c r="A267" t="s">
        <v>8326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5" t="s">
        <v>1</v>
      </c>
      <c r="AB267" t="s">
        <v>7868</v>
      </c>
      <c r="AC267">
        <v>0</v>
      </c>
    </row>
    <row r="268" spans="1:29" hidden="1" x14ac:dyDescent="0.25">
      <c r="A268" t="s">
        <v>8326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5" t="s">
        <v>1</v>
      </c>
      <c r="AB268" t="s">
        <v>7868</v>
      </c>
      <c r="AC268">
        <v>0</v>
      </c>
    </row>
    <row r="269" spans="1:29" hidden="1" x14ac:dyDescent="0.25">
      <c r="A269" t="s">
        <v>8326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5" t="s">
        <v>1</v>
      </c>
      <c r="AB269" t="s">
        <v>7868</v>
      </c>
      <c r="AC269">
        <v>0</v>
      </c>
    </row>
    <row r="270" spans="1:29" hidden="1" x14ac:dyDescent="0.25">
      <c r="A270" t="s">
        <v>8326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5" t="s">
        <v>1</v>
      </c>
      <c r="AB270" t="s">
        <v>7868</v>
      </c>
      <c r="AC270">
        <v>0</v>
      </c>
    </row>
    <row r="271" spans="1:29" hidden="1" x14ac:dyDescent="0.25">
      <c r="A271" t="s">
        <v>8326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5" t="s">
        <v>1</v>
      </c>
      <c r="AB271" t="s">
        <v>7868</v>
      </c>
      <c r="AC271">
        <v>0</v>
      </c>
    </row>
    <row r="272" spans="1:29" hidden="1" x14ac:dyDescent="0.25">
      <c r="A272" t="s">
        <v>8326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5" t="s">
        <v>1</v>
      </c>
      <c r="AB272" t="s">
        <v>8051</v>
      </c>
      <c r="AC272">
        <v>4.9000000000000004</v>
      </c>
    </row>
    <row r="273" spans="1:29" hidden="1" x14ac:dyDescent="0.25">
      <c r="A273" t="s">
        <v>8326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5" t="s">
        <v>1</v>
      </c>
      <c r="AB273" t="s">
        <v>7868</v>
      </c>
      <c r="AC273">
        <v>0</v>
      </c>
    </row>
    <row r="274" spans="1:29" hidden="1" x14ac:dyDescent="0.25">
      <c r="A274" t="s">
        <v>8326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5" t="s">
        <v>1</v>
      </c>
      <c r="AB274" t="s">
        <v>8051</v>
      </c>
      <c r="AC274">
        <v>4.96</v>
      </c>
    </row>
    <row r="275" spans="1:29" hidden="1" x14ac:dyDescent="0.25">
      <c r="A275" t="s">
        <v>8326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5" t="s">
        <v>1</v>
      </c>
      <c r="AC275">
        <v>0</v>
      </c>
    </row>
    <row r="276" spans="1:29" hidden="1" x14ac:dyDescent="0.25">
      <c r="A276" t="s">
        <v>8326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5" t="s">
        <v>1</v>
      </c>
      <c r="AB276" t="s">
        <v>8043</v>
      </c>
      <c r="AC276">
        <v>10.85</v>
      </c>
    </row>
    <row r="277" spans="1:29" hidden="1" x14ac:dyDescent="0.25">
      <c r="A277" t="s">
        <v>8326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5" t="s">
        <v>1</v>
      </c>
      <c r="AB277" t="s">
        <v>7868</v>
      </c>
      <c r="AC277">
        <v>0</v>
      </c>
    </row>
    <row r="278" spans="1:29" hidden="1" x14ac:dyDescent="0.25">
      <c r="A278" t="s">
        <v>8326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5" t="s">
        <v>1</v>
      </c>
      <c r="AB278" t="s">
        <v>7868</v>
      </c>
      <c r="AC278">
        <v>0</v>
      </c>
    </row>
    <row r="279" spans="1:29" hidden="1" x14ac:dyDescent="0.25">
      <c r="A279" t="s">
        <v>8326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5" t="s">
        <v>1</v>
      </c>
      <c r="AB279" t="s">
        <v>7868</v>
      </c>
      <c r="AC279">
        <v>0</v>
      </c>
    </row>
    <row r="280" spans="1:29" hidden="1" x14ac:dyDescent="0.25">
      <c r="A280" t="s">
        <v>8326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5" t="s">
        <v>1</v>
      </c>
      <c r="AB280" t="s">
        <v>7868</v>
      </c>
      <c r="AC280">
        <v>0</v>
      </c>
    </row>
    <row r="281" spans="1:29" hidden="1" x14ac:dyDescent="0.25">
      <c r="A281" t="s">
        <v>8326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5" t="s">
        <v>1</v>
      </c>
      <c r="AB281" t="s">
        <v>7868</v>
      </c>
      <c r="AC281">
        <v>0</v>
      </c>
    </row>
    <row r="282" spans="1:29" hidden="1" x14ac:dyDescent="0.25">
      <c r="A282" t="s">
        <v>8326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5" t="s">
        <v>1</v>
      </c>
      <c r="AB282" t="s">
        <v>7868</v>
      </c>
      <c r="AC282">
        <v>0</v>
      </c>
    </row>
    <row r="283" spans="1:29" hidden="1" x14ac:dyDescent="0.25">
      <c r="A283" t="s">
        <v>8326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5" t="s">
        <v>1</v>
      </c>
      <c r="AB283" t="s">
        <v>7868</v>
      </c>
      <c r="AC283">
        <v>0</v>
      </c>
    </row>
    <row r="284" spans="1:29" hidden="1" x14ac:dyDescent="0.25">
      <c r="A284" t="s">
        <v>8326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5" t="s">
        <v>1</v>
      </c>
      <c r="AB284" t="s">
        <v>7868</v>
      </c>
      <c r="AC284">
        <v>0</v>
      </c>
    </row>
    <row r="285" spans="1:29" hidden="1" x14ac:dyDescent="0.25">
      <c r="A285" t="s">
        <v>8326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5" t="s">
        <v>1</v>
      </c>
      <c r="AB285" t="s">
        <v>7868</v>
      </c>
      <c r="AC285">
        <v>0</v>
      </c>
    </row>
    <row r="286" spans="1:29" hidden="1" x14ac:dyDescent="0.25">
      <c r="A286" t="s">
        <v>8326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5" t="s">
        <v>1</v>
      </c>
      <c r="AB286" t="s">
        <v>7868</v>
      </c>
      <c r="AC286">
        <v>0</v>
      </c>
    </row>
    <row r="287" spans="1:29" x14ac:dyDescent="0.25">
      <c r="A287" t="s">
        <v>8326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5" t="s">
        <v>1</v>
      </c>
      <c r="AB287" t="s">
        <v>7868</v>
      </c>
      <c r="AC287">
        <v>0</v>
      </c>
    </row>
    <row r="288" spans="1:29" hidden="1" x14ac:dyDescent="0.25">
      <c r="A288" t="s">
        <v>8326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5" t="s">
        <v>1</v>
      </c>
      <c r="AB288" t="s">
        <v>8051</v>
      </c>
      <c r="AC288">
        <v>2.1800000000000002</v>
      </c>
    </row>
    <row r="289" spans="1:29" hidden="1" x14ac:dyDescent="0.25">
      <c r="A289" t="s">
        <v>8326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5" t="s">
        <v>1</v>
      </c>
      <c r="AB289" t="s">
        <v>7868</v>
      </c>
      <c r="AC289">
        <v>0</v>
      </c>
    </row>
    <row r="290" spans="1:29" hidden="1" x14ac:dyDescent="0.25">
      <c r="A290" t="s">
        <v>8326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5" t="s">
        <v>1</v>
      </c>
      <c r="AB290" t="s">
        <v>7868</v>
      </c>
      <c r="AC290">
        <v>0</v>
      </c>
    </row>
    <row r="291" spans="1:29" hidden="1" x14ac:dyDescent="0.25">
      <c r="A291" t="s">
        <v>8326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5" t="s">
        <v>1</v>
      </c>
      <c r="AB291" t="s">
        <v>7868</v>
      </c>
      <c r="AC291">
        <v>0</v>
      </c>
    </row>
    <row r="292" spans="1:29" hidden="1" x14ac:dyDescent="0.25">
      <c r="A292" t="s">
        <v>8326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5" t="s">
        <v>1</v>
      </c>
      <c r="AB292" t="s">
        <v>7868</v>
      </c>
      <c r="AC292">
        <v>0</v>
      </c>
    </row>
    <row r="293" spans="1:29" hidden="1" x14ac:dyDescent="0.25">
      <c r="A293" t="s">
        <v>8326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5" t="s">
        <v>1</v>
      </c>
      <c r="AB293" t="s">
        <v>7868</v>
      </c>
      <c r="AC293">
        <v>0</v>
      </c>
    </row>
    <row r="294" spans="1:29" hidden="1" x14ac:dyDescent="0.25">
      <c r="A294" t="s">
        <v>8326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5" t="s">
        <v>1</v>
      </c>
      <c r="AB294" t="s">
        <v>7868</v>
      </c>
      <c r="AC294">
        <v>0</v>
      </c>
    </row>
    <row r="295" spans="1:29" hidden="1" x14ac:dyDescent="0.25">
      <c r="A295" t="s">
        <v>8326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5" t="s">
        <v>1</v>
      </c>
      <c r="AB295" t="s">
        <v>7868</v>
      </c>
      <c r="AC295">
        <v>0</v>
      </c>
    </row>
    <row r="296" spans="1:29" hidden="1" x14ac:dyDescent="0.25">
      <c r="A296" t="s">
        <v>8326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5" t="s">
        <v>1</v>
      </c>
      <c r="AB296" t="s">
        <v>7868</v>
      </c>
      <c r="AC296">
        <v>0</v>
      </c>
    </row>
    <row r="297" spans="1:29" hidden="1" x14ac:dyDescent="0.25">
      <c r="A297" t="s">
        <v>8326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5" t="s">
        <v>1</v>
      </c>
      <c r="AB297" t="s">
        <v>7868</v>
      </c>
      <c r="AC297">
        <v>0</v>
      </c>
    </row>
    <row r="298" spans="1:29" hidden="1" x14ac:dyDescent="0.25">
      <c r="A298" t="s">
        <v>8326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5" t="s">
        <v>1</v>
      </c>
      <c r="AB298" t="s">
        <v>7868</v>
      </c>
      <c r="AC298">
        <v>0</v>
      </c>
    </row>
    <row r="299" spans="1:29" hidden="1" x14ac:dyDescent="0.25">
      <c r="A299" t="s">
        <v>8326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5" t="s">
        <v>1</v>
      </c>
      <c r="AB299" t="s">
        <v>7868</v>
      </c>
      <c r="AC299">
        <v>0</v>
      </c>
    </row>
    <row r="300" spans="1:29" hidden="1" x14ac:dyDescent="0.25">
      <c r="A300" t="s">
        <v>8326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5" t="s">
        <v>1</v>
      </c>
      <c r="AB300" t="s">
        <v>7868</v>
      </c>
      <c r="AC300">
        <v>0</v>
      </c>
    </row>
    <row r="301" spans="1:29" hidden="1" x14ac:dyDescent="0.25">
      <c r="A301" t="s">
        <v>8326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5" t="s">
        <v>1</v>
      </c>
      <c r="AB301" t="s">
        <v>7868</v>
      </c>
      <c r="AC301">
        <v>0</v>
      </c>
    </row>
    <row r="302" spans="1:29" hidden="1" x14ac:dyDescent="0.25">
      <c r="A302" t="s">
        <v>8326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5" t="s">
        <v>1</v>
      </c>
      <c r="AB302" t="s">
        <v>7868</v>
      </c>
      <c r="AC302">
        <v>0</v>
      </c>
    </row>
    <row r="303" spans="1:29" hidden="1" x14ac:dyDescent="0.25">
      <c r="A303" t="s">
        <v>8326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5" t="s">
        <v>1</v>
      </c>
      <c r="AB303" t="s">
        <v>7868</v>
      </c>
      <c r="AC303">
        <v>0</v>
      </c>
    </row>
    <row r="304" spans="1:29" hidden="1" x14ac:dyDescent="0.25">
      <c r="A304" t="s">
        <v>8326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5" t="s">
        <v>1</v>
      </c>
      <c r="AB304" t="s">
        <v>7868</v>
      </c>
      <c r="AC304">
        <v>0</v>
      </c>
    </row>
    <row r="305" spans="1:29" hidden="1" x14ac:dyDescent="0.25">
      <c r="A305" t="s">
        <v>8326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5" t="s">
        <v>1</v>
      </c>
      <c r="AB305" t="s">
        <v>7868</v>
      </c>
      <c r="AC305">
        <v>0</v>
      </c>
    </row>
    <row r="306" spans="1:29" hidden="1" x14ac:dyDescent="0.25">
      <c r="A306" t="s">
        <v>8326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5" t="s">
        <v>1</v>
      </c>
      <c r="AB306" t="s">
        <v>7868</v>
      </c>
      <c r="AC306">
        <v>0</v>
      </c>
    </row>
    <row r="307" spans="1:29" hidden="1" x14ac:dyDescent="0.25">
      <c r="A307" t="s">
        <v>8326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5" t="s">
        <v>1</v>
      </c>
      <c r="AB307" t="s">
        <v>7868</v>
      </c>
      <c r="AC307">
        <v>0</v>
      </c>
    </row>
    <row r="308" spans="1:29" hidden="1" x14ac:dyDescent="0.25">
      <c r="A308" t="s">
        <v>8326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5" t="s">
        <v>1</v>
      </c>
      <c r="AB308" t="s">
        <v>7868</v>
      </c>
      <c r="AC308">
        <v>0</v>
      </c>
    </row>
    <row r="309" spans="1:29" hidden="1" x14ac:dyDescent="0.25">
      <c r="A309" t="s">
        <v>8326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5" t="s">
        <v>1</v>
      </c>
      <c r="AB309" t="s">
        <v>7868</v>
      </c>
      <c r="AC309">
        <v>0</v>
      </c>
    </row>
    <row r="310" spans="1:29" hidden="1" x14ac:dyDescent="0.25">
      <c r="A310" t="s">
        <v>8326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5" t="s">
        <v>1</v>
      </c>
      <c r="AB310" t="s">
        <v>7868</v>
      </c>
      <c r="AC310">
        <v>0</v>
      </c>
    </row>
    <row r="311" spans="1:29" hidden="1" x14ac:dyDescent="0.25">
      <c r="A311" t="s">
        <v>8326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5" t="s">
        <v>1</v>
      </c>
      <c r="AB311" t="s">
        <v>7868</v>
      </c>
      <c r="AC311">
        <v>0</v>
      </c>
    </row>
    <row r="312" spans="1:29" hidden="1" x14ac:dyDescent="0.25">
      <c r="A312" t="s">
        <v>8326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5" t="s">
        <v>1</v>
      </c>
      <c r="AB312" t="s">
        <v>7868</v>
      </c>
      <c r="AC312">
        <v>0</v>
      </c>
    </row>
    <row r="313" spans="1:29" hidden="1" x14ac:dyDescent="0.25">
      <c r="A313" t="s">
        <v>8326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5" t="s">
        <v>1</v>
      </c>
      <c r="AB313" t="s">
        <v>7868</v>
      </c>
      <c r="AC313">
        <v>0</v>
      </c>
    </row>
    <row r="314" spans="1:29" hidden="1" x14ac:dyDescent="0.25">
      <c r="A314" t="s">
        <v>8326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5" t="s">
        <v>1</v>
      </c>
      <c r="AB314" t="s">
        <v>7868</v>
      </c>
      <c r="AC314">
        <v>0</v>
      </c>
    </row>
    <row r="315" spans="1:29" hidden="1" x14ac:dyDescent="0.25">
      <c r="A315" t="s">
        <v>8326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5" t="s">
        <v>1</v>
      </c>
      <c r="AB315" t="s">
        <v>7868</v>
      </c>
      <c r="AC315">
        <v>0</v>
      </c>
    </row>
    <row r="316" spans="1:29" hidden="1" x14ac:dyDescent="0.25">
      <c r="A316" t="s">
        <v>8326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5" t="s">
        <v>1</v>
      </c>
      <c r="AB316" t="s">
        <v>8043</v>
      </c>
      <c r="AC316">
        <v>807.84</v>
      </c>
    </row>
    <row r="317" spans="1:29" hidden="1" x14ac:dyDescent="0.25">
      <c r="A317" t="s">
        <v>8326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5" t="s">
        <v>1</v>
      </c>
      <c r="AB317" t="s">
        <v>8043</v>
      </c>
      <c r="AC317">
        <v>13.5</v>
      </c>
    </row>
    <row r="318" spans="1:29" hidden="1" x14ac:dyDescent="0.25">
      <c r="A318" t="s">
        <v>8326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5" t="s">
        <v>1</v>
      </c>
      <c r="AB318" t="s">
        <v>8043</v>
      </c>
      <c r="AC318">
        <v>2732.01</v>
      </c>
    </row>
    <row r="319" spans="1:29" hidden="1" x14ac:dyDescent="0.25">
      <c r="A319" t="s">
        <v>8326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5" t="s">
        <v>1</v>
      </c>
      <c r="AB319" t="s">
        <v>8043</v>
      </c>
      <c r="AC319">
        <v>910.41</v>
      </c>
    </row>
    <row r="320" spans="1:29" hidden="1" x14ac:dyDescent="0.25">
      <c r="A320" t="s">
        <v>8326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5" t="s">
        <v>1</v>
      </c>
      <c r="AB320" t="s">
        <v>8051</v>
      </c>
      <c r="AC320">
        <v>6.85</v>
      </c>
    </row>
    <row r="321" spans="1:29" hidden="1" x14ac:dyDescent="0.25">
      <c r="A321" t="s">
        <v>8326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5" t="s">
        <v>1</v>
      </c>
      <c r="AB321" t="s">
        <v>8043</v>
      </c>
      <c r="AC321">
        <v>510.39</v>
      </c>
    </row>
    <row r="322" spans="1:29" hidden="1" x14ac:dyDescent="0.25">
      <c r="A322" t="s">
        <v>8326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5" t="s">
        <v>1</v>
      </c>
      <c r="AB322" t="s">
        <v>8043</v>
      </c>
      <c r="AC322">
        <v>127.67</v>
      </c>
    </row>
    <row r="323" spans="1:29" hidden="1" x14ac:dyDescent="0.25">
      <c r="A323" t="s">
        <v>8326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5" t="s">
        <v>1</v>
      </c>
      <c r="AB323" t="s">
        <v>8043</v>
      </c>
      <c r="AC323">
        <v>435.6</v>
      </c>
    </row>
    <row r="324" spans="1:29" hidden="1" x14ac:dyDescent="0.25">
      <c r="A324" t="s">
        <v>8326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5" t="s">
        <v>1</v>
      </c>
      <c r="AB324" t="s">
        <v>8043</v>
      </c>
      <c r="AC324">
        <v>48.87</v>
      </c>
    </row>
    <row r="325" spans="1:29" hidden="1" x14ac:dyDescent="0.25">
      <c r="A325" t="s">
        <v>8326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5" t="s">
        <v>1</v>
      </c>
      <c r="AB325" t="s">
        <v>8043</v>
      </c>
      <c r="AC325">
        <v>1.5</v>
      </c>
    </row>
    <row r="326" spans="1:29" hidden="1" x14ac:dyDescent="0.25">
      <c r="A326" t="s">
        <v>8326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5" t="s">
        <v>1</v>
      </c>
      <c r="AB326" t="s">
        <v>8043</v>
      </c>
      <c r="AC326">
        <v>169.01</v>
      </c>
    </row>
    <row r="327" spans="1:29" hidden="1" x14ac:dyDescent="0.25">
      <c r="A327" t="s">
        <v>8326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5" t="s">
        <v>1</v>
      </c>
      <c r="AB327" t="s">
        <v>8043</v>
      </c>
      <c r="AC327">
        <v>36.299999999999997</v>
      </c>
    </row>
    <row r="328" spans="1:29" hidden="1" x14ac:dyDescent="0.25">
      <c r="A328" t="s">
        <v>8326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5" t="s">
        <v>1</v>
      </c>
      <c r="AB328" t="s">
        <v>8043</v>
      </c>
      <c r="AC328">
        <v>254.11</v>
      </c>
    </row>
    <row r="329" spans="1:29" hidden="1" x14ac:dyDescent="0.25">
      <c r="A329" t="s">
        <v>8326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5" t="s">
        <v>1</v>
      </c>
      <c r="AB329" t="s">
        <v>8043</v>
      </c>
      <c r="AC329">
        <v>74.319999999999993</v>
      </c>
    </row>
    <row r="330" spans="1:29" hidden="1" x14ac:dyDescent="0.25">
      <c r="A330" t="s">
        <v>8326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5" t="s">
        <v>1</v>
      </c>
      <c r="AB330" t="s">
        <v>8043</v>
      </c>
      <c r="AC330">
        <v>166.81</v>
      </c>
    </row>
    <row r="331" spans="1:29" hidden="1" x14ac:dyDescent="0.25">
      <c r="A331" t="s">
        <v>8326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5" t="s">
        <v>1</v>
      </c>
      <c r="AB331" t="s">
        <v>8043</v>
      </c>
      <c r="AC331">
        <v>35.74</v>
      </c>
    </row>
    <row r="332" spans="1:29" hidden="1" x14ac:dyDescent="0.25">
      <c r="A332" t="s">
        <v>8326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5" t="s">
        <v>1</v>
      </c>
      <c r="AB332" t="s">
        <v>8043</v>
      </c>
      <c r="AC332">
        <v>679.54</v>
      </c>
    </row>
    <row r="333" spans="1:29" hidden="1" x14ac:dyDescent="0.25">
      <c r="A333" t="s">
        <v>8326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5" t="s">
        <v>1</v>
      </c>
      <c r="AB333" t="s">
        <v>7868</v>
      </c>
      <c r="AC333">
        <v>0</v>
      </c>
    </row>
    <row r="334" spans="1:29" hidden="1" x14ac:dyDescent="0.25">
      <c r="A334" t="s">
        <v>8326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5" t="s">
        <v>1</v>
      </c>
      <c r="AB334" t="s">
        <v>7868</v>
      </c>
      <c r="AC334">
        <v>0</v>
      </c>
    </row>
    <row r="335" spans="1:29" hidden="1" x14ac:dyDescent="0.25">
      <c r="A335" t="s">
        <v>8326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5" t="s">
        <v>1</v>
      </c>
      <c r="AB335" t="s">
        <v>7868</v>
      </c>
      <c r="AC335">
        <v>0</v>
      </c>
    </row>
    <row r="336" spans="1:29" hidden="1" x14ac:dyDescent="0.25">
      <c r="A336" t="s">
        <v>8326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5" t="s">
        <v>1</v>
      </c>
      <c r="AB336" t="s">
        <v>7868</v>
      </c>
      <c r="AC336">
        <v>0</v>
      </c>
    </row>
    <row r="337" spans="1:29" hidden="1" x14ac:dyDescent="0.25">
      <c r="A337" t="s">
        <v>8326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5" t="s">
        <v>1</v>
      </c>
      <c r="AB337" t="s">
        <v>7868</v>
      </c>
      <c r="AC337">
        <v>0</v>
      </c>
    </row>
    <row r="338" spans="1:29" hidden="1" x14ac:dyDescent="0.25">
      <c r="A338" t="s">
        <v>8326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5" t="s">
        <v>1</v>
      </c>
      <c r="AB338" t="s">
        <v>7868</v>
      </c>
      <c r="AC338">
        <v>0</v>
      </c>
    </row>
    <row r="339" spans="1:29" hidden="1" x14ac:dyDescent="0.25">
      <c r="A339" t="s">
        <v>8326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5" t="s">
        <v>1</v>
      </c>
      <c r="AB339" t="s">
        <v>7868</v>
      </c>
      <c r="AC339">
        <v>0</v>
      </c>
    </row>
    <row r="340" spans="1:29" hidden="1" x14ac:dyDescent="0.25">
      <c r="A340" t="s">
        <v>8326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5" t="s">
        <v>1</v>
      </c>
      <c r="AB340" t="s">
        <v>7868</v>
      </c>
      <c r="AC340">
        <v>0</v>
      </c>
    </row>
    <row r="341" spans="1:29" hidden="1" x14ac:dyDescent="0.25">
      <c r="A341" t="s">
        <v>8326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5" t="s">
        <v>1</v>
      </c>
      <c r="AB341" t="s">
        <v>7868</v>
      </c>
      <c r="AC341">
        <v>0</v>
      </c>
    </row>
    <row r="342" spans="1:29" hidden="1" x14ac:dyDescent="0.25">
      <c r="A342" t="s">
        <v>8325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5" t="s">
        <v>1</v>
      </c>
      <c r="AB342" t="s">
        <v>7868</v>
      </c>
      <c r="AC342">
        <v>0</v>
      </c>
    </row>
    <row r="343" spans="1:29" hidden="1" x14ac:dyDescent="0.25">
      <c r="A343" t="s">
        <v>8325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5" t="s">
        <v>1</v>
      </c>
      <c r="AB343" t="s">
        <v>7868</v>
      </c>
      <c r="AC343">
        <v>0</v>
      </c>
    </row>
    <row r="344" spans="1:29" hidden="1" x14ac:dyDescent="0.25">
      <c r="A344" t="s">
        <v>8325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5" t="s">
        <v>1</v>
      </c>
      <c r="AB344" t="s">
        <v>7868</v>
      </c>
      <c r="AC344">
        <v>0</v>
      </c>
    </row>
    <row r="345" spans="1:29" hidden="1" x14ac:dyDescent="0.25">
      <c r="A345" t="s">
        <v>8325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5" t="s">
        <v>1</v>
      </c>
      <c r="AB345" t="s">
        <v>8049</v>
      </c>
      <c r="AC345">
        <v>7.67</v>
      </c>
    </row>
    <row r="346" spans="1:29" hidden="1" x14ac:dyDescent="0.25">
      <c r="A346" t="s">
        <v>8325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5" t="s">
        <v>1</v>
      </c>
      <c r="AB346" t="s">
        <v>7868</v>
      </c>
      <c r="AC346">
        <v>0</v>
      </c>
    </row>
    <row r="347" spans="1:29" hidden="1" x14ac:dyDescent="0.25">
      <c r="A347" t="s">
        <v>8325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5" t="s">
        <v>1</v>
      </c>
      <c r="AB347" t="s">
        <v>7868</v>
      </c>
      <c r="AC347">
        <v>0</v>
      </c>
    </row>
    <row r="348" spans="1:29" hidden="1" x14ac:dyDescent="0.25">
      <c r="A348" t="s">
        <v>8325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5" t="s">
        <v>1</v>
      </c>
      <c r="AB348" t="s">
        <v>7868</v>
      </c>
      <c r="AC348">
        <v>0</v>
      </c>
    </row>
    <row r="349" spans="1:29" hidden="1" x14ac:dyDescent="0.25">
      <c r="A349" t="s">
        <v>8325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5" t="s">
        <v>1</v>
      </c>
      <c r="AB349" t="s">
        <v>7868</v>
      </c>
      <c r="AC349">
        <v>0</v>
      </c>
    </row>
    <row r="350" spans="1:29" hidden="1" x14ac:dyDescent="0.25">
      <c r="A350" t="s">
        <v>8325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5" t="s">
        <v>1</v>
      </c>
      <c r="AB350" t="s">
        <v>7868</v>
      </c>
      <c r="AC350">
        <v>0</v>
      </c>
    </row>
    <row r="351" spans="1:29" hidden="1" x14ac:dyDescent="0.25">
      <c r="A351" t="s">
        <v>8325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5" t="s">
        <v>1</v>
      </c>
      <c r="AB351" t="s">
        <v>7868</v>
      </c>
      <c r="AC351">
        <v>0</v>
      </c>
    </row>
    <row r="352" spans="1:29" hidden="1" x14ac:dyDescent="0.25">
      <c r="A352" t="s">
        <v>8325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5" t="s">
        <v>1</v>
      </c>
      <c r="AB352" t="s">
        <v>7868</v>
      </c>
      <c r="AC352">
        <v>0</v>
      </c>
    </row>
    <row r="353" spans="1:29" hidden="1" x14ac:dyDescent="0.25">
      <c r="A353" t="s">
        <v>8325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5" t="s">
        <v>1</v>
      </c>
      <c r="AB353" t="s">
        <v>7868</v>
      </c>
      <c r="AC353">
        <v>0</v>
      </c>
    </row>
    <row r="354" spans="1:29" hidden="1" x14ac:dyDescent="0.25">
      <c r="A354" t="s">
        <v>8325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5" t="s">
        <v>1</v>
      </c>
      <c r="AB354" t="s">
        <v>7868</v>
      </c>
      <c r="AC354">
        <v>0</v>
      </c>
    </row>
    <row r="355" spans="1:29" hidden="1" x14ac:dyDescent="0.25">
      <c r="A355" t="s">
        <v>8325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5" t="s">
        <v>1</v>
      </c>
      <c r="AB355" t="s">
        <v>7868</v>
      </c>
      <c r="AC355">
        <v>0</v>
      </c>
    </row>
    <row r="356" spans="1:29" hidden="1" x14ac:dyDescent="0.25">
      <c r="A356" t="s">
        <v>8325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5" t="s">
        <v>1</v>
      </c>
      <c r="AB356" t="s">
        <v>7868</v>
      </c>
      <c r="AC356">
        <v>0</v>
      </c>
    </row>
    <row r="357" spans="1:29" hidden="1" x14ac:dyDescent="0.25">
      <c r="A357" t="s">
        <v>8325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5" t="s">
        <v>1</v>
      </c>
      <c r="AB357" t="s">
        <v>7868</v>
      </c>
      <c r="AC357">
        <v>0</v>
      </c>
    </row>
    <row r="358" spans="1:29" hidden="1" x14ac:dyDescent="0.25">
      <c r="A358" t="s">
        <v>8325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5" t="s">
        <v>1</v>
      </c>
      <c r="AB358" t="s">
        <v>7868</v>
      </c>
      <c r="AC358">
        <v>0</v>
      </c>
    </row>
    <row r="359" spans="1:29" hidden="1" x14ac:dyDescent="0.25">
      <c r="A359" t="s">
        <v>8325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5" t="s">
        <v>1</v>
      </c>
      <c r="AB359" t="s">
        <v>7868</v>
      </c>
      <c r="AC359">
        <v>0</v>
      </c>
    </row>
    <row r="360" spans="1:29" hidden="1" x14ac:dyDescent="0.25">
      <c r="A360" t="s">
        <v>8325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5" t="s">
        <v>1</v>
      </c>
      <c r="AB360" t="s">
        <v>7868</v>
      </c>
      <c r="AC360">
        <v>0</v>
      </c>
    </row>
    <row r="361" spans="1:29" hidden="1" x14ac:dyDescent="0.25">
      <c r="A361" t="s">
        <v>8325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5" t="s">
        <v>1</v>
      </c>
      <c r="AB361" t="s">
        <v>7868</v>
      </c>
      <c r="AC361">
        <v>0</v>
      </c>
    </row>
    <row r="362" spans="1:29" hidden="1" x14ac:dyDescent="0.25">
      <c r="A362" t="s">
        <v>8325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5" t="s">
        <v>1</v>
      </c>
      <c r="AB362" t="s">
        <v>7868</v>
      </c>
      <c r="AC362">
        <v>0</v>
      </c>
    </row>
    <row r="363" spans="1:29" hidden="1" x14ac:dyDescent="0.25">
      <c r="A363" t="s">
        <v>8325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5" t="s">
        <v>1</v>
      </c>
      <c r="AB363" t="s">
        <v>7868</v>
      </c>
      <c r="AC363">
        <v>0</v>
      </c>
    </row>
    <row r="364" spans="1:29" hidden="1" x14ac:dyDescent="0.25">
      <c r="A364" t="s">
        <v>8325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5" t="s">
        <v>1</v>
      </c>
      <c r="AB364" t="s">
        <v>7868</v>
      </c>
      <c r="AC364">
        <v>0</v>
      </c>
    </row>
    <row r="365" spans="1:29" hidden="1" x14ac:dyDescent="0.25">
      <c r="A365" t="s">
        <v>8325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5" t="s">
        <v>1</v>
      </c>
      <c r="AB365" t="s">
        <v>7868</v>
      </c>
      <c r="AC365">
        <v>0</v>
      </c>
    </row>
    <row r="366" spans="1:29" hidden="1" x14ac:dyDescent="0.25">
      <c r="A366" t="s">
        <v>8325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5" t="s">
        <v>1</v>
      </c>
      <c r="AB366" t="s">
        <v>7868</v>
      </c>
      <c r="AC366">
        <v>0</v>
      </c>
    </row>
    <row r="367" spans="1:29" hidden="1" x14ac:dyDescent="0.25">
      <c r="A367" t="s">
        <v>8325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5" t="s">
        <v>1</v>
      </c>
      <c r="AB367" t="s">
        <v>7868</v>
      </c>
      <c r="AC367">
        <v>0</v>
      </c>
    </row>
    <row r="368" spans="1:29" hidden="1" x14ac:dyDescent="0.25">
      <c r="A368" t="s">
        <v>8325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5" t="s">
        <v>1</v>
      </c>
      <c r="AB368" t="s">
        <v>7868</v>
      </c>
      <c r="AC368">
        <v>0</v>
      </c>
    </row>
    <row r="369" spans="1:29" hidden="1" x14ac:dyDescent="0.25">
      <c r="A369" t="s">
        <v>8325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5" t="s">
        <v>1</v>
      </c>
      <c r="AB369" t="s">
        <v>7868</v>
      </c>
      <c r="AC369">
        <v>0</v>
      </c>
    </row>
    <row r="370" spans="1:29" hidden="1" x14ac:dyDescent="0.25">
      <c r="A370" t="s">
        <v>8325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5" t="s">
        <v>1</v>
      </c>
      <c r="AB370" t="s">
        <v>7868</v>
      </c>
      <c r="AC370">
        <v>0</v>
      </c>
    </row>
    <row r="371" spans="1:29" hidden="1" x14ac:dyDescent="0.25">
      <c r="A371" t="s">
        <v>8325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5" t="s">
        <v>1</v>
      </c>
      <c r="AB371" t="s">
        <v>7868</v>
      </c>
      <c r="AC371">
        <v>0</v>
      </c>
    </row>
    <row r="372" spans="1:29" hidden="1" x14ac:dyDescent="0.25">
      <c r="A372" t="s">
        <v>8325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5" t="s">
        <v>1</v>
      </c>
      <c r="AB372" t="s">
        <v>7868</v>
      </c>
      <c r="AC372">
        <v>0</v>
      </c>
    </row>
    <row r="373" spans="1:29" hidden="1" x14ac:dyDescent="0.25">
      <c r="A373" t="s">
        <v>8325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5" t="s">
        <v>1</v>
      </c>
      <c r="AB373" t="s">
        <v>7868</v>
      </c>
      <c r="AC373">
        <v>0</v>
      </c>
    </row>
    <row r="374" spans="1:29" hidden="1" x14ac:dyDescent="0.25">
      <c r="A374" t="s">
        <v>8325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5" t="s">
        <v>1</v>
      </c>
      <c r="AB374" t="s">
        <v>7868</v>
      </c>
      <c r="AC374">
        <v>0</v>
      </c>
    </row>
    <row r="375" spans="1:29" hidden="1" x14ac:dyDescent="0.25">
      <c r="A375" t="s">
        <v>8325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5" t="s">
        <v>1</v>
      </c>
      <c r="AB375" t="s">
        <v>7868</v>
      </c>
      <c r="AC375">
        <v>0</v>
      </c>
    </row>
    <row r="376" spans="1:29" hidden="1" x14ac:dyDescent="0.25">
      <c r="A376" t="s">
        <v>8325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5" t="s">
        <v>1</v>
      </c>
      <c r="AB376" t="s">
        <v>7868</v>
      </c>
      <c r="AC376">
        <v>0</v>
      </c>
    </row>
    <row r="377" spans="1:29" hidden="1" x14ac:dyDescent="0.25">
      <c r="A377" t="s">
        <v>8325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5" t="s">
        <v>1</v>
      </c>
      <c r="AB377" t="s">
        <v>7868</v>
      </c>
      <c r="AC377">
        <v>0</v>
      </c>
    </row>
    <row r="378" spans="1:29" hidden="1" x14ac:dyDescent="0.25">
      <c r="A378" t="s">
        <v>8325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5" t="s">
        <v>1</v>
      </c>
      <c r="AB378" t="s">
        <v>7868</v>
      </c>
      <c r="AC378">
        <v>0</v>
      </c>
    </row>
    <row r="379" spans="1:29" hidden="1" x14ac:dyDescent="0.25">
      <c r="A379" t="s">
        <v>8325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5" t="s">
        <v>1</v>
      </c>
      <c r="AB379" t="s">
        <v>7868</v>
      </c>
      <c r="AC379">
        <v>0</v>
      </c>
    </row>
    <row r="380" spans="1:29" hidden="1" x14ac:dyDescent="0.25">
      <c r="A380" t="s">
        <v>8325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5" t="s">
        <v>1</v>
      </c>
      <c r="AB380" t="s">
        <v>7868</v>
      </c>
      <c r="AC380">
        <v>0</v>
      </c>
    </row>
    <row r="381" spans="1:29" hidden="1" x14ac:dyDescent="0.25">
      <c r="A381" t="s">
        <v>8325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5" t="s">
        <v>1</v>
      </c>
      <c r="AB381" t="s">
        <v>7868</v>
      </c>
      <c r="AC381">
        <v>0</v>
      </c>
    </row>
    <row r="382" spans="1:29" hidden="1" x14ac:dyDescent="0.25">
      <c r="A382" t="s">
        <v>8325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5" t="s">
        <v>1</v>
      </c>
      <c r="AB382" t="s">
        <v>7868</v>
      </c>
      <c r="AC382">
        <v>0</v>
      </c>
    </row>
    <row r="383" spans="1:29" hidden="1" x14ac:dyDescent="0.25">
      <c r="A383" t="s">
        <v>8325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5" t="s">
        <v>1</v>
      </c>
      <c r="AB383" t="s">
        <v>7868</v>
      </c>
      <c r="AC383">
        <v>0</v>
      </c>
    </row>
    <row r="384" spans="1:29" hidden="1" x14ac:dyDescent="0.25">
      <c r="A384" t="s">
        <v>8325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5" t="s">
        <v>1</v>
      </c>
      <c r="AB384" t="s">
        <v>7868</v>
      </c>
      <c r="AC384">
        <v>0</v>
      </c>
    </row>
    <row r="385" spans="1:29" hidden="1" x14ac:dyDescent="0.25">
      <c r="A385" t="s">
        <v>8325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5" t="s">
        <v>1</v>
      </c>
      <c r="AB385" t="s">
        <v>7868</v>
      </c>
      <c r="AC385">
        <v>0</v>
      </c>
    </row>
    <row r="386" spans="1:29" hidden="1" x14ac:dyDescent="0.25">
      <c r="A386" t="s">
        <v>8325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5" t="s">
        <v>1</v>
      </c>
      <c r="AB386" t="s">
        <v>7868</v>
      </c>
      <c r="AC386">
        <v>0</v>
      </c>
    </row>
    <row r="387" spans="1:29" hidden="1" x14ac:dyDescent="0.25">
      <c r="A387" t="s">
        <v>8325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5" t="s">
        <v>1</v>
      </c>
      <c r="AB387" t="s">
        <v>7868</v>
      </c>
      <c r="AC387">
        <v>0</v>
      </c>
    </row>
    <row r="388" spans="1:29" hidden="1" x14ac:dyDescent="0.25">
      <c r="A388" t="s">
        <v>8325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5" t="s">
        <v>1</v>
      </c>
      <c r="AB388" t="s">
        <v>7868</v>
      </c>
      <c r="AC388">
        <v>0</v>
      </c>
    </row>
    <row r="389" spans="1:29" hidden="1" x14ac:dyDescent="0.25">
      <c r="A389" t="s">
        <v>8325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5" t="s">
        <v>1</v>
      </c>
      <c r="AB389" t="s">
        <v>7868</v>
      </c>
      <c r="AC389">
        <v>0</v>
      </c>
    </row>
    <row r="390" spans="1:29" hidden="1" x14ac:dyDescent="0.25">
      <c r="A390" t="s">
        <v>8325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5" t="s">
        <v>1</v>
      </c>
      <c r="AB390" t="s">
        <v>7868</v>
      </c>
      <c r="AC390">
        <v>0</v>
      </c>
    </row>
    <row r="391" spans="1:29" hidden="1" x14ac:dyDescent="0.25">
      <c r="A391" t="s">
        <v>8325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5" t="s">
        <v>1</v>
      </c>
      <c r="AB391" t="s">
        <v>7868</v>
      </c>
      <c r="AC391">
        <v>0</v>
      </c>
    </row>
    <row r="392" spans="1:29" hidden="1" x14ac:dyDescent="0.25">
      <c r="A392" t="s">
        <v>8325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5" t="s">
        <v>1</v>
      </c>
      <c r="AB392" t="s">
        <v>7868</v>
      </c>
      <c r="AC392">
        <v>0</v>
      </c>
    </row>
    <row r="393" spans="1:29" hidden="1" x14ac:dyDescent="0.25">
      <c r="A393" t="s">
        <v>8325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5" t="s">
        <v>1</v>
      </c>
      <c r="AB393" t="s">
        <v>7868</v>
      </c>
      <c r="AC393">
        <v>0</v>
      </c>
    </row>
    <row r="394" spans="1:29" hidden="1" x14ac:dyDescent="0.25">
      <c r="A394" t="s">
        <v>8325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5" t="s">
        <v>1</v>
      </c>
      <c r="AB394" t="s">
        <v>7868</v>
      </c>
      <c r="AC394">
        <v>0</v>
      </c>
    </row>
    <row r="395" spans="1:29" hidden="1" x14ac:dyDescent="0.25">
      <c r="A395" t="s">
        <v>8325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5" t="s">
        <v>1</v>
      </c>
      <c r="AB395" t="s">
        <v>8043</v>
      </c>
      <c r="AC395">
        <v>106.63</v>
      </c>
    </row>
    <row r="396" spans="1:29" hidden="1" x14ac:dyDescent="0.25">
      <c r="A396" t="s">
        <v>8325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5" t="s">
        <v>1</v>
      </c>
      <c r="AB396" t="s">
        <v>8043</v>
      </c>
      <c r="AC396">
        <v>1048.6400000000001</v>
      </c>
    </row>
    <row r="397" spans="1:29" hidden="1" x14ac:dyDescent="0.25">
      <c r="A397" t="s">
        <v>8325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5" t="s">
        <v>1</v>
      </c>
      <c r="AB397" t="s">
        <v>7868</v>
      </c>
      <c r="AC397">
        <v>0</v>
      </c>
    </row>
    <row r="398" spans="1:29" hidden="1" x14ac:dyDescent="0.25">
      <c r="A398" t="s">
        <v>8325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5" t="s">
        <v>1</v>
      </c>
      <c r="AB398" t="s">
        <v>7868</v>
      </c>
      <c r="AC398">
        <v>0</v>
      </c>
    </row>
    <row r="399" spans="1:29" hidden="1" x14ac:dyDescent="0.25">
      <c r="A399" t="s">
        <v>8325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5" t="s">
        <v>1</v>
      </c>
      <c r="AB399" t="s">
        <v>7868</v>
      </c>
      <c r="AC399">
        <v>0</v>
      </c>
    </row>
    <row r="400" spans="1:29" hidden="1" x14ac:dyDescent="0.25">
      <c r="A400" t="s">
        <v>8325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5" t="s">
        <v>1</v>
      </c>
      <c r="AB400" t="s">
        <v>7868</v>
      </c>
      <c r="AC400">
        <v>0</v>
      </c>
    </row>
    <row r="401" spans="1:29" hidden="1" x14ac:dyDescent="0.25">
      <c r="A401" t="s">
        <v>8325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5" t="s">
        <v>1</v>
      </c>
      <c r="AB401" t="s">
        <v>7868</v>
      </c>
      <c r="AC401">
        <v>0</v>
      </c>
    </row>
    <row r="402" spans="1:29" hidden="1" x14ac:dyDescent="0.25">
      <c r="A402" t="s">
        <v>8325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5" t="s">
        <v>1</v>
      </c>
      <c r="AB402" t="s">
        <v>8043</v>
      </c>
      <c r="AC402">
        <v>7.44</v>
      </c>
    </row>
    <row r="403" spans="1:29" hidden="1" x14ac:dyDescent="0.25">
      <c r="A403" t="s">
        <v>8325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5" t="s">
        <v>1</v>
      </c>
      <c r="AB403" t="s">
        <v>7868</v>
      </c>
      <c r="AC403">
        <v>0</v>
      </c>
    </row>
    <row r="404" spans="1:29" hidden="1" x14ac:dyDescent="0.25">
      <c r="A404" t="s">
        <v>8325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5" t="s">
        <v>1</v>
      </c>
      <c r="AB404" t="s">
        <v>7868</v>
      </c>
      <c r="AC404">
        <v>0</v>
      </c>
    </row>
    <row r="405" spans="1:29" hidden="1" x14ac:dyDescent="0.25">
      <c r="A405" t="s">
        <v>8325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5" t="s">
        <v>1</v>
      </c>
      <c r="AB405" t="s">
        <v>7868</v>
      </c>
      <c r="AC405">
        <v>0</v>
      </c>
    </row>
    <row r="406" spans="1:29" hidden="1" x14ac:dyDescent="0.25">
      <c r="A406" t="s">
        <v>8325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5" t="s">
        <v>1</v>
      </c>
      <c r="AB406" t="s">
        <v>7868</v>
      </c>
      <c r="AC406">
        <v>0</v>
      </c>
    </row>
    <row r="407" spans="1:29" hidden="1" x14ac:dyDescent="0.25">
      <c r="A407" t="s">
        <v>8325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5" t="s">
        <v>1</v>
      </c>
      <c r="AB407" t="s">
        <v>7868</v>
      </c>
      <c r="AC407">
        <v>0</v>
      </c>
    </row>
    <row r="408" spans="1:29" hidden="1" x14ac:dyDescent="0.25">
      <c r="A408" t="s">
        <v>8325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5" t="s">
        <v>1</v>
      </c>
      <c r="AB408" t="s">
        <v>7868</v>
      </c>
      <c r="AC408">
        <v>0</v>
      </c>
    </row>
    <row r="409" spans="1:29" hidden="1" x14ac:dyDescent="0.25">
      <c r="A409" t="s">
        <v>8325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5" t="s">
        <v>1</v>
      </c>
      <c r="AB409" t="s">
        <v>7868</v>
      </c>
      <c r="AC409">
        <v>0</v>
      </c>
    </row>
    <row r="410" spans="1:29" hidden="1" x14ac:dyDescent="0.25">
      <c r="A410" t="s">
        <v>8325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5" t="s">
        <v>1</v>
      </c>
      <c r="AB410" t="s">
        <v>7868</v>
      </c>
      <c r="AC410">
        <v>0</v>
      </c>
    </row>
    <row r="411" spans="1:29" hidden="1" x14ac:dyDescent="0.25">
      <c r="A411" t="s">
        <v>8325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5" t="s">
        <v>1</v>
      </c>
      <c r="AB411" t="s">
        <v>8329</v>
      </c>
      <c r="AC411">
        <v>2.1</v>
      </c>
    </row>
    <row r="412" spans="1:29" hidden="1" x14ac:dyDescent="0.25">
      <c r="A412" t="s">
        <v>8325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5" t="s">
        <v>1</v>
      </c>
      <c r="AB412" t="s">
        <v>7868</v>
      </c>
      <c r="AC412">
        <v>0</v>
      </c>
    </row>
    <row r="413" spans="1:29" hidden="1" x14ac:dyDescent="0.25">
      <c r="A413" t="s">
        <v>8325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5" t="s">
        <v>1</v>
      </c>
      <c r="AB413" t="s">
        <v>8051</v>
      </c>
      <c r="AC413">
        <v>13.22</v>
      </c>
    </row>
    <row r="414" spans="1:29" hidden="1" x14ac:dyDescent="0.25">
      <c r="A414" t="s">
        <v>8325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5" t="s">
        <v>1</v>
      </c>
      <c r="AB414" t="s">
        <v>8043</v>
      </c>
      <c r="AC414">
        <v>86.39</v>
      </c>
    </row>
    <row r="415" spans="1:29" hidden="1" x14ac:dyDescent="0.25">
      <c r="A415" t="s">
        <v>8325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5" t="s">
        <v>1</v>
      </c>
      <c r="AB415" t="s">
        <v>7868</v>
      </c>
      <c r="AC415">
        <v>0</v>
      </c>
    </row>
    <row r="416" spans="1:29" hidden="1" x14ac:dyDescent="0.25">
      <c r="A416" t="s">
        <v>8325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5" t="s">
        <v>1</v>
      </c>
      <c r="AB416" t="s">
        <v>7868</v>
      </c>
      <c r="AC416">
        <v>0</v>
      </c>
    </row>
    <row r="417" spans="1:29" hidden="1" x14ac:dyDescent="0.25">
      <c r="A417" t="s">
        <v>8325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5" t="s">
        <v>1</v>
      </c>
      <c r="AB417" t="s">
        <v>7868</v>
      </c>
      <c r="AC417">
        <v>0</v>
      </c>
    </row>
    <row r="418" spans="1:29" hidden="1" x14ac:dyDescent="0.25">
      <c r="A418" t="s">
        <v>8325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5" t="s">
        <v>1</v>
      </c>
      <c r="AB418" t="s">
        <v>8043</v>
      </c>
      <c r="AC418">
        <v>11.9</v>
      </c>
    </row>
    <row r="419" spans="1:29" hidden="1" x14ac:dyDescent="0.25">
      <c r="A419" t="s">
        <v>8325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5" t="s">
        <v>1</v>
      </c>
      <c r="AB419" t="s">
        <v>7868</v>
      </c>
      <c r="AC419">
        <v>0</v>
      </c>
    </row>
    <row r="420" spans="1:29" hidden="1" x14ac:dyDescent="0.25">
      <c r="A420" t="s">
        <v>8325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5" t="s">
        <v>1</v>
      </c>
      <c r="AB420" t="s">
        <v>7868</v>
      </c>
      <c r="AC420">
        <v>0</v>
      </c>
    </row>
    <row r="421" spans="1:29" hidden="1" x14ac:dyDescent="0.25">
      <c r="A421" t="s">
        <v>8325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5" t="s">
        <v>1</v>
      </c>
      <c r="AB421" t="s">
        <v>7868</v>
      </c>
      <c r="AC421">
        <v>0</v>
      </c>
    </row>
    <row r="422" spans="1:29" hidden="1" x14ac:dyDescent="0.25">
      <c r="A422" t="s">
        <v>8325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5" t="s">
        <v>1</v>
      </c>
      <c r="AB422" t="s">
        <v>8043</v>
      </c>
      <c r="AC422">
        <v>23.27</v>
      </c>
    </row>
    <row r="423" spans="1:29" hidden="1" x14ac:dyDescent="0.25">
      <c r="A423" t="s">
        <v>8325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5" t="s">
        <v>1</v>
      </c>
      <c r="AB423" t="s">
        <v>7868</v>
      </c>
      <c r="AC423">
        <v>0</v>
      </c>
    </row>
    <row r="424" spans="1:29" hidden="1" x14ac:dyDescent="0.25">
      <c r="A424" t="s">
        <v>8325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5" t="s">
        <v>1</v>
      </c>
      <c r="AB424" t="s">
        <v>7868</v>
      </c>
      <c r="AC424">
        <v>0</v>
      </c>
    </row>
    <row r="425" spans="1:29" hidden="1" x14ac:dyDescent="0.25">
      <c r="A425" t="s">
        <v>8325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5" t="s">
        <v>1</v>
      </c>
      <c r="AB425" t="s">
        <v>7868</v>
      </c>
      <c r="AC425">
        <v>0</v>
      </c>
    </row>
    <row r="426" spans="1:29" hidden="1" x14ac:dyDescent="0.25">
      <c r="A426" t="s">
        <v>8325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5" t="s">
        <v>1</v>
      </c>
      <c r="AB426" t="s">
        <v>7868</v>
      </c>
      <c r="AC426">
        <v>0</v>
      </c>
    </row>
    <row r="427" spans="1:29" hidden="1" x14ac:dyDescent="0.25">
      <c r="A427" t="s">
        <v>8325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5" t="s">
        <v>1</v>
      </c>
      <c r="AB427" t="s">
        <v>7868</v>
      </c>
      <c r="AC427">
        <v>0</v>
      </c>
    </row>
    <row r="428" spans="1:29" hidden="1" x14ac:dyDescent="0.25">
      <c r="A428" t="s">
        <v>8325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5" t="s">
        <v>1</v>
      </c>
      <c r="AB428" t="s">
        <v>7868</v>
      </c>
      <c r="AC428">
        <v>0</v>
      </c>
    </row>
    <row r="429" spans="1:29" hidden="1" x14ac:dyDescent="0.25">
      <c r="A429" t="s">
        <v>8325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5" t="s">
        <v>1</v>
      </c>
      <c r="AB429" t="s">
        <v>7868</v>
      </c>
      <c r="AC429">
        <v>0</v>
      </c>
    </row>
    <row r="430" spans="1:29" hidden="1" x14ac:dyDescent="0.25">
      <c r="A430" t="s">
        <v>8325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5" t="s">
        <v>1</v>
      </c>
      <c r="AB430" t="s">
        <v>7868</v>
      </c>
      <c r="AC430">
        <v>0</v>
      </c>
    </row>
    <row r="431" spans="1:29" hidden="1" x14ac:dyDescent="0.25">
      <c r="A431" t="s">
        <v>8325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5" t="s">
        <v>1</v>
      </c>
      <c r="AB431" t="s">
        <v>7868</v>
      </c>
      <c r="AC431">
        <v>0</v>
      </c>
    </row>
    <row r="432" spans="1:29" hidden="1" x14ac:dyDescent="0.25">
      <c r="A432" t="s">
        <v>8325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5" t="s">
        <v>1</v>
      </c>
      <c r="AB432" t="s">
        <v>7868</v>
      </c>
      <c r="AC432">
        <v>0</v>
      </c>
    </row>
    <row r="433" spans="1:29" hidden="1" x14ac:dyDescent="0.25">
      <c r="A433" t="s">
        <v>8325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5" t="s">
        <v>1</v>
      </c>
      <c r="AB433" t="s">
        <v>7868</v>
      </c>
      <c r="AC433">
        <v>0</v>
      </c>
    </row>
    <row r="434" spans="1:29" hidden="1" x14ac:dyDescent="0.25">
      <c r="A434" t="s">
        <v>8325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5" t="s">
        <v>1</v>
      </c>
      <c r="AB434" t="s">
        <v>7868</v>
      </c>
      <c r="AC434">
        <v>0</v>
      </c>
    </row>
    <row r="435" spans="1:29" hidden="1" x14ac:dyDescent="0.25">
      <c r="A435" t="s">
        <v>8325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5" t="s">
        <v>1</v>
      </c>
      <c r="AB435" t="s">
        <v>7868</v>
      </c>
      <c r="AC435">
        <v>0</v>
      </c>
    </row>
    <row r="436" spans="1:29" hidden="1" x14ac:dyDescent="0.25">
      <c r="A436" t="s">
        <v>8325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5" t="s">
        <v>1</v>
      </c>
      <c r="AB436" t="s">
        <v>7868</v>
      </c>
      <c r="AC436">
        <v>0</v>
      </c>
    </row>
    <row r="437" spans="1:29" hidden="1" x14ac:dyDescent="0.25">
      <c r="A437" t="s">
        <v>8325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5" t="s">
        <v>1</v>
      </c>
      <c r="AB437" t="s">
        <v>7868</v>
      </c>
      <c r="AC437">
        <v>0</v>
      </c>
    </row>
    <row r="438" spans="1:29" hidden="1" x14ac:dyDescent="0.25">
      <c r="A438" t="s">
        <v>8325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5" t="s">
        <v>1</v>
      </c>
      <c r="AB438" t="s">
        <v>7868</v>
      </c>
      <c r="AC438">
        <v>0</v>
      </c>
    </row>
    <row r="439" spans="1:29" hidden="1" x14ac:dyDescent="0.25">
      <c r="A439" t="s">
        <v>8325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5" t="s">
        <v>1</v>
      </c>
      <c r="AB439" t="s">
        <v>7868</v>
      </c>
      <c r="AC439">
        <v>0</v>
      </c>
    </row>
    <row r="440" spans="1:29" hidden="1" x14ac:dyDescent="0.25">
      <c r="A440" t="s">
        <v>8325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5" t="s">
        <v>1</v>
      </c>
      <c r="AB440" t="s">
        <v>7868</v>
      </c>
      <c r="AC440">
        <v>0</v>
      </c>
    </row>
    <row r="441" spans="1:29" hidden="1" x14ac:dyDescent="0.25">
      <c r="A441" t="s">
        <v>8325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5" t="s">
        <v>1</v>
      </c>
      <c r="AB441" t="s">
        <v>7868</v>
      </c>
      <c r="AC441">
        <v>0</v>
      </c>
    </row>
    <row r="442" spans="1:29" hidden="1" x14ac:dyDescent="0.25">
      <c r="A442" t="s">
        <v>8325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5" t="s">
        <v>1</v>
      </c>
      <c r="AB442" t="s">
        <v>7868</v>
      </c>
      <c r="AC442">
        <v>0</v>
      </c>
    </row>
    <row r="443" spans="1:29" hidden="1" x14ac:dyDescent="0.25">
      <c r="A443" t="s">
        <v>8325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5" t="s">
        <v>1</v>
      </c>
      <c r="AB443" t="s">
        <v>7868</v>
      </c>
      <c r="AC443">
        <v>0</v>
      </c>
    </row>
    <row r="444" spans="1:29" hidden="1" x14ac:dyDescent="0.25">
      <c r="A444" t="s">
        <v>8325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5" t="s">
        <v>1</v>
      </c>
      <c r="AB444" t="s">
        <v>7868</v>
      </c>
      <c r="AC444">
        <v>0</v>
      </c>
    </row>
    <row r="445" spans="1:29" hidden="1" x14ac:dyDescent="0.25">
      <c r="A445" t="s">
        <v>8325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5" t="s">
        <v>1</v>
      </c>
      <c r="AB445" t="s">
        <v>7868</v>
      </c>
      <c r="AC445">
        <v>0</v>
      </c>
    </row>
    <row r="446" spans="1:29" hidden="1" x14ac:dyDescent="0.25">
      <c r="A446" t="s">
        <v>8325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5" t="s">
        <v>1</v>
      </c>
      <c r="AB446" t="s">
        <v>7868</v>
      </c>
      <c r="AC446">
        <v>0</v>
      </c>
    </row>
    <row r="447" spans="1:29" hidden="1" x14ac:dyDescent="0.25">
      <c r="A447" t="s">
        <v>8325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5" t="s">
        <v>1</v>
      </c>
      <c r="AB447" t="s">
        <v>7868</v>
      </c>
      <c r="AC447">
        <v>0</v>
      </c>
    </row>
    <row r="448" spans="1:29" hidden="1" x14ac:dyDescent="0.25">
      <c r="A448" t="s">
        <v>8325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5" t="s">
        <v>1</v>
      </c>
      <c r="AB448" t="s">
        <v>7868</v>
      </c>
      <c r="AC448">
        <v>0</v>
      </c>
    </row>
    <row r="449" spans="1:29" hidden="1" x14ac:dyDescent="0.25">
      <c r="A449" t="s">
        <v>8325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5" t="s">
        <v>1</v>
      </c>
      <c r="AB449" t="s">
        <v>7868</v>
      </c>
      <c r="AC449">
        <v>0</v>
      </c>
    </row>
    <row r="450" spans="1:29" hidden="1" x14ac:dyDescent="0.25">
      <c r="A450" t="s">
        <v>8325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5" t="s">
        <v>1</v>
      </c>
      <c r="AB450" t="s">
        <v>7868</v>
      </c>
      <c r="AC450">
        <v>0</v>
      </c>
    </row>
    <row r="451" spans="1:29" hidden="1" x14ac:dyDescent="0.25">
      <c r="A451" t="s">
        <v>8325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5" t="s">
        <v>1</v>
      </c>
      <c r="AB451" t="s">
        <v>7868</v>
      </c>
      <c r="AC451">
        <v>0</v>
      </c>
    </row>
    <row r="452" spans="1:29" hidden="1" x14ac:dyDescent="0.25">
      <c r="A452" t="s">
        <v>8325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5" t="s">
        <v>1</v>
      </c>
      <c r="AB452" t="s">
        <v>8043</v>
      </c>
      <c r="AC452">
        <v>19</v>
      </c>
    </row>
    <row r="453" spans="1:29" hidden="1" x14ac:dyDescent="0.25">
      <c r="A453" t="s">
        <v>8325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5" t="s">
        <v>1</v>
      </c>
      <c r="AB453" t="s">
        <v>7868</v>
      </c>
      <c r="AC453">
        <v>0</v>
      </c>
    </row>
    <row r="454" spans="1:29" hidden="1" x14ac:dyDescent="0.25">
      <c r="A454" t="s">
        <v>8325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5" t="s">
        <v>1</v>
      </c>
      <c r="AB454" t="s">
        <v>7868</v>
      </c>
      <c r="AC454">
        <v>0</v>
      </c>
    </row>
    <row r="455" spans="1:29" hidden="1" x14ac:dyDescent="0.25">
      <c r="A455" t="s">
        <v>8325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5" t="s">
        <v>1</v>
      </c>
      <c r="AB455" t="s">
        <v>8043</v>
      </c>
      <c r="AC455">
        <v>47.97</v>
      </c>
    </row>
    <row r="456" spans="1:29" hidden="1" x14ac:dyDescent="0.25">
      <c r="A456" t="s">
        <v>8325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5" t="s">
        <v>1</v>
      </c>
      <c r="AB456" t="s">
        <v>8043</v>
      </c>
      <c r="AC456">
        <v>47.81</v>
      </c>
    </row>
    <row r="457" spans="1:29" hidden="1" x14ac:dyDescent="0.25">
      <c r="A457" t="s">
        <v>8325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5" t="s">
        <v>1</v>
      </c>
      <c r="AB457" t="s">
        <v>7868</v>
      </c>
      <c r="AC457">
        <v>0</v>
      </c>
    </row>
    <row r="458" spans="1:29" hidden="1" x14ac:dyDescent="0.25">
      <c r="A458" t="s">
        <v>8325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5" t="s">
        <v>1</v>
      </c>
      <c r="AB458" t="s">
        <v>7868</v>
      </c>
      <c r="AC458">
        <v>0</v>
      </c>
    </row>
    <row r="459" spans="1:29" hidden="1" x14ac:dyDescent="0.25">
      <c r="A459" t="s">
        <v>8325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5" t="s">
        <v>1</v>
      </c>
      <c r="AB459" t="s">
        <v>7868</v>
      </c>
      <c r="AC459">
        <v>0</v>
      </c>
    </row>
    <row r="460" spans="1:29" hidden="1" x14ac:dyDescent="0.25">
      <c r="A460" t="s">
        <v>8325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5" t="s">
        <v>1</v>
      </c>
      <c r="AB460" t="s">
        <v>7868</v>
      </c>
      <c r="AC460">
        <v>0</v>
      </c>
    </row>
    <row r="461" spans="1:29" hidden="1" x14ac:dyDescent="0.25">
      <c r="A461" t="s">
        <v>8325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5" t="s">
        <v>1</v>
      </c>
      <c r="AB461" t="s">
        <v>7868</v>
      </c>
      <c r="AC461">
        <v>0</v>
      </c>
    </row>
    <row r="462" spans="1:29" hidden="1" x14ac:dyDescent="0.25">
      <c r="A462" t="s">
        <v>8325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5" t="s">
        <v>1</v>
      </c>
      <c r="AB462" t="s">
        <v>7868</v>
      </c>
      <c r="AC462">
        <v>0</v>
      </c>
    </row>
    <row r="463" spans="1:29" hidden="1" x14ac:dyDescent="0.25">
      <c r="A463" t="s">
        <v>8325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5" t="s">
        <v>1</v>
      </c>
      <c r="AB463" t="s">
        <v>7868</v>
      </c>
      <c r="AC463">
        <v>0</v>
      </c>
    </row>
    <row r="464" spans="1:29" hidden="1" x14ac:dyDescent="0.25">
      <c r="A464" t="s">
        <v>8324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5" t="s">
        <v>1</v>
      </c>
      <c r="AB464" t="s">
        <v>8043</v>
      </c>
      <c r="AC464">
        <v>48.5</v>
      </c>
    </row>
    <row r="465" spans="1:29" hidden="1" x14ac:dyDescent="0.25">
      <c r="A465" t="s">
        <v>8324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8330</v>
      </c>
      <c r="O465" t="str">
        <f t="shared" si="40"/>
        <v>06141609101037</v>
      </c>
      <c r="P465" t="s">
        <v>8331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5" t="s">
        <v>1</v>
      </c>
      <c r="AB465" t="s">
        <v>8043</v>
      </c>
      <c r="AC465">
        <v>26.4</v>
      </c>
    </row>
    <row r="466" spans="1:29" hidden="1" x14ac:dyDescent="0.25">
      <c r="A466" t="s">
        <v>8324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5" t="s">
        <v>1</v>
      </c>
      <c r="AB466" t="s">
        <v>7868</v>
      </c>
      <c r="AC466">
        <v>0</v>
      </c>
    </row>
    <row r="467" spans="1:29" hidden="1" x14ac:dyDescent="0.25">
      <c r="A467" t="s">
        <v>8324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5" t="s">
        <v>1</v>
      </c>
      <c r="AB467" t="s">
        <v>8043</v>
      </c>
      <c r="AC467">
        <v>13.85</v>
      </c>
    </row>
    <row r="468" spans="1:29" hidden="1" x14ac:dyDescent="0.25">
      <c r="A468" t="s">
        <v>8324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5" t="s">
        <v>1</v>
      </c>
      <c r="AB468" t="s">
        <v>7868</v>
      </c>
      <c r="AC468">
        <v>0</v>
      </c>
    </row>
    <row r="469" spans="1:29" hidden="1" x14ac:dyDescent="0.25">
      <c r="A469" t="s">
        <v>8324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5" t="s">
        <v>1</v>
      </c>
      <c r="AB469" t="s">
        <v>7868</v>
      </c>
      <c r="AC469">
        <v>0</v>
      </c>
    </row>
    <row r="470" spans="1:29" hidden="1" x14ac:dyDescent="0.25">
      <c r="A470" t="s">
        <v>8324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5" t="s">
        <v>1</v>
      </c>
      <c r="AB470" t="s">
        <v>7868</v>
      </c>
      <c r="AC470">
        <v>0</v>
      </c>
    </row>
    <row r="471" spans="1:29" hidden="1" x14ac:dyDescent="0.25">
      <c r="A471" t="s">
        <v>8324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5" t="s">
        <v>1</v>
      </c>
      <c r="AB471" t="s">
        <v>7868</v>
      </c>
      <c r="AC471">
        <v>0</v>
      </c>
    </row>
    <row r="472" spans="1:29" hidden="1" x14ac:dyDescent="0.25">
      <c r="A472" t="s">
        <v>8324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5" t="s">
        <v>1</v>
      </c>
      <c r="AB472" t="s">
        <v>8051</v>
      </c>
      <c r="AC472">
        <v>1.81</v>
      </c>
    </row>
    <row r="473" spans="1:29" hidden="1" x14ac:dyDescent="0.25">
      <c r="A473" t="s">
        <v>8324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5" t="s">
        <v>1</v>
      </c>
      <c r="AB473" t="s">
        <v>7868</v>
      </c>
      <c r="AC473">
        <v>0</v>
      </c>
    </row>
    <row r="474" spans="1:29" hidden="1" x14ac:dyDescent="0.25">
      <c r="A474" t="s">
        <v>8324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5" t="s">
        <v>1</v>
      </c>
      <c r="AB474" t="s">
        <v>7868</v>
      </c>
      <c r="AC474">
        <v>0</v>
      </c>
    </row>
    <row r="475" spans="1:29" hidden="1" x14ac:dyDescent="0.25">
      <c r="A475" t="s">
        <v>8324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5" t="s">
        <v>1</v>
      </c>
      <c r="AB475" t="s">
        <v>7868</v>
      </c>
      <c r="AC475">
        <v>0</v>
      </c>
    </row>
    <row r="476" spans="1:29" hidden="1" x14ac:dyDescent="0.25">
      <c r="A476" t="s">
        <v>8324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5" t="s">
        <v>1</v>
      </c>
      <c r="AB476" t="s">
        <v>7868</v>
      </c>
      <c r="AC476">
        <v>0</v>
      </c>
    </row>
    <row r="477" spans="1:29" hidden="1" x14ac:dyDescent="0.25">
      <c r="A477" t="s">
        <v>8324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5" t="s">
        <v>1</v>
      </c>
      <c r="AB477" t="s">
        <v>7868</v>
      </c>
      <c r="AC477">
        <v>0</v>
      </c>
    </row>
    <row r="478" spans="1:29" hidden="1" x14ac:dyDescent="0.25">
      <c r="A478" t="s">
        <v>8324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5" t="s">
        <v>1</v>
      </c>
      <c r="AB478" t="s">
        <v>7868</v>
      </c>
      <c r="AC478">
        <v>0</v>
      </c>
    </row>
    <row r="479" spans="1:29" hidden="1" x14ac:dyDescent="0.25">
      <c r="A479" t="s">
        <v>8324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5" t="s">
        <v>1</v>
      </c>
      <c r="AB479" t="s">
        <v>7868</v>
      </c>
      <c r="AC479">
        <v>0</v>
      </c>
    </row>
    <row r="480" spans="1:29" hidden="1" x14ac:dyDescent="0.25">
      <c r="A480" t="s">
        <v>8324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5" t="s">
        <v>1</v>
      </c>
      <c r="AB480" t="s">
        <v>7868</v>
      </c>
      <c r="AC480">
        <v>0</v>
      </c>
    </row>
    <row r="481" spans="1:29" hidden="1" x14ac:dyDescent="0.25">
      <c r="A481" t="s">
        <v>8324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5" t="s">
        <v>1</v>
      </c>
      <c r="AB481" t="s">
        <v>7868</v>
      </c>
      <c r="AC481">
        <v>0</v>
      </c>
    </row>
    <row r="482" spans="1:29" hidden="1" x14ac:dyDescent="0.25">
      <c r="A482" t="s">
        <v>8324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5" t="s">
        <v>1</v>
      </c>
      <c r="AB482" t="s">
        <v>7868</v>
      </c>
      <c r="AC482">
        <v>0</v>
      </c>
    </row>
    <row r="483" spans="1:29" hidden="1" x14ac:dyDescent="0.25">
      <c r="A483" t="s">
        <v>8324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5" t="s">
        <v>1</v>
      </c>
      <c r="AB483" t="s">
        <v>7868</v>
      </c>
      <c r="AC483">
        <v>0</v>
      </c>
    </row>
    <row r="484" spans="1:29" hidden="1" x14ac:dyDescent="0.25">
      <c r="A484" t="s">
        <v>8324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5" t="s">
        <v>1</v>
      </c>
      <c r="AB484" t="s">
        <v>7868</v>
      </c>
      <c r="AC484">
        <v>0</v>
      </c>
    </row>
    <row r="485" spans="1:29" hidden="1" x14ac:dyDescent="0.25">
      <c r="A485" t="s">
        <v>8324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5" t="s">
        <v>1</v>
      </c>
      <c r="AB485" t="s">
        <v>7868</v>
      </c>
      <c r="AC485">
        <v>0</v>
      </c>
    </row>
    <row r="486" spans="1:29" hidden="1" x14ac:dyDescent="0.25">
      <c r="A486" t="s">
        <v>8324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5" t="s">
        <v>1</v>
      </c>
      <c r="AB486" t="s">
        <v>7868</v>
      </c>
      <c r="AC486">
        <v>0</v>
      </c>
    </row>
    <row r="487" spans="1:29" hidden="1" x14ac:dyDescent="0.25">
      <c r="A487" t="s">
        <v>8324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5" t="s">
        <v>1</v>
      </c>
      <c r="AB487" t="s">
        <v>7868</v>
      </c>
      <c r="AC487">
        <v>0</v>
      </c>
    </row>
    <row r="488" spans="1:29" hidden="1" x14ac:dyDescent="0.25">
      <c r="A488" t="s">
        <v>8324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5" t="s">
        <v>1</v>
      </c>
      <c r="AB488" t="s">
        <v>7868</v>
      </c>
      <c r="AC488">
        <v>0</v>
      </c>
    </row>
    <row r="489" spans="1:29" hidden="1" x14ac:dyDescent="0.25">
      <c r="A489" t="s">
        <v>8324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5" t="s">
        <v>1</v>
      </c>
      <c r="AB489" t="s">
        <v>7868</v>
      </c>
      <c r="AC489">
        <v>0</v>
      </c>
    </row>
    <row r="490" spans="1:29" hidden="1" x14ac:dyDescent="0.25">
      <c r="A490" t="s">
        <v>8324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5" t="s">
        <v>1</v>
      </c>
      <c r="AB490" t="s">
        <v>7868</v>
      </c>
      <c r="AC490">
        <v>0</v>
      </c>
    </row>
    <row r="491" spans="1:29" hidden="1" x14ac:dyDescent="0.25">
      <c r="A491" t="s">
        <v>8324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5" t="s">
        <v>1</v>
      </c>
      <c r="AB491" t="s">
        <v>7868</v>
      </c>
      <c r="AC491">
        <v>0</v>
      </c>
    </row>
    <row r="492" spans="1:29" hidden="1" x14ac:dyDescent="0.25">
      <c r="A492" t="s">
        <v>8324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5" t="s">
        <v>1</v>
      </c>
      <c r="AB492" t="s">
        <v>7868</v>
      </c>
      <c r="AC492">
        <v>0</v>
      </c>
    </row>
    <row r="493" spans="1:29" hidden="1" x14ac:dyDescent="0.25">
      <c r="A493" t="s">
        <v>8324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5" t="s">
        <v>1</v>
      </c>
      <c r="AB493" t="s">
        <v>7868</v>
      </c>
      <c r="AC493">
        <v>0</v>
      </c>
    </row>
    <row r="494" spans="1:29" hidden="1" x14ac:dyDescent="0.25">
      <c r="A494" t="s">
        <v>8324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5" t="s">
        <v>1</v>
      </c>
      <c r="AB494" t="s">
        <v>7868</v>
      </c>
      <c r="AC494">
        <v>0</v>
      </c>
    </row>
    <row r="495" spans="1:29" hidden="1" x14ac:dyDescent="0.25">
      <c r="A495" t="s">
        <v>8324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5" t="s">
        <v>1</v>
      </c>
      <c r="AB495" t="s">
        <v>7868</v>
      </c>
      <c r="AC495">
        <v>0</v>
      </c>
    </row>
    <row r="496" spans="1:29" hidden="1" x14ac:dyDescent="0.25">
      <c r="A496" t="s">
        <v>8324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5" t="s">
        <v>1</v>
      </c>
      <c r="AB496" t="s">
        <v>7868</v>
      </c>
      <c r="AC496">
        <v>0</v>
      </c>
    </row>
    <row r="497" spans="1:29" hidden="1" x14ac:dyDescent="0.25">
      <c r="A497" t="s">
        <v>8324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5" t="s">
        <v>1</v>
      </c>
      <c r="AB497" t="s">
        <v>7868</v>
      </c>
      <c r="AC497">
        <v>0</v>
      </c>
    </row>
    <row r="498" spans="1:29" hidden="1" x14ac:dyDescent="0.25">
      <c r="A498" t="s">
        <v>8324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5" t="s">
        <v>1</v>
      </c>
      <c r="AB498" t="s">
        <v>7868</v>
      </c>
      <c r="AC498">
        <v>0</v>
      </c>
    </row>
    <row r="499" spans="1:29" hidden="1" x14ac:dyDescent="0.25">
      <c r="A499" t="s">
        <v>8324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5" t="s">
        <v>1</v>
      </c>
      <c r="AB499" t="s">
        <v>7868</v>
      </c>
      <c r="AC499">
        <v>0</v>
      </c>
    </row>
    <row r="500" spans="1:29" hidden="1" x14ac:dyDescent="0.25">
      <c r="A500" t="s">
        <v>8324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5" t="s">
        <v>1</v>
      </c>
      <c r="AB500" t="s">
        <v>7868</v>
      </c>
      <c r="AC500">
        <v>0</v>
      </c>
    </row>
    <row r="501" spans="1:29" hidden="1" x14ac:dyDescent="0.25">
      <c r="A501" t="s">
        <v>8324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5" t="s">
        <v>1</v>
      </c>
      <c r="AB501" t="s">
        <v>7868</v>
      </c>
      <c r="AC501">
        <v>0</v>
      </c>
    </row>
    <row r="502" spans="1:29" hidden="1" x14ac:dyDescent="0.25">
      <c r="A502" t="s">
        <v>8324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5" t="s">
        <v>1</v>
      </c>
      <c r="AB502" t="s">
        <v>8043</v>
      </c>
      <c r="AC502">
        <v>913.3</v>
      </c>
    </row>
    <row r="503" spans="1:29" hidden="1" x14ac:dyDescent="0.25">
      <c r="A503" t="s">
        <v>8324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5" t="s">
        <v>1</v>
      </c>
      <c r="AB503" t="s">
        <v>8043</v>
      </c>
      <c r="AC503">
        <v>381.86</v>
      </c>
    </row>
    <row r="504" spans="1:29" hidden="1" x14ac:dyDescent="0.25">
      <c r="A504" t="s">
        <v>8324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5" t="s">
        <v>1</v>
      </c>
      <c r="AB504" t="s">
        <v>8043</v>
      </c>
      <c r="AC504">
        <v>390.15</v>
      </c>
    </row>
    <row r="505" spans="1:29" hidden="1" x14ac:dyDescent="0.25">
      <c r="A505" t="s">
        <v>8324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5" t="s">
        <v>1</v>
      </c>
      <c r="AB505" t="s">
        <v>8405</v>
      </c>
      <c r="AC505">
        <v>1369.97</v>
      </c>
    </row>
    <row r="506" spans="1:29" hidden="1" x14ac:dyDescent="0.25">
      <c r="A506" t="s">
        <v>8324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5" t="s">
        <v>1</v>
      </c>
      <c r="AB506" t="s">
        <v>7868</v>
      </c>
      <c r="AC506">
        <v>0</v>
      </c>
    </row>
    <row r="507" spans="1:29" hidden="1" x14ac:dyDescent="0.25">
      <c r="A507" t="s">
        <v>8324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5" t="s">
        <v>1</v>
      </c>
      <c r="AB507" t="s">
        <v>7868</v>
      </c>
      <c r="AC507">
        <v>0</v>
      </c>
    </row>
    <row r="508" spans="1:29" hidden="1" x14ac:dyDescent="0.25">
      <c r="A508" t="s">
        <v>8324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5" t="s">
        <v>1</v>
      </c>
      <c r="AB508" t="s">
        <v>8049</v>
      </c>
      <c r="AC508">
        <v>7.9</v>
      </c>
    </row>
    <row r="509" spans="1:29" hidden="1" x14ac:dyDescent="0.25">
      <c r="A509" t="s">
        <v>8324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5" t="s">
        <v>1</v>
      </c>
      <c r="AB509" t="s">
        <v>7868</v>
      </c>
      <c r="AC509">
        <v>0</v>
      </c>
    </row>
    <row r="510" spans="1:29" hidden="1" x14ac:dyDescent="0.25">
      <c r="A510" t="s">
        <v>8324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5" t="s">
        <v>1</v>
      </c>
      <c r="AB510" t="s">
        <v>7868</v>
      </c>
      <c r="AC510">
        <v>0</v>
      </c>
    </row>
    <row r="511" spans="1:29" hidden="1" x14ac:dyDescent="0.25">
      <c r="A511" t="s">
        <v>8324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5" t="s">
        <v>1</v>
      </c>
      <c r="AB511" t="s">
        <v>7868</v>
      </c>
      <c r="AC511">
        <v>0</v>
      </c>
    </row>
    <row r="512" spans="1:29" hidden="1" x14ac:dyDescent="0.25">
      <c r="A512" t="s">
        <v>8324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5" t="s">
        <v>1</v>
      </c>
      <c r="AB512" t="s">
        <v>7868</v>
      </c>
      <c r="AC512">
        <v>0</v>
      </c>
    </row>
    <row r="513" spans="1:29" hidden="1" x14ac:dyDescent="0.25">
      <c r="A513" t="s">
        <v>8324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5" t="s">
        <v>1</v>
      </c>
      <c r="AB513" t="s">
        <v>8043</v>
      </c>
      <c r="AC513">
        <v>13.68</v>
      </c>
    </row>
    <row r="514" spans="1:29" hidden="1" x14ac:dyDescent="0.25">
      <c r="A514" t="s">
        <v>8324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5" t="s">
        <v>1</v>
      </c>
      <c r="AB514" t="s">
        <v>8043</v>
      </c>
      <c r="AC514">
        <v>113.52</v>
      </c>
    </row>
    <row r="515" spans="1:29" hidden="1" x14ac:dyDescent="0.25">
      <c r="A515" t="s">
        <v>8324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5" t="s">
        <v>1</v>
      </c>
      <c r="AB515" t="s">
        <v>7868</v>
      </c>
      <c r="AC515">
        <v>0</v>
      </c>
    </row>
    <row r="516" spans="1:29" hidden="1" x14ac:dyDescent="0.25">
      <c r="A516" t="s">
        <v>8324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5" t="s">
        <v>1</v>
      </c>
      <c r="AB516" t="s">
        <v>7868</v>
      </c>
      <c r="AC516">
        <v>0</v>
      </c>
    </row>
    <row r="517" spans="1:29" hidden="1" x14ac:dyDescent="0.25">
      <c r="A517" t="s">
        <v>8324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5" t="s">
        <v>1</v>
      </c>
      <c r="AB517" t="s">
        <v>7868</v>
      </c>
      <c r="AC517">
        <v>0</v>
      </c>
    </row>
    <row r="518" spans="1:29" hidden="1" x14ac:dyDescent="0.25">
      <c r="A518" t="s">
        <v>8324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5" t="s">
        <v>1</v>
      </c>
      <c r="AB518" t="s">
        <v>7868</v>
      </c>
      <c r="AC518">
        <v>0</v>
      </c>
    </row>
    <row r="519" spans="1:29" hidden="1" x14ac:dyDescent="0.25">
      <c r="A519" t="s">
        <v>8324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5" t="s">
        <v>1</v>
      </c>
      <c r="AB519" t="s">
        <v>7868</v>
      </c>
      <c r="AC519">
        <v>0</v>
      </c>
    </row>
    <row r="520" spans="1:29" hidden="1" x14ac:dyDescent="0.25">
      <c r="A520" t="s">
        <v>8324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5" t="s">
        <v>1</v>
      </c>
      <c r="AB520" t="s">
        <v>7868</v>
      </c>
      <c r="AC520">
        <v>0</v>
      </c>
    </row>
    <row r="521" spans="1:29" hidden="1" x14ac:dyDescent="0.25">
      <c r="A521" t="s">
        <v>8324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5" t="s">
        <v>1</v>
      </c>
      <c r="AB521" t="s">
        <v>7868</v>
      </c>
      <c r="AC521">
        <v>0</v>
      </c>
    </row>
    <row r="522" spans="1:29" hidden="1" x14ac:dyDescent="0.25">
      <c r="A522" t="s">
        <v>8324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5" t="s">
        <v>1</v>
      </c>
      <c r="AB522" t="s">
        <v>7868</v>
      </c>
      <c r="AC522">
        <v>0</v>
      </c>
    </row>
    <row r="523" spans="1:29" hidden="1" x14ac:dyDescent="0.25">
      <c r="A523" t="s">
        <v>8324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5" t="s">
        <v>1</v>
      </c>
      <c r="AB523" t="s">
        <v>7868</v>
      </c>
      <c r="AC523">
        <v>0</v>
      </c>
    </row>
    <row r="524" spans="1:29" hidden="1" x14ac:dyDescent="0.25">
      <c r="A524" t="s">
        <v>8324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5" t="s">
        <v>1</v>
      </c>
      <c r="AB524" t="s">
        <v>7868</v>
      </c>
      <c r="AC524">
        <v>0</v>
      </c>
    </row>
    <row r="525" spans="1:29" hidden="1" x14ac:dyDescent="0.25">
      <c r="A525" t="s">
        <v>8324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5" t="s">
        <v>1</v>
      </c>
      <c r="AB525" t="s">
        <v>8050</v>
      </c>
      <c r="AC525">
        <v>5.26</v>
      </c>
    </row>
    <row r="526" spans="1:29" hidden="1" x14ac:dyDescent="0.25">
      <c r="A526" t="s">
        <v>8324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5" t="s">
        <v>1</v>
      </c>
      <c r="AB526" t="s">
        <v>7868</v>
      </c>
      <c r="AC526">
        <v>0</v>
      </c>
    </row>
    <row r="527" spans="1:29" hidden="1" x14ac:dyDescent="0.25">
      <c r="A527" t="s">
        <v>8324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5" t="s">
        <v>1</v>
      </c>
      <c r="AB527" t="s">
        <v>7868</v>
      </c>
      <c r="AC527">
        <v>0</v>
      </c>
    </row>
    <row r="528" spans="1:29" hidden="1" x14ac:dyDescent="0.25">
      <c r="A528" t="s">
        <v>8324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5" t="s">
        <v>1</v>
      </c>
      <c r="AB528" t="s">
        <v>7868</v>
      </c>
      <c r="AC528">
        <v>0</v>
      </c>
    </row>
    <row r="529" spans="1:29" hidden="1" x14ac:dyDescent="0.25">
      <c r="A529" t="s">
        <v>8324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5" t="s">
        <v>1</v>
      </c>
      <c r="AB529" t="s">
        <v>8043</v>
      </c>
      <c r="AC529">
        <v>16.64</v>
      </c>
    </row>
    <row r="530" spans="1:29" hidden="1" x14ac:dyDescent="0.25">
      <c r="A530" t="s">
        <v>8324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5" t="s">
        <v>1</v>
      </c>
      <c r="AB530" t="s">
        <v>8043</v>
      </c>
      <c r="AC530">
        <v>73.23</v>
      </c>
    </row>
    <row r="531" spans="1:29" hidden="1" x14ac:dyDescent="0.25">
      <c r="A531" t="s">
        <v>8324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5" t="s">
        <v>1</v>
      </c>
      <c r="AB531" t="s">
        <v>7868</v>
      </c>
      <c r="AC531">
        <v>0</v>
      </c>
    </row>
    <row r="532" spans="1:29" hidden="1" x14ac:dyDescent="0.25">
      <c r="A532" t="s">
        <v>8324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5" t="s">
        <v>1</v>
      </c>
      <c r="AB532" t="s">
        <v>7868</v>
      </c>
      <c r="AC532">
        <v>0</v>
      </c>
    </row>
    <row r="533" spans="1:29" hidden="1" x14ac:dyDescent="0.25">
      <c r="A533" t="s">
        <v>8324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5" t="s">
        <v>1</v>
      </c>
      <c r="AB533" t="s">
        <v>7868</v>
      </c>
      <c r="AC533">
        <v>0</v>
      </c>
    </row>
    <row r="534" spans="1:29" hidden="1" x14ac:dyDescent="0.25">
      <c r="A534" t="s">
        <v>8324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5" t="s">
        <v>1</v>
      </c>
      <c r="AB534" t="s">
        <v>7868</v>
      </c>
      <c r="AC534">
        <v>0</v>
      </c>
    </row>
    <row r="535" spans="1:29" hidden="1" x14ac:dyDescent="0.25">
      <c r="A535" t="s">
        <v>8324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5" t="s">
        <v>1</v>
      </c>
      <c r="AB535" t="s">
        <v>7868</v>
      </c>
      <c r="AC535">
        <v>0</v>
      </c>
    </row>
    <row r="536" spans="1:29" hidden="1" x14ac:dyDescent="0.25">
      <c r="A536" t="s">
        <v>8324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5" t="s">
        <v>1</v>
      </c>
      <c r="AB536" t="s">
        <v>7868</v>
      </c>
      <c r="AC536">
        <v>0</v>
      </c>
    </row>
    <row r="537" spans="1:29" hidden="1" x14ac:dyDescent="0.25">
      <c r="A537" t="s">
        <v>8324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5" t="s">
        <v>1</v>
      </c>
      <c r="AB537" t="s">
        <v>8043</v>
      </c>
      <c r="AC537">
        <v>29.49</v>
      </c>
    </row>
    <row r="538" spans="1:29" hidden="1" x14ac:dyDescent="0.25">
      <c r="A538" t="s">
        <v>8324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5" t="s">
        <v>1</v>
      </c>
      <c r="AB538" t="s">
        <v>7868</v>
      </c>
      <c r="AC538">
        <v>0</v>
      </c>
    </row>
    <row r="539" spans="1:29" hidden="1" x14ac:dyDescent="0.25">
      <c r="A539" t="s">
        <v>8324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5" t="s">
        <v>1</v>
      </c>
      <c r="AB539" t="s">
        <v>7868</v>
      </c>
      <c r="AC539">
        <v>0</v>
      </c>
    </row>
    <row r="540" spans="1:29" hidden="1" x14ac:dyDescent="0.25">
      <c r="A540" t="s">
        <v>8324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5" t="s">
        <v>1</v>
      </c>
      <c r="AB540" t="s">
        <v>7868</v>
      </c>
      <c r="AC540">
        <v>0</v>
      </c>
    </row>
    <row r="541" spans="1:29" hidden="1" x14ac:dyDescent="0.25">
      <c r="A541" t="s">
        <v>8323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5" t="s">
        <v>1</v>
      </c>
      <c r="AB541" t="s">
        <v>7868</v>
      </c>
      <c r="AC541">
        <v>0</v>
      </c>
    </row>
    <row r="542" spans="1:29" hidden="1" x14ac:dyDescent="0.25">
      <c r="A542" t="s">
        <v>8323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5" t="s">
        <v>1</v>
      </c>
      <c r="AB542" t="s">
        <v>8043</v>
      </c>
      <c r="AC542">
        <v>125.24</v>
      </c>
    </row>
    <row r="543" spans="1:29" hidden="1" x14ac:dyDescent="0.25">
      <c r="A543" t="s">
        <v>8323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8266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5" t="s">
        <v>1</v>
      </c>
      <c r="AB543" t="s">
        <v>7868</v>
      </c>
      <c r="AC543">
        <v>0</v>
      </c>
    </row>
    <row r="544" spans="1:29" hidden="1" x14ac:dyDescent="0.25">
      <c r="A544" t="s">
        <v>8323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5" t="s">
        <v>1</v>
      </c>
      <c r="AB544" t="s">
        <v>7868</v>
      </c>
      <c r="AC544">
        <v>0</v>
      </c>
    </row>
    <row r="545" spans="1:29" hidden="1" x14ac:dyDescent="0.25">
      <c r="A545" t="s">
        <v>8323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5" t="s">
        <v>1</v>
      </c>
      <c r="AB545" t="s">
        <v>7868</v>
      </c>
      <c r="AC545">
        <v>0</v>
      </c>
    </row>
    <row r="546" spans="1:29" hidden="1" x14ac:dyDescent="0.25">
      <c r="A546" t="s">
        <v>8323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5" t="s">
        <v>1</v>
      </c>
      <c r="AB546" t="s">
        <v>7868</v>
      </c>
      <c r="AC546">
        <v>0</v>
      </c>
    </row>
    <row r="547" spans="1:29" hidden="1" x14ac:dyDescent="0.25">
      <c r="A547" t="s">
        <v>8323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5" t="s">
        <v>1</v>
      </c>
      <c r="AB547" t="s">
        <v>7868</v>
      </c>
      <c r="AC547">
        <v>0</v>
      </c>
    </row>
    <row r="548" spans="1:29" hidden="1" x14ac:dyDescent="0.25">
      <c r="A548" t="s">
        <v>8323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5" t="s">
        <v>1</v>
      </c>
      <c r="AB548" t="s">
        <v>7868</v>
      </c>
      <c r="AC548">
        <v>0</v>
      </c>
    </row>
    <row r="549" spans="1:29" hidden="1" x14ac:dyDescent="0.25">
      <c r="A549" t="s">
        <v>8323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5" t="s">
        <v>1</v>
      </c>
      <c r="AB549" t="s">
        <v>7868</v>
      </c>
      <c r="AC549">
        <v>0</v>
      </c>
    </row>
    <row r="550" spans="1:29" hidden="1" x14ac:dyDescent="0.25">
      <c r="A550" t="s">
        <v>8323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5" t="s">
        <v>1</v>
      </c>
      <c r="AB550" t="s">
        <v>8043</v>
      </c>
      <c r="AC550">
        <v>592.41</v>
      </c>
    </row>
    <row r="551" spans="1:29" hidden="1" x14ac:dyDescent="0.25">
      <c r="A551" t="s">
        <v>8323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5" t="s">
        <v>1</v>
      </c>
      <c r="AB551" t="s">
        <v>8043</v>
      </c>
      <c r="AC551">
        <v>698.41</v>
      </c>
    </row>
    <row r="552" spans="1:29" hidden="1" x14ac:dyDescent="0.25">
      <c r="A552" t="s">
        <v>8323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5" t="s">
        <v>1</v>
      </c>
      <c r="AB552" t="s">
        <v>7868</v>
      </c>
      <c r="AC552">
        <v>0</v>
      </c>
    </row>
    <row r="553" spans="1:29" hidden="1" x14ac:dyDescent="0.25">
      <c r="A553" t="s">
        <v>8323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5" t="s">
        <v>1</v>
      </c>
      <c r="AB553" t="s">
        <v>7868</v>
      </c>
      <c r="AC553">
        <v>0</v>
      </c>
    </row>
    <row r="554" spans="1:29" hidden="1" x14ac:dyDescent="0.25">
      <c r="A554" t="s">
        <v>8323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5" t="s">
        <v>1</v>
      </c>
      <c r="AB554" t="s">
        <v>8051</v>
      </c>
      <c r="AC554">
        <v>5.96</v>
      </c>
    </row>
    <row r="555" spans="1:29" hidden="1" x14ac:dyDescent="0.25">
      <c r="A555" t="s">
        <v>8323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5" t="s">
        <v>1</v>
      </c>
      <c r="AB555" t="s">
        <v>7868</v>
      </c>
      <c r="AC555">
        <v>0</v>
      </c>
    </row>
    <row r="556" spans="1:29" hidden="1" x14ac:dyDescent="0.25">
      <c r="A556" t="s">
        <v>8323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5" t="s">
        <v>1</v>
      </c>
      <c r="AB556" t="s">
        <v>7868</v>
      </c>
      <c r="AC556">
        <v>0</v>
      </c>
    </row>
    <row r="557" spans="1:29" hidden="1" x14ac:dyDescent="0.25">
      <c r="A557" t="s">
        <v>8323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5" t="s">
        <v>1</v>
      </c>
      <c r="AB557" t="s">
        <v>7868</v>
      </c>
      <c r="AC557">
        <v>0</v>
      </c>
    </row>
    <row r="558" spans="1:29" hidden="1" x14ac:dyDescent="0.25">
      <c r="A558" t="s">
        <v>8323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5" t="s">
        <v>1</v>
      </c>
      <c r="AB558" t="s">
        <v>7868</v>
      </c>
      <c r="AC558">
        <v>0</v>
      </c>
    </row>
    <row r="559" spans="1:29" hidden="1" x14ac:dyDescent="0.25">
      <c r="A559" t="s">
        <v>8323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5" t="s">
        <v>1</v>
      </c>
      <c r="AB559" t="s">
        <v>7868</v>
      </c>
      <c r="AC559">
        <v>0</v>
      </c>
    </row>
    <row r="560" spans="1:29" hidden="1" x14ac:dyDescent="0.25">
      <c r="A560" t="s">
        <v>8323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5" t="s">
        <v>1</v>
      </c>
      <c r="AB560" t="s">
        <v>7868</v>
      </c>
      <c r="AC560">
        <v>0</v>
      </c>
    </row>
    <row r="561" spans="1:29" hidden="1" x14ac:dyDescent="0.25">
      <c r="A561" t="s">
        <v>8323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5" t="s">
        <v>1</v>
      </c>
      <c r="AB561" t="s">
        <v>7868</v>
      </c>
      <c r="AC561">
        <v>0</v>
      </c>
    </row>
    <row r="562" spans="1:29" hidden="1" x14ac:dyDescent="0.25">
      <c r="A562" t="s">
        <v>8323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5" t="s">
        <v>1</v>
      </c>
      <c r="AB562" t="s">
        <v>7868</v>
      </c>
      <c r="AC562">
        <v>0</v>
      </c>
    </row>
    <row r="563" spans="1:29" hidden="1" x14ac:dyDescent="0.25">
      <c r="A563" t="s">
        <v>8323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5" t="s">
        <v>1</v>
      </c>
      <c r="AB563" t="s">
        <v>8043</v>
      </c>
      <c r="AC563">
        <v>112.83</v>
      </c>
    </row>
    <row r="564" spans="1:29" hidden="1" x14ac:dyDescent="0.25">
      <c r="A564" t="s">
        <v>8323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5" t="s">
        <v>1</v>
      </c>
      <c r="AB564" t="s">
        <v>7868</v>
      </c>
      <c r="AC564">
        <v>0</v>
      </c>
    </row>
    <row r="565" spans="1:29" hidden="1" x14ac:dyDescent="0.25">
      <c r="A565" t="s">
        <v>8323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5" t="s">
        <v>1</v>
      </c>
      <c r="AB565" t="s">
        <v>8043</v>
      </c>
      <c r="AC565">
        <v>33.380000000000003</v>
      </c>
    </row>
    <row r="566" spans="1:29" hidden="1" x14ac:dyDescent="0.25">
      <c r="A566" t="s">
        <v>8323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5" t="s">
        <v>1</v>
      </c>
      <c r="AB566" t="s">
        <v>7868</v>
      </c>
      <c r="AC566">
        <v>0</v>
      </c>
    </row>
    <row r="567" spans="1:29" hidden="1" x14ac:dyDescent="0.25">
      <c r="A567" t="s">
        <v>8323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5" t="s">
        <v>1</v>
      </c>
      <c r="AB567" t="s">
        <v>7868</v>
      </c>
      <c r="AC567">
        <v>0</v>
      </c>
    </row>
    <row r="568" spans="1:29" hidden="1" x14ac:dyDescent="0.25">
      <c r="A568" t="s">
        <v>8323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5" t="s">
        <v>1</v>
      </c>
      <c r="AB568" t="s">
        <v>7868</v>
      </c>
      <c r="AC568">
        <v>0</v>
      </c>
    </row>
    <row r="569" spans="1:29" hidden="1" x14ac:dyDescent="0.25">
      <c r="A569" t="s">
        <v>8323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5" t="s">
        <v>1</v>
      </c>
      <c r="AB569" t="s">
        <v>7868</v>
      </c>
      <c r="AC569">
        <v>0</v>
      </c>
    </row>
    <row r="570" spans="1:29" hidden="1" x14ac:dyDescent="0.25">
      <c r="A570" t="s">
        <v>8323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5" t="s">
        <v>1</v>
      </c>
      <c r="AB570" t="s">
        <v>7868</v>
      </c>
      <c r="AC570">
        <v>0</v>
      </c>
    </row>
    <row r="571" spans="1:29" hidden="1" x14ac:dyDescent="0.25">
      <c r="A571" t="s">
        <v>8323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5" t="s">
        <v>1</v>
      </c>
      <c r="AB571" t="s">
        <v>7868</v>
      </c>
      <c r="AC571">
        <v>0</v>
      </c>
    </row>
    <row r="572" spans="1:29" hidden="1" x14ac:dyDescent="0.25">
      <c r="A572" t="s">
        <v>8323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5" t="s">
        <v>1</v>
      </c>
      <c r="AB572" t="s">
        <v>7868</v>
      </c>
      <c r="AC572">
        <v>0</v>
      </c>
    </row>
    <row r="573" spans="1:29" hidden="1" x14ac:dyDescent="0.25">
      <c r="A573" t="s">
        <v>8323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5" t="s">
        <v>1</v>
      </c>
      <c r="AB573" t="s">
        <v>7868</v>
      </c>
      <c r="AC573">
        <v>0</v>
      </c>
    </row>
    <row r="574" spans="1:29" hidden="1" x14ac:dyDescent="0.25">
      <c r="A574" t="s">
        <v>8323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5" t="s">
        <v>1</v>
      </c>
      <c r="AB574" t="s">
        <v>8043</v>
      </c>
      <c r="AC574">
        <v>530.71</v>
      </c>
    </row>
    <row r="575" spans="1:29" hidden="1" x14ac:dyDescent="0.25">
      <c r="A575" t="s">
        <v>8323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5" t="s">
        <v>1</v>
      </c>
      <c r="AB575" t="s">
        <v>8043</v>
      </c>
      <c r="AC575">
        <v>863.94</v>
      </c>
    </row>
    <row r="576" spans="1:29" hidden="1" x14ac:dyDescent="0.25">
      <c r="A576" t="s">
        <v>8323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5" t="s">
        <v>1</v>
      </c>
      <c r="AB576" t="s">
        <v>8043</v>
      </c>
      <c r="AC576">
        <v>12.56</v>
      </c>
    </row>
    <row r="577" spans="1:29" hidden="1" x14ac:dyDescent="0.25">
      <c r="A577" t="s">
        <v>8323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5" t="s">
        <v>1</v>
      </c>
      <c r="AB577" t="s">
        <v>7868</v>
      </c>
      <c r="AC577">
        <v>0</v>
      </c>
    </row>
    <row r="578" spans="1:29" hidden="1" x14ac:dyDescent="0.25">
      <c r="A578" t="s">
        <v>8323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5" t="s">
        <v>1</v>
      </c>
      <c r="AB578" t="s">
        <v>7868</v>
      </c>
      <c r="AC578">
        <v>0</v>
      </c>
    </row>
    <row r="579" spans="1:29" hidden="1" x14ac:dyDescent="0.25">
      <c r="A579" t="s">
        <v>8323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5" t="s">
        <v>1</v>
      </c>
      <c r="AB579" t="s">
        <v>7868</v>
      </c>
      <c r="AC579">
        <v>0</v>
      </c>
    </row>
    <row r="580" spans="1:29" hidden="1" x14ac:dyDescent="0.25">
      <c r="A580" t="s">
        <v>8323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5" t="s">
        <v>1</v>
      </c>
      <c r="AB580" t="s">
        <v>7868</v>
      </c>
      <c r="AC580">
        <v>0</v>
      </c>
    </row>
    <row r="581" spans="1:29" hidden="1" x14ac:dyDescent="0.25">
      <c r="A581" t="s">
        <v>8323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5" t="s">
        <v>1</v>
      </c>
      <c r="AB581" t="s">
        <v>8051</v>
      </c>
      <c r="AC581">
        <v>13.16</v>
      </c>
    </row>
    <row r="582" spans="1:29" hidden="1" x14ac:dyDescent="0.25">
      <c r="A582" t="s">
        <v>8323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5" t="s">
        <v>1</v>
      </c>
      <c r="AB582" t="s">
        <v>7868</v>
      </c>
      <c r="AC582">
        <v>0</v>
      </c>
    </row>
    <row r="583" spans="1:29" hidden="1" x14ac:dyDescent="0.25">
      <c r="A583" t="s">
        <v>8323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5" t="s">
        <v>1</v>
      </c>
      <c r="AB583" t="s">
        <v>7868</v>
      </c>
      <c r="AC583">
        <v>0</v>
      </c>
    </row>
    <row r="584" spans="1:29" hidden="1" x14ac:dyDescent="0.25">
      <c r="A584" t="s">
        <v>8323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5" t="s">
        <v>1</v>
      </c>
      <c r="AB584" t="s">
        <v>7868</v>
      </c>
      <c r="AC584">
        <v>0</v>
      </c>
    </row>
    <row r="585" spans="1:29" hidden="1" x14ac:dyDescent="0.25">
      <c r="A585" t="s">
        <v>8323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5" t="s">
        <v>1</v>
      </c>
      <c r="AB585" t="s">
        <v>7868</v>
      </c>
      <c r="AC585">
        <v>0</v>
      </c>
    </row>
    <row r="586" spans="1:29" hidden="1" x14ac:dyDescent="0.25">
      <c r="A586" t="s">
        <v>8323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5" t="s">
        <v>1</v>
      </c>
      <c r="AB586" t="s">
        <v>7868</v>
      </c>
      <c r="AC586">
        <v>0</v>
      </c>
    </row>
    <row r="587" spans="1:29" hidden="1" x14ac:dyDescent="0.25">
      <c r="A587" t="s">
        <v>8323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5" t="s">
        <v>1</v>
      </c>
      <c r="AB587" t="s">
        <v>7868</v>
      </c>
      <c r="AC587">
        <v>0</v>
      </c>
    </row>
    <row r="588" spans="1:29" hidden="1" x14ac:dyDescent="0.25">
      <c r="A588" t="s">
        <v>8323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5" t="s">
        <v>1</v>
      </c>
      <c r="AB588" t="s">
        <v>7868</v>
      </c>
      <c r="AC588">
        <v>0</v>
      </c>
    </row>
    <row r="589" spans="1:29" hidden="1" x14ac:dyDescent="0.25">
      <c r="A589" t="s">
        <v>8323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5" t="s">
        <v>1</v>
      </c>
      <c r="AB589" t="s">
        <v>7868</v>
      </c>
      <c r="AC589">
        <v>0</v>
      </c>
    </row>
    <row r="590" spans="1:29" hidden="1" x14ac:dyDescent="0.25">
      <c r="A590" t="s">
        <v>8323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5" t="s">
        <v>1</v>
      </c>
      <c r="AB590" t="s">
        <v>7868</v>
      </c>
      <c r="AC590">
        <v>0</v>
      </c>
    </row>
    <row r="591" spans="1:29" hidden="1" x14ac:dyDescent="0.25">
      <c r="A591" t="s">
        <v>8323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5" t="s">
        <v>1</v>
      </c>
      <c r="AB591" t="s">
        <v>7868</v>
      </c>
      <c r="AC591">
        <v>0</v>
      </c>
    </row>
    <row r="592" spans="1:29" hidden="1" x14ac:dyDescent="0.25">
      <c r="A592" t="s">
        <v>8323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5" t="s">
        <v>1</v>
      </c>
      <c r="AB592" t="s">
        <v>7868</v>
      </c>
      <c r="AC592">
        <v>0</v>
      </c>
    </row>
    <row r="593" spans="1:29" hidden="1" x14ac:dyDescent="0.25">
      <c r="A593" t="s">
        <v>8323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5" t="s">
        <v>1</v>
      </c>
      <c r="AB593" t="s">
        <v>7868</v>
      </c>
      <c r="AC593">
        <v>0</v>
      </c>
    </row>
    <row r="594" spans="1:29" hidden="1" x14ac:dyDescent="0.25">
      <c r="A594" t="s">
        <v>8323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5" t="s">
        <v>1</v>
      </c>
      <c r="AB594" t="s">
        <v>8043</v>
      </c>
      <c r="AC594">
        <v>111.22</v>
      </c>
    </row>
    <row r="595" spans="1:29" hidden="1" x14ac:dyDescent="0.25">
      <c r="A595" t="s">
        <v>8323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5" t="s">
        <v>1</v>
      </c>
      <c r="AB595" t="s">
        <v>7868</v>
      </c>
      <c r="AC595">
        <v>0</v>
      </c>
    </row>
    <row r="596" spans="1:29" hidden="1" x14ac:dyDescent="0.25">
      <c r="A596" t="s">
        <v>8323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8336</v>
      </c>
      <c r="O596" t="str">
        <f t="shared" si="51"/>
        <v>06143012981020</v>
      </c>
      <c r="P596" t="s">
        <v>8337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5" t="s">
        <v>1</v>
      </c>
      <c r="AB596" t="s">
        <v>8043</v>
      </c>
      <c r="AC596">
        <v>1051.24</v>
      </c>
    </row>
    <row r="597" spans="1:29" hidden="1" x14ac:dyDescent="0.25">
      <c r="A597" t="s">
        <v>8323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5" t="s">
        <v>1</v>
      </c>
      <c r="AB597" t="s">
        <v>7868</v>
      </c>
      <c r="AC597">
        <v>0</v>
      </c>
    </row>
    <row r="598" spans="1:29" hidden="1" x14ac:dyDescent="0.25">
      <c r="A598" t="s">
        <v>8323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5" t="s">
        <v>1</v>
      </c>
      <c r="AB598" t="s">
        <v>7868</v>
      </c>
      <c r="AC598">
        <v>0</v>
      </c>
    </row>
    <row r="599" spans="1:29" hidden="1" x14ac:dyDescent="0.25">
      <c r="A599" t="s">
        <v>8323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5" t="s">
        <v>1</v>
      </c>
      <c r="AB599" t="s">
        <v>7868</v>
      </c>
      <c r="AC599">
        <v>0</v>
      </c>
    </row>
    <row r="600" spans="1:29" hidden="1" x14ac:dyDescent="0.25">
      <c r="A600" t="s">
        <v>8323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5" t="s">
        <v>1</v>
      </c>
      <c r="AB600" t="s">
        <v>7868</v>
      </c>
      <c r="AC600">
        <v>0</v>
      </c>
    </row>
    <row r="601" spans="1:29" hidden="1" x14ac:dyDescent="0.25">
      <c r="A601" t="s">
        <v>8323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5" t="s">
        <v>1</v>
      </c>
      <c r="AB601" t="s">
        <v>7868</v>
      </c>
      <c r="AC601">
        <v>0</v>
      </c>
    </row>
    <row r="602" spans="1:29" hidden="1" x14ac:dyDescent="0.25">
      <c r="A602" t="s">
        <v>8323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5" t="s">
        <v>1</v>
      </c>
      <c r="AB602" t="s">
        <v>7868</v>
      </c>
      <c r="AC602">
        <v>0</v>
      </c>
    </row>
    <row r="603" spans="1:29" hidden="1" x14ac:dyDescent="0.25">
      <c r="A603" t="s">
        <v>8323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5" t="s">
        <v>1</v>
      </c>
      <c r="AB603" t="s">
        <v>7868</v>
      </c>
      <c r="AC603">
        <v>0</v>
      </c>
    </row>
    <row r="604" spans="1:29" hidden="1" x14ac:dyDescent="0.25">
      <c r="A604" t="s">
        <v>8323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5" t="s">
        <v>1</v>
      </c>
      <c r="AB604" t="s">
        <v>7868</v>
      </c>
      <c r="AC604">
        <v>0</v>
      </c>
    </row>
    <row r="605" spans="1:29" hidden="1" x14ac:dyDescent="0.25">
      <c r="A605" t="s">
        <v>8323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5" t="s">
        <v>1</v>
      </c>
      <c r="AB605" t="s">
        <v>7868</v>
      </c>
      <c r="AC605">
        <v>0</v>
      </c>
    </row>
    <row r="606" spans="1:29" hidden="1" x14ac:dyDescent="0.25">
      <c r="A606" t="s">
        <v>8323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5" t="s">
        <v>1</v>
      </c>
      <c r="AB606" t="s">
        <v>7868</v>
      </c>
      <c r="AC606">
        <v>0</v>
      </c>
    </row>
    <row r="607" spans="1:29" hidden="1" x14ac:dyDescent="0.25">
      <c r="A607" t="s">
        <v>8323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5" t="s">
        <v>1</v>
      </c>
      <c r="AB607" t="s">
        <v>7868</v>
      </c>
      <c r="AC607">
        <v>0</v>
      </c>
    </row>
    <row r="608" spans="1:29" hidden="1" x14ac:dyDescent="0.25">
      <c r="A608" t="s">
        <v>8323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5" t="s">
        <v>1</v>
      </c>
      <c r="AB608" t="s">
        <v>7868</v>
      </c>
      <c r="AC608">
        <v>0</v>
      </c>
    </row>
    <row r="609" spans="1:29" hidden="1" x14ac:dyDescent="0.25">
      <c r="A609" t="s">
        <v>8323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5" t="s">
        <v>1</v>
      </c>
      <c r="AB609" t="s">
        <v>7868</v>
      </c>
      <c r="AC609">
        <v>0</v>
      </c>
    </row>
    <row r="610" spans="1:29" hidden="1" x14ac:dyDescent="0.25">
      <c r="A610" t="s">
        <v>8323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5" t="s">
        <v>1</v>
      </c>
      <c r="AB610" t="s">
        <v>7868</v>
      </c>
      <c r="AC610">
        <v>0</v>
      </c>
    </row>
    <row r="611" spans="1:29" hidden="1" x14ac:dyDescent="0.25">
      <c r="A611" t="s">
        <v>8323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5" t="s">
        <v>1</v>
      </c>
      <c r="AB611" t="s">
        <v>7868</v>
      </c>
      <c r="AC611">
        <v>0</v>
      </c>
    </row>
    <row r="612" spans="1:29" hidden="1" x14ac:dyDescent="0.25">
      <c r="A612" t="s">
        <v>8323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5" t="s">
        <v>1</v>
      </c>
      <c r="AB612" t="s">
        <v>7868</v>
      </c>
      <c r="AC612">
        <v>0</v>
      </c>
    </row>
    <row r="613" spans="1:29" hidden="1" x14ac:dyDescent="0.25">
      <c r="A613" t="s">
        <v>8323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5" t="s">
        <v>1</v>
      </c>
      <c r="AB613" t="s">
        <v>7868</v>
      </c>
      <c r="AC613">
        <v>0</v>
      </c>
    </row>
    <row r="614" spans="1:29" hidden="1" x14ac:dyDescent="0.25">
      <c r="A614" t="s">
        <v>8323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5" t="s">
        <v>1</v>
      </c>
      <c r="AB614" t="s">
        <v>7868</v>
      </c>
      <c r="AC614">
        <v>0</v>
      </c>
    </row>
    <row r="615" spans="1:29" hidden="1" x14ac:dyDescent="0.25">
      <c r="A615" t="s">
        <v>8323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5" t="s">
        <v>1</v>
      </c>
      <c r="AB615" t="s">
        <v>7868</v>
      </c>
      <c r="AC615">
        <v>0</v>
      </c>
    </row>
    <row r="616" spans="1:29" hidden="1" x14ac:dyDescent="0.25">
      <c r="A616" t="s">
        <v>8323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5" t="s">
        <v>1</v>
      </c>
      <c r="AB616" t="s">
        <v>7868</v>
      </c>
      <c r="AC616">
        <v>0</v>
      </c>
    </row>
    <row r="617" spans="1:29" hidden="1" x14ac:dyDescent="0.25">
      <c r="A617" t="s">
        <v>8323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5" t="s">
        <v>1</v>
      </c>
      <c r="AB617" t="s">
        <v>7868</v>
      </c>
      <c r="AC617">
        <v>0</v>
      </c>
    </row>
    <row r="618" spans="1:29" hidden="1" x14ac:dyDescent="0.25">
      <c r="A618" t="s">
        <v>8323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5" t="s">
        <v>1</v>
      </c>
      <c r="AB618" t="s">
        <v>7868</v>
      </c>
      <c r="AC618">
        <v>0</v>
      </c>
    </row>
    <row r="619" spans="1:29" hidden="1" x14ac:dyDescent="0.25">
      <c r="A619" t="s">
        <v>8323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5" t="s">
        <v>1</v>
      </c>
      <c r="AB619" t="s">
        <v>7868</v>
      </c>
      <c r="AC619">
        <v>0</v>
      </c>
    </row>
    <row r="620" spans="1:29" hidden="1" x14ac:dyDescent="0.25">
      <c r="A620" t="s">
        <v>8323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5" t="s">
        <v>1</v>
      </c>
      <c r="AB620" t="s">
        <v>7868</v>
      </c>
      <c r="AC620">
        <v>0</v>
      </c>
    </row>
    <row r="621" spans="1:29" hidden="1" x14ac:dyDescent="0.25">
      <c r="A621" t="s">
        <v>8323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5" t="s">
        <v>1</v>
      </c>
      <c r="AB621" t="s">
        <v>7868</v>
      </c>
      <c r="AC621">
        <v>0</v>
      </c>
    </row>
    <row r="622" spans="1:29" hidden="1" x14ac:dyDescent="0.25">
      <c r="A622" t="s">
        <v>8323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5" t="s">
        <v>1</v>
      </c>
      <c r="AB622" t="s">
        <v>7868</v>
      </c>
      <c r="AC622">
        <v>0</v>
      </c>
    </row>
    <row r="623" spans="1:29" hidden="1" x14ac:dyDescent="0.25">
      <c r="A623" t="s">
        <v>8323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5" t="s">
        <v>1</v>
      </c>
      <c r="AB623" t="s">
        <v>8051</v>
      </c>
      <c r="AC623">
        <v>1.1200000000000001</v>
      </c>
    </row>
    <row r="624" spans="1:29" hidden="1" x14ac:dyDescent="0.25">
      <c r="A624" t="s">
        <v>8323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5" t="s">
        <v>1</v>
      </c>
      <c r="AB624" t="s">
        <v>7868</v>
      </c>
      <c r="AC624">
        <v>0</v>
      </c>
    </row>
    <row r="625" spans="1:29" hidden="1" x14ac:dyDescent="0.25">
      <c r="A625" t="s">
        <v>8323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5" t="s">
        <v>1</v>
      </c>
      <c r="AB625" t="s">
        <v>7868</v>
      </c>
      <c r="AC625">
        <v>0</v>
      </c>
    </row>
    <row r="626" spans="1:29" hidden="1" x14ac:dyDescent="0.25">
      <c r="A626" t="s">
        <v>8323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5" t="s">
        <v>1</v>
      </c>
      <c r="AB626" t="s">
        <v>7868</v>
      </c>
      <c r="AC626">
        <v>0</v>
      </c>
    </row>
    <row r="627" spans="1:29" hidden="1" x14ac:dyDescent="0.25">
      <c r="A627" t="s">
        <v>8323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5" t="s">
        <v>1</v>
      </c>
      <c r="AB627" t="s">
        <v>7868</v>
      </c>
      <c r="AC627">
        <v>0</v>
      </c>
    </row>
    <row r="628" spans="1:29" hidden="1" x14ac:dyDescent="0.25">
      <c r="A628" t="s">
        <v>8323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5" t="s">
        <v>1</v>
      </c>
      <c r="AB628" t="s">
        <v>7868</v>
      </c>
      <c r="AC628">
        <v>0</v>
      </c>
    </row>
    <row r="629" spans="1:29" hidden="1" x14ac:dyDescent="0.25">
      <c r="A629" t="s">
        <v>8323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5" t="s">
        <v>1</v>
      </c>
      <c r="AB629" t="s">
        <v>7868</v>
      </c>
      <c r="AC629">
        <v>0</v>
      </c>
    </row>
    <row r="630" spans="1:29" hidden="1" x14ac:dyDescent="0.25">
      <c r="A630" t="s">
        <v>8323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5" t="s">
        <v>1</v>
      </c>
      <c r="AB630" t="s">
        <v>7868</v>
      </c>
      <c r="AC630">
        <v>0</v>
      </c>
    </row>
    <row r="631" spans="1:29" hidden="1" x14ac:dyDescent="0.25">
      <c r="A631" t="s">
        <v>8323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5" t="s">
        <v>1</v>
      </c>
      <c r="AB631" t="s">
        <v>7868</v>
      </c>
      <c r="AC631">
        <v>0</v>
      </c>
    </row>
    <row r="632" spans="1:29" hidden="1" x14ac:dyDescent="0.25">
      <c r="A632" t="s">
        <v>8323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5" t="s">
        <v>1</v>
      </c>
      <c r="AB632" t="s">
        <v>7868</v>
      </c>
      <c r="AC632">
        <v>0</v>
      </c>
    </row>
    <row r="633" spans="1:29" hidden="1" x14ac:dyDescent="0.25">
      <c r="A633" t="s">
        <v>8323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5" t="s">
        <v>1</v>
      </c>
      <c r="AB633" t="s">
        <v>7868</v>
      </c>
      <c r="AC633">
        <v>0</v>
      </c>
    </row>
    <row r="634" spans="1:29" hidden="1" x14ac:dyDescent="0.25">
      <c r="A634" t="s">
        <v>8323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5" t="s">
        <v>1</v>
      </c>
      <c r="AB634" t="s">
        <v>7868</v>
      </c>
      <c r="AC634">
        <v>0</v>
      </c>
    </row>
    <row r="635" spans="1:29" hidden="1" x14ac:dyDescent="0.25">
      <c r="A635" t="s">
        <v>8323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5" t="s">
        <v>1</v>
      </c>
      <c r="AB635" t="s">
        <v>7868</v>
      </c>
      <c r="AC635">
        <v>0</v>
      </c>
    </row>
    <row r="636" spans="1:29" hidden="1" x14ac:dyDescent="0.25">
      <c r="A636" t="s">
        <v>8323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5" t="s">
        <v>1</v>
      </c>
      <c r="AB636" t="s">
        <v>7868</v>
      </c>
      <c r="AC636">
        <v>0</v>
      </c>
    </row>
    <row r="637" spans="1:29" hidden="1" x14ac:dyDescent="0.25">
      <c r="A637" t="s">
        <v>8323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5" t="s">
        <v>1</v>
      </c>
      <c r="AB637" t="s">
        <v>7868</v>
      </c>
      <c r="AC637">
        <v>0</v>
      </c>
    </row>
    <row r="638" spans="1:29" hidden="1" x14ac:dyDescent="0.25">
      <c r="A638" t="s">
        <v>8323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5" t="s">
        <v>1</v>
      </c>
      <c r="AB638" t="s">
        <v>7868</v>
      </c>
      <c r="AC638">
        <v>0</v>
      </c>
    </row>
    <row r="639" spans="1:29" hidden="1" x14ac:dyDescent="0.25">
      <c r="A639" t="s">
        <v>8323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5" t="s">
        <v>1</v>
      </c>
      <c r="AB639" t="s">
        <v>7868</v>
      </c>
      <c r="AC639">
        <v>0</v>
      </c>
    </row>
    <row r="640" spans="1:29" hidden="1" x14ac:dyDescent="0.25">
      <c r="A640" t="s">
        <v>8323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5" t="s">
        <v>1</v>
      </c>
      <c r="AB640" t="s">
        <v>7868</v>
      </c>
      <c r="AC640">
        <v>0</v>
      </c>
    </row>
    <row r="641" spans="1:29" hidden="1" x14ac:dyDescent="0.25">
      <c r="A641" t="s">
        <v>8323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5" t="s">
        <v>1</v>
      </c>
      <c r="AB641" t="s">
        <v>7868</v>
      </c>
      <c r="AC641">
        <v>0</v>
      </c>
    </row>
    <row r="642" spans="1:29" hidden="1" x14ac:dyDescent="0.25">
      <c r="A642" t="s">
        <v>8323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5" t="s">
        <v>1</v>
      </c>
      <c r="AB642" t="s">
        <v>8043</v>
      </c>
      <c r="AC642">
        <v>60.67</v>
      </c>
    </row>
    <row r="643" spans="1:29" hidden="1" x14ac:dyDescent="0.25">
      <c r="A643" t="s">
        <v>8323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5" t="s">
        <v>1</v>
      </c>
      <c r="AB643" t="s">
        <v>7868</v>
      </c>
      <c r="AC643">
        <v>0</v>
      </c>
    </row>
    <row r="644" spans="1:29" hidden="1" x14ac:dyDescent="0.25">
      <c r="A644" t="s">
        <v>8323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5" t="s">
        <v>1</v>
      </c>
      <c r="AB644" t="s">
        <v>7868</v>
      </c>
      <c r="AC644">
        <v>0</v>
      </c>
    </row>
    <row r="645" spans="1:29" hidden="1" x14ac:dyDescent="0.25">
      <c r="A645" t="s">
        <v>8323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5" t="s">
        <v>1</v>
      </c>
      <c r="AB645" t="s">
        <v>8043</v>
      </c>
      <c r="AC645">
        <v>15.5</v>
      </c>
    </row>
    <row r="646" spans="1:29" hidden="1" x14ac:dyDescent="0.25">
      <c r="A646" t="s">
        <v>8323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5" t="s">
        <v>1</v>
      </c>
      <c r="AB646" t="s">
        <v>8043</v>
      </c>
      <c r="AC646">
        <v>14.4</v>
      </c>
    </row>
    <row r="647" spans="1:29" hidden="1" x14ac:dyDescent="0.25">
      <c r="A647" t="s">
        <v>8323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5" t="s">
        <v>1</v>
      </c>
      <c r="AB647" t="s">
        <v>8043</v>
      </c>
      <c r="AC647">
        <v>15.96</v>
      </c>
    </row>
    <row r="648" spans="1:29" hidden="1" x14ac:dyDescent="0.25">
      <c r="A648" t="s">
        <v>8323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5" t="s">
        <v>1</v>
      </c>
      <c r="AB648" t="s">
        <v>7868</v>
      </c>
      <c r="AC648">
        <v>0</v>
      </c>
    </row>
    <row r="649" spans="1:29" hidden="1" x14ac:dyDescent="0.25">
      <c r="A649" t="s">
        <v>8323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5" t="s">
        <v>1</v>
      </c>
      <c r="AB649" t="s">
        <v>7868</v>
      </c>
      <c r="AC649">
        <v>0</v>
      </c>
    </row>
    <row r="650" spans="1:29" hidden="1" x14ac:dyDescent="0.25">
      <c r="A650" t="s">
        <v>8323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5" t="s">
        <v>1</v>
      </c>
      <c r="AB650" t="s">
        <v>7868</v>
      </c>
      <c r="AC650">
        <v>0</v>
      </c>
    </row>
    <row r="651" spans="1:29" hidden="1" x14ac:dyDescent="0.25">
      <c r="A651" t="s">
        <v>8323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5" t="s">
        <v>1</v>
      </c>
      <c r="AB651" t="s">
        <v>7868</v>
      </c>
      <c r="AC651">
        <v>0</v>
      </c>
    </row>
    <row r="652" spans="1:29" hidden="1" x14ac:dyDescent="0.25">
      <c r="A652" t="s">
        <v>8323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5" t="s">
        <v>1</v>
      </c>
      <c r="AB652" t="s">
        <v>7868</v>
      </c>
      <c r="AC652">
        <v>0</v>
      </c>
    </row>
    <row r="653" spans="1:29" hidden="1" x14ac:dyDescent="0.25">
      <c r="A653" t="s">
        <v>8323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5" t="s">
        <v>1</v>
      </c>
      <c r="AB653" t="s">
        <v>7868</v>
      </c>
      <c r="AC653">
        <v>0</v>
      </c>
    </row>
    <row r="654" spans="1:29" hidden="1" x14ac:dyDescent="0.25">
      <c r="A654" t="s">
        <v>8323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5" t="s">
        <v>1</v>
      </c>
      <c r="AB654" t="s">
        <v>7868</v>
      </c>
      <c r="AC654">
        <v>0</v>
      </c>
    </row>
    <row r="655" spans="1:29" hidden="1" x14ac:dyDescent="0.25">
      <c r="A655" t="s">
        <v>8323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5" t="s">
        <v>1</v>
      </c>
      <c r="AB655" t="s">
        <v>8043</v>
      </c>
      <c r="AC655">
        <v>1406.99</v>
      </c>
    </row>
    <row r="656" spans="1:29" hidden="1" x14ac:dyDescent="0.25">
      <c r="A656" t="s">
        <v>8323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5" t="s">
        <v>1</v>
      </c>
      <c r="AB656" t="s">
        <v>7868</v>
      </c>
      <c r="AC656">
        <v>0</v>
      </c>
    </row>
    <row r="657" spans="1:29" hidden="1" x14ac:dyDescent="0.25">
      <c r="A657" t="s">
        <v>8323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5" t="s">
        <v>1</v>
      </c>
      <c r="AB657" t="s">
        <v>7868</v>
      </c>
      <c r="AC657">
        <v>0</v>
      </c>
    </row>
    <row r="658" spans="1:29" hidden="1" x14ac:dyDescent="0.25">
      <c r="A658" t="s">
        <v>8323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5" t="s">
        <v>1</v>
      </c>
      <c r="AB658" t="s">
        <v>7868</v>
      </c>
      <c r="AC658">
        <v>0</v>
      </c>
    </row>
    <row r="659" spans="1:29" hidden="1" x14ac:dyDescent="0.25">
      <c r="A659" t="s">
        <v>8323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5" t="s">
        <v>1</v>
      </c>
      <c r="AB659" t="s">
        <v>7868</v>
      </c>
      <c r="AC659">
        <v>0</v>
      </c>
    </row>
    <row r="660" spans="1:29" hidden="1" x14ac:dyDescent="0.25">
      <c r="A660" t="s">
        <v>8323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5" t="s">
        <v>1</v>
      </c>
      <c r="AB660" t="s">
        <v>7868</v>
      </c>
      <c r="AC660">
        <v>0</v>
      </c>
    </row>
    <row r="661" spans="1:29" hidden="1" x14ac:dyDescent="0.25">
      <c r="A661" t="s">
        <v>8323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5" t="s">
        <v>1</v>
      </c>
      <c r="AB661" t="s">
        <v>7868</v>
      </c>
      <c r="AC661">
        <v>0</v>
      </c>
    </row>
    <row r="662" spans="1:29" hidden="1" x14ac:dyDescent="0.25">
      <c r="A662" t="s">
        <v>8323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5" t="s">
        <v>1</v>
      </c>
      <c r="AB662" t="s">
        <v>7868</v>
      </c>
      <c r="AC662">
        <v>0</v>
      </c>
    </row>
    <row r="663" spans="1:29" hidden="1" x14ac:dyDescent="0.25">
      <c r="A663" t="s">
        <v>8323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5" t="s">
        <v>1</v>
      </c>
      <c r="AB663" t="s">
        <v>7868</v>
      </c>
      <c r="AC663">
        <v>0</v>
      </c>
    </row>
    <row r="664" spans="1:29" hidden="1" x14ac:dyDescent="0.25">
      <c r="A664" t="s">
        <v>8323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5" t="s">
        <v>1</v>
      </c>
      <c r="AB664" t="s">
        <v>7868</v>
      </c>
      <c r="AC664">
        <v>0</v>
      </c>
    </row>
    <row r="665" spans="1:29" hidden="1" x14ac:dyDescent="0.25">
      <c r="A665" t="s">
        <v>8323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5" t="s">
        <v>1</v>
      </c>
      <c r="AB665" t="s">
        <v>7868</v>
      </c>
      <c r="AC665">
        <v>0</v>
      </c>
    </row>
    <row r="666" spans="1:29" hidden="1" x14ac:dyDescent="0.25">
      <c r="A666" t="s">
        <v>8323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5" t="s">
        <v>1</v>
      </c>
      <c r="AB666" t="s">
        <v>8043</v>
      </c>
      <c r="AC666">
        <v>302.2</v>
      </c>
    </row>
    <row r="667" spans="1:29" hidden="1" x14ac:dyDescent="0.25">
      <c r="A667" t="s">
        <v>8323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8270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5" t="s">
        <v>1</v>
      </c>
      <c r="AB667" t="s">
        <v>8051</v>
      </c>
      <c r="AC667">
        <v>5.42</v>
      </c>
    </row>
    <row r="668" spans="1:29" hidden="1" x14ac:dyDescent="0.25">
      <c r="A668" t="s">
        <v>8323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8271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5" t="s">
        <v>1</v>
      </c>
      <c r="AB668" t="s">
        <v>7868</v>
      </c>
      <c r="AC668">
        <v>0</v>
      </c>
    </row>
    <row r="669" spans="1:29" hidden="1" x14ac:dyDescent="0.25">
      <c r="A669" t="s">
        <v>8323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8272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5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9" priority="1"/>
    <cfRule type="duplicateValues" dxfId="11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53"/>
  <sheetViews>
    <sheetView topLeftCell="F1" zoomScaleNormal="100" workbookViewId="0">
      <selection activeCell="K124" sqref="K12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6"/>
      <c r="D1" s="116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9024</v>
      </c>
      <c r="B3" t="s">
        <v>9594</v>
      </c>
      <c r="C3" t="s">
        <v>7706</v>
      </c>
      <c r="D3" t="s">
        <v>0</v>
      </c>
      <c r="E3" t="s">
        <v>9604</v>
      </c>
      <c r="F3" t="s">
        <v>3290</v>
      </c>
      <c r="G3" t="s">
        <v>3291</v>
      </c>
      <c r="H3" s="2">
        <v>0</v>
      </c>
      <c r="I3" s="2">
        <v>0</v>
      </c>
      <c r="J3" s="2">
        <v>0</v>
      </c>
      <c r="K3" s="15">
        <v>2.06</v>
      </c>
      <c r="L3" s="2">
        <v>0</v>
      </c>
      <c r="M3" s="2">
        <v>0</v>
      </c>
      <c r="N3" s="2">
        <v>0</v>
      </c>
      <c r="O3" s="2">
        <v>0.26780000000000004</v>
      </c>
      <c r="P3" s="2">
        <v>2.3277999999999999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9024</v>
      </c>
      <c r="B4" t="s">
        <v>9593</v>
      </c>
      <c r="C4" t="s">
        <v>7706</v>
      </c>
      <c r="D4" t="s">
        <v>0</v>
      </c>
      <c r="E4" t="s">
        <v>9605</v>
      </c>
      <c r="F4" t="s">
        <v>3290</v>
      </c>
      <c r="G4" t="s">
        <v>3291</v>
      </c>
      <c r="H4" s="2">
        <v>0</v>
      </c>
      <c r="I4" s="2">
        <v>0</v>
      </c>
      <c r="J4" s="2">
        <v>0</v>
      </c>
      <c r="K4" s="15">
        <v>6.11</v>
      </c>
      <c r="L4" s="2">
        <v>0</v>
      </c>
      <c r="M4" s="2">
        <v>0</v>
      </c>
      <c r="N4" s="2">
        <v>0</v>
      </c>
      <c r="O4" s="2">
        <v>0.79430000000000012</v>
      </c>
      <c r="P4" s="2">
        <v>6.9043000000000001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9024</v>
      </c>
      <c r="B5" t="s">
        <v>9592</v>
      </c>
      <c r="C5" t="s">
        <v>7706</v>
      </c>
      <c r="D5" t="s">
        <v>0</v>
      </c>
      <c r="E5" t="s">
        <v>9603</v>
      </c>
      <c r="F5" t="s">
        <v>3290</v>
      </c>
      <c r="G5" t="s">
        <v>3291</v>
      </c>
      <c r="H5" s="2">
        <v>0</v>
      </c>
      <c r="I5" s="2">
        <v>0</v>
      </c>
      <c r="J5" s="2">
        <v>0</v>
      </c>
      <c r="K5" s="15">
        <v>1.07</v>
      </c>
      <c r="L5" s="2">
        <v>0</v>
      </c>
      <c r="M5" s="2">
        <v>0</v>
      </c>
      <c r="N5" s="2">
        <v>0</v>
      </c>
      <c r="O5" s="2">
        <v>0.1391</v>
      </c>
      <c r="P5" s="2">
        <v>1.2091000000000001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9024</v>
      </c>
      <c r="B6" t="s">
        <v>9591</v>
      </c>
      <c r="C6" t="s">
        <v>7706</v>
      </c>
      <c r="D6" t="s">
        <v>0</v>
      </c>
      <c r="E6" t="s">
        <v>9606</v>
      </c>
      <c r="F6" t="s">
        <v>3290</v>
      </c>
      <c r="G6" t="s">
        <v>3291</v>
      </c>
      <c r="H6" s="2">
        <v>0</v>
      </c>
      <c r="I6" s="2">
        <v>0</v>
      </c>
      <c r="J6" s="2">
        <v>0</v>
      </c>
      <c r="K6" s="15">
        <v>1.57</v>
      </c>
      <c r="L6" s="2">
        <v>0</v>
      </c>
      <c r="M6" s="2">
        <v>0</v>
      </c>
      <c r="N6" s="2">
        <v>0</v>
      </c>
      <c r="O6" s="2">
        <v>0.2041</v>
      </c>
      <c r="P6" s="2">
        <v>1.7741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9024</v>
      </c>
      <c r="B7" t="s">
        <v>9590</v>
      </c>
      <c r="C7" t="s">
        <v>7706</v>
      </c>
      <c r="D7" t="s">
        <v>0</v>
      </c>
      <c r="E7" t="s">
        <v>9607</v>
      </c>
      <c r="F7" t="s">
        <v>3290</v>
      </c>
      <c r="G7" t="s">
        <v>3291</v>
      </c>
      <c r="H7" s="2">
        <v>0</v>
      </c>
      <c r="I7" s="2">
        <v>0</v>
      </c>
      <c r="J7" s="2">
        <v>0</v>
      </c>
      <c r="K7" s="15">
        <v>6.24</v>
      </c>
      <c r="L7" s="2">
        <v>0</v>
      </c>
      <c r="M7" s="2">
        <v>0</v>
      </c>
      <c r="N7" s="2">
        <v>0</v>
      </c>
      <c r="O7" s="2">
        <v>0.81120000000000003</v>
      </c>
      <c r="P7" s="2">
        <v>7.0512000000000006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9024</v>
      </c>
      <c r="B8" t="s">
        <v>9589</v>
      </c>
      <c r="C8" t="s">
        <v>7706</v>
      </c>
      <c r="D8" t="s">
        <v>0</v>
      </c>
      <c r="E8" t="s">
        <v>9608</v>
      </c>
      <c r="F8" t="s">
        <v>3290</v>
      </c>
      <c r="G8" t="s">
        <v>3291</v>
      </c>
      <c r="H8" s="2">
        <v>0</v>
      </c>
      <c r="I8" s="2">
        <v>0</v>
      </c>
      <c r="J8" s="2">
        <v>0</v>
      </c>
      <c r="K8" s="15">
        <v>14.87</v>
      </c>
      <c r="L8" s="2">
        <v>0</v>
      </c>
      <c r="M8" s="2">
        <v>0</v>
      </c>
      <c r="N8" s="2">
        <v>0</v>
      </c>
      <c r="O8" s="2">
        <v>1.9331</v>
      </c>
      <c r="P8" s="2">
        <v>16.803100000000001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9024</v>
      </c>
      <c r="B9" t="s">
        <v>9588</v>
      </c>
      <c r="C9" t="s">
        <v>7706</v>
      </c>
      <c r="D9" t="s">
        <v>0</v>
      </c>
      <c r="E9" t="s">
        <v>9609</v>
      </c>
      <c r="F9" t="s">
        <v>3290</v>
      </c>
      <c r="G9" t="s">
        <v>3291</v>
      </c>
      <c r="H9" s="2">
        <v>0</v>
      </c>
      <c r="I9" s="2">
        <v>0</v>
      </c>
      <c r="J9" s="2">
        <v>0</v>
      </c>
      <c r="K9" s="15">
        <v>9.74</v>
      </c>
      <c r="L9" s="2">
        <v>0</v>
      </c>
      <c r="M9" s="2">
        <v>0</v>
      </c>
      <c r="N9" s="2">
        <v>0</v>
      </c>
      <c r="O9" s="2">
        <v>1.2662</v>
      </c>
      <c r="P9" s="2">
        <v>11.0062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9024</v>
      </c>
      <c r="B10" t="s">
        <v>9587</v>
      </c>
      <c r="C10" t="s">
        <v>7706</v>
      </c>
      <c r="D10" t="s">
        <v>0</v>
      </c>
      <c r="E10" t="s">
        <v>9610</v>
      </c>
      <c r="F10" t="s">
        <v>3290</v>
      </c>
      <c r="G10" t="s">
        <v>3291</v>
      </c>
      <c r="H10" s="2">
        <v>0</v>
      </c>
      <c r="I10" s="2">
        <v>0</v>
      </c>
      <c r="J10" s="2">
        <v>0</v>
      </c>
      <c r="K10" s="15">
        <v>1.69</v>
      </c>
      <c r="L10" s="2">
        <v>0</v>
      </c>
      <c r="M10" s="2">
        <v>0</v>
      </c>
      <c r="N10" s="2">
        <v>0</v>
      </c>
      <c r="O10" s="2">
        <v>0.21970000000000001</v>
      </c>
      <c r="P10" s="2">
        <v>1.9097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9024</v>
      </c>
      <c r="B11" t="s">
        <v>9584</v>
      </c>
      <c r="C11" t="s">
        <v>7706</v>
      </c>
      <c r="D11" t="s">
        <v>0</v>
      </c>
      <c r="E11" t="s">
        <v>9611</v>
      </c>
      <c r="F11" t="s">
        <v>3290</v>
      </c>
      <c r="G11" t="s">
        <v>3291</v>
      </c>
      <c r="H11" s="2">
        <v>0</v>
      </c>
      <c r="I11" s="2">
        <v>0</v>
      </c>
      <c r="J11" s="2">
        <v>0</v>
      </c>
      <c r="K11" s="15">
        <v>4.6100000000000003</v>
      </c>
      <c r="L11" s="2">
        <v>0</v>
      </c>
      <c r="M11" s="2">
        <v>0</v>
      </c>
      <c r="N11" s="2">
        <v>0</v>
      </c>
      <c r="O11" s="2">
        <v>0.59930000000000005</v>
      </c>
      <c r="P11" s="2">
        <v>5.2093000000000007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9024</v>
      </c>
      <c r="B12" t="s">
        <v>9582</v>
      </c>
      <c r="C12" t="s">
        <v>7706</v>
      </c>
      <c r="D12" t="s">
        <v>0</v>
      </c>
      <c r="E12" t="s">
        <v>9612</v>
      </c>
      <c r="F12" t="s">
        <v>3290</v>
      </c>
      <c r="G12" t="s">
        <v>3291</v>
      </c>
      <c r="H12" s="2">
        <v>0</v>
      </c>
      <c r="I12" s="2">
        <v>0</v>
      </c>
      <c r="J12" s="2">
        <v>0</v>
      </c>
      <c r="K12" s="15">
        <v>7.95</v>
      </c>
      <c r="L12" s="2">
        <v>0</v>
      </c>
      <c r="M12" s="2">
        <v>0</v>
      </c>
      <c r="N12" s="2">
        <v>0</v>
      </c>
      <c r="O12" s="2">
        <v>1.0335000000000001</v>
      </c>
      <c r="P12" s="2">
        <v>8.9834999999999994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9024</v>
      </c>
      <c r="B13" t="s">
        <v>9580</v>
      </c>
      <c r="C13" t="s">
        <v>7706</v>
      </c>
      <c r="D13" t="s">
        <v>0</v>
      </c>
      <c r="E13">
        <v>119</v>
      </c>
      <c r="F13" t="s">
        <v>9388</v>
      </c>
      <c r="G13" t="s">
        <v>9414</v>
      </c>
      <c r="H13" s="2">
        <v>0</v>
      </c>
      <c r="I13" s="2">
        <v>0</v>
      </c>
      <c r="J13" s="2">
        <v>0</v>
      </c>
      <c r="K13" s="15">
        <v>45.35</v>
      </c>
      <c r="L13" s="2">
        <v>0</v>
      </c>
      <c r="M13" s="2">
        <v>0</v>
      </c>
      <c r="N13" s="2">
        <v>0</v>
      </c>
      <c r="O13" s="2">
        <v>5.8955000000000002</v>
      </c>
      <c r="P13" s="2">
        <v>51.2455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9024</v>
      </c>
      <c r="B14" t="s">
        <v>9580</v>
      </c>
      <c r="C14" t="s">
        <v>7706</v>
      </c>
      <c r="D14" t="s">
        <v>0</v>
      </c>
      <c r="E14">
        <v>95</v>
      </c>
      <c r="F14" t="s">
        <v>9388</v>
      </c>
      <c r="G14" t="s">
        <v>9414</v>
      </c>
      <c r="H14" s="2">
        <v>0</v>
      </c>
      <c r="I14" s="2">
        <v>0</v>
      </c>
      <c r="J14" s="2">
        <v>0</v>
      </c>
      <c r="K14" s="15">
        <v>83.85</v>
      </c>
      <c r="L14" s="2">
        <v>0</v>
      </c>
      <c r="M14" s="2">
        <v>0</v>
      </c>
      <c r="N14" s="2">
        <v>0</v>
      </c>
      <c r="O14" s="2">
        <v>10.900499999999999</v>
      </c>
      <c r="P14" s="2">
        <v>94.750499999999988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9024</v>
      </c>
      <c r="B15" t="s">
        <v>9580</v>
      </c>
      <c r="C15" t="s">
        <v>7706</v>
      </c>
      <c r="D15" t="s">
        <v>0</v>
      </c>
      <c r="E15">
        <v>909211</v>
      </c>
      <c r="F15" t="s">
        <v>1326</v>
      </c>
      <c r="G15" t="s">
        <v>1327</v>
      </c>
      <c r="H15" s="2">
        <v>0</v>
      </c>
      <c r="I15" s="2">
        <v>0</v>
      </c>
      <c r="J15" s="2">
        <v>0</v>
      </c>
      <c r="K15" s="15">
        <v>29.62</v>
      </c>
      <c r="L15" s="2">
        <v>0</v>
      </c>
      <c r="M15" s="2">
        <v>0</v>
      </c>
      <c r="N15" s="2">
        <v>0</v>
      </c>
      <c r="O15" s="2">
        <v>3.8506000000000005</v>
      </c>
      <c r="P15" s="2">
        <v>33.470600000000005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9024</v>
      </c>
      <c r="B16" t="s">
        <v>9598</v>
      </c>
      <c r="C16" t="s">
        <v>7706</v>
      </c>
      <c r="D16" t="s">
        <v>0</v>
      </c>
      <c r="E16">
        <v>59242</v>
      </c>
      <c r="F16" t="s">
        <v>1562</v>
      </c>
      <c r="G16" t="s">
        <v>1563</v>
      </c>
      <c r="H16" s="2">
        <v>0</v>
      </c>
      <c r="I16" s="2">
        <v>0</v>
      </c>
      <c r="J16" s="2">
        <v>0</v>
      </c>
      <c r="K16" s="15">
        <v>123.89</v>
      </c>
      <c r="L16" s="2">
        <v>0</v>
      </c>
      <c r="M16" s="2">
        <v>0</v>
      </c>
      <c r="N16" s="2">
        <v>0</v>
      </c>
      <c r="O16" s="2">
        <v>16.105700000000002</v>
      </c>
      <c r="P16" s="2">
        <v>139.9957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9024</v>
      </c>
      <c r="B17" t="s">
        <v>9575</v>
      </c>
      <c r="C17" t="s">
        <v>9511</v>
      </c>
      <c r="D17" t="s">
        <v>0</v>
      </c>
      <c r="E17" t="s">
        <v>9601</v>
      </c>
      <c r="F17" t="s">
        <v>2174</v>
      </c>
      <c r="G17" t="s">
        <v>2175</v>
      </c>
      <c r="H17" s="2">
        <v>0</v>
      </c>
      <c r="I17" s="2">
        <v>0</v>
      </c>
      <c r="J17" s="2">
        <v>0</v>
      </c>
      <c r="K17" s="15">
        <v>43.27</v>
      </c>
      <c r="L17" s="2">
        <v>0</v>
      </c>
      <c r="M17" s="2">
        <v>0</v>
      </c>
      <c r="N17" s="2">
        <v>0</v>
      </c>
      <c r="O17" s="2">
        <v>5.6251000000000007</v>
      </c>
      <c r="P17" s="2">
        <v>48.895100000000006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9024</v>
      </c>
      <c r="B18" t="s">
        <v>9575</v>
      </c>
      <c r="C18" t="s">
        <v>9511</v>
      </c>
      <c r="D18" t="s">
        <v>0</v>
      </c>
      <c r="E18" t="s">
        <v>9600</v>
      </c>
      <c r="F18" t="s">
        <v>2174</v>
      </c>
      <c r="G18" t="s">
        <v>2175</v>
      </c>
      <c r="H18" s="2">
        <v>0</v>
      </c>
      <c r="I18" s="2">
        <v>0</v>
      </c>
      <c r="J18" s="2">
        <v>0</v>
      </c>
      <c r="K18" s="15">
        <v>26.39</v>
      </c>
      <c r="L18" s="2">
        <v>0</v>
      </c>
      <c r="M18" s="2">
        <v>0</v>
      </c>
      <c r="N18" s="2">
        <v>0</v>
      </c>
      <c r="O18" s="2">
        <v>3.4307000000000003</v>
      </c>
      <c r="P18" s="2">
        <v>29.820700000000002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9024</v>
      </c>
      <c r="B19" t="s">
        <v>9575</v>
      </c>
      <c r="C19" s="21" t="s">
        <v>9511</v>
      </c>
      <c r="D19" t="s">
        <v>0</v>
      </c>
      <c r="E19" t="s">
        <v>9599</v>
      </c>
      <c r="F19" t="s">
        <v>2174</v>
      </c>
      <c r="G19" t="s">
        <v>2175</v>
      </c>
      <c r="H19" s="2">
        <v>0</v>
      </c>
      <c r="I19" s="2">
        <v>0</v>
      </c>
      <c r="J19" s="2">
        <v>0</v>
      </c>
      <c r="K19" s="15">
        <v>42.5</v>
      </c>
      <c r="L19" s="2">
        <v>0</v>
      </c>
      <c r="M19" s="2">
        <v>0</v>
      </c>
      <c r="N19" s="2">
        <v>0</v>
      </c>
      <c r="O19" s="2">
        <v>5.5250000000000004</v>
      </c>
      <c r="P19" s="2">
        <v>48.024999999999999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9024</v>
      </c>
      <c r="B20" t="s">
        <v>9596</v>
      </c>
      <c r="C20" s="21" t="s">
        <v>9511</v>
      </c>
      <c r="D20" t="s">
        <v>0</v>
      </c>
      <c r="E20" t="s">
        <v>9597</v>
      </c>
      <c r="F20" t="s">
        <v>2822</v>
      </c>
      <c r="G20" t="s">
        <v>2823</v>
      </c>
      <c r="H20" s="2">
        <v>0</v>
      </c>
      <c r="I20" s="2">
        <v>0</v>
      </c>
      <c r="J20" s="2">
        <v>0</v>
      </c>
      <c r="K20" s="15">
        <v>133.37</v>
      </c>
      <c r="L20" s="2">
        <v>0</v>
      </c>
      <c r="M20" s="2">
        <v>0</v>
      </c>
      <c r="N20" s="2">
        <v>0</v>
      </c>
      <c r="O20" s="2">
        <v>17.338100000000001</v>
      </c>
      <c r="P20" s="2">
        <v>150.7081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9024</v>
      </c>
      <c r="B21" t="s">
        <v>9572</v>
      </c>
      <c r="C21" s="21" t="s">
        <v>7706</v>
      </c>
      <c r="D21" t="s">
        <v>0</v>
      </c>
      <c r="E21">
        <v>76</v>
      </c>
      <c r="F21" t="s">
        <v>9388</v>
      </c>
      <c r="G21" t="s">
        <v>9414</v>
      </c>
      <c r="H21" s="2">
        <v>0</v>
      </c>
      <c r="I21" s="2">
        <v>0</v>
      </c>
      <c r="J21" s="2">
        <v>0</v>
      </c>
      <c r="K21" s="15">
        <v>32.96</v>
      </c>
      <c r="L21" s="2">
        <v>0</v>
      </c>
      <c r="M21" s="2">
        <v>0</v>
      </c>
      <c r="N21" s="2">
        <v>0</v>
      </c>
      <c r="O21" s="2">
        <v>4.2848000000000006</v>
      </c>
      <c r="P21" s="2">
        <v>37.244799999999998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9024</v>
      </c>
      <c r="B22" t="s">
        <v>9572</v>
      </c>
      <c r="C22" t="s">
        <v>7706</v>
      </c>
      <c r="D22" t="s">
        <v>0</v>
      </c>
      <c r="E22">
        <v>870117</v>
      </c>
      <c r="F22" t="s">
        <v>1326</v>
      </c>
      <c r="G22" t="s">
        <v>1327</v>
      </c>
      <c r="H22" s="2">
        <v>0</v>
      </c>
      <c r="I22" s="2">
        <v>0</v>
      </c>
      <c r="J22" s="2">
        <v>0</v>
      </c>
      <c r="K22" s="15">
        <v>14.57</v>
      </c>
      <c r="L22" s="2">
        <v>0</v>
      </c>
      <c r="M22" s="2">
        <v>0</v>
      </c>
      <c r="N22" s="2">
        <v>0</v>
      </c>
      <c r="O22" s="2">
        <v>1.8941000000000001</v>
      </c>
      <c r="P22" s="2">
        <v>16.464100000000002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9024</v>
      </c>
      <c r="B23" t="s">
        <v>9570</v>
      </c>
      <c r="C23" t="s">
        <v>7706</v>
      </c>
      <c r="D23" t="s">
        <v>0</v>
      </c>
      <c r="E23">
        <v>41710</v>
      </c>
      <c r="F23" t="s">
        <v>2174</v>
      </c>
      <c r="G23" t="s">
        <v>2175</v>
      </c>
      <c r="H23" s="2">
        <v>0</v>
      </c>
      <c r="I23" s="2">
        <v>0</v>
      </c>
      <c r="J23" s="2">
        <v>0</v>
      </c>
      <c r="K23" s="15">
        <v>37.29</v>
      </c>
      <c r="L23" s="2">
        <v>0</v>
      </c>
      <c r="M23" s="2">
        <v>0</v>
      </c>
      <c r="N23" s="2">
        <v>0</v>
      </c>
      <c r="O23" s="2">
        <v>4.8476999999999997</v>
      </c>
      <c r="P23" s="2">
        <v>42.137699999999995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9024</v>
      </c>
      <c r="B24" t="s">
        <v>9570</v>
      </c>
      <c r="C24" t="s">
        <v>7706</v>
      </c>
      <c r="D24" t="s">
        <v>0</v>
      </c>
      <c r="E24">
        <v>949169</v>
      </c>
      <c r="F24" t="s">
        <v>1326</v>
      </c>
      <c r="G24" t="s">
        <v>1327</v>
      </c>
      <c r="H24" s="2">
        <v>0</v>
      </c>
      <c r="I24" s="2">
        <v>0</v>
      </c>
      <c r="J24" s="2">
        <v>0</v>
      </c>
      <c r="K24" s="15">
        <v>7.48</v>
      </c>
      <c r="L24" s="2">
        <v>0</v>
      </c>
      <c r="M24" s="2">
        <v>0</v>
      </c>
      <c r="N24" s="2">
        <v>0</v>
      </c>
      <c r="O24" s="2">
        <v>0.97240000000000004</v>
      </c>
      <c r="P24" s="2">
        <v>8.4524000000000008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9024</v>
      </c>
      <c r="B25" t="s">
        <v>9570</v>
      </c>
      <c r="C25" t="s">
        <v>9511</v>
      </c>
      <c r="D25" t="s">
        <v>0</v>
      </c>
      <c r="E25" t="s">
        <v>9595</v>
      </c>
      <c r="F25" t="s">
        <v>2822</v>
      </c>
      <c r="G25" t="s">
        <v>2823</v>
      </c>
      <c r="H25" s="2">
        <v>0</v>
      </c>
      <c r="I25" s="2">
        <v>0</v>
      </c>
      <c r="J25" s="2">
        <v>0</v>
      </c>
      <c r="K25" s="15">
        <v>51.77</v>
      </c>
      <c r="L25" s="2">
        <v>0</v>
      </c>
      <c r="M25" s="2">
        <v>0</v>
      </c>
      <c r="N25" s="2">
        <v>0</v>
      </c>
      <c r="O25" s="2">
        <v>6.7301000000000002</v>
      </c>
      <c r="P25" s="2">
        <v>58.500100000000003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9024</v>
      </c>
      <c r="B26" t="s">
        <v>9561</v>
      </c>
      <c r="C26" t="s">
        <v>7706</v>
      </c>
      <c r="D26" t="s">
        <v>0</v>
      </c>
      <c r="E26">
        <v>123</v>
      </c>
      <c r="F26" t="s">
        <v>4622</v>
      </c>
      <c r="G26" t="s">
        <v>4623</v>
      </c>
      <c r="H26" s="2">
        <v>0</v>
      </c>
      <c r="I26" s="2">
        <v>0</v>
      </c>
      <c r="J26" s="2">
        <v>0</v>
      </c>
      <c r="K26" s="15">
        <v>73.44</v>
      </c>
      <c r="L26" s="2">
        <v>0</v>
      </c>
      <c r="M26" s="2">
        <v>0</v>
      </c>
      <c r="N26" s="2">
        <v>0</v>
      </c>
      <c r="O26" s="2">
        <v>9.5472000000000001</v>
      </c>
      <c r="P26" s="2">
        <v>82.987200000000001</v>
      </c>
      <c r="Q26"/>
      <c r="R26" t="s">
        <v>8045</v>
      </c>
      <c r="S26" s="2">
        <v>0</v>
      </c>
      <c r="T26" s="2">
        <v>0</v>
      </c>
      <c r="U26" s="2"/>
    </row>
    <row r="27" spans="1:21" ht="15.75" thickBot="1" x14ac:dyDescent="0.3">
      <c r="A27" t="s">
        <v>9024</v>
      </c>
      <c r="B27" t="s">
        <v>9551</v>
      </c>
      <c r="C27" t="s">
        <v>7706</v>
      </c>
      <c r="D27" t="s">
        <v>0</v>
      </c>
      <c r="E27">
        <v>36</v>
      </c>
      <c r="F27" t="s">
        <v>9388</v>
      </c>
      <c r="G27" t="s">
        <v>9414</v>
      </c>
      <c r="H27" s="2">
        <v>0</v>
      </c>
      <c r="I27" s="2">
        <v>0</v>
      </c>
      <c r="J27" s="2">
        <v>0</v>
      </c>
      <c r="K27" s="15">
        <v>35.39</v>
      </c>
      <c r="L27" s="2">
        <v>0</v>
      </c>
      <c r="M27" s="2">
        <v>0</v>
      </c>
      <c r="N27" s="2">
        <v>0</v>
      </c>
      <c r="O27" s="2">
        <v>4.6006999999999998</v>
      </c>
      <c r="P27" s="2">
        <v>39.990700000000004</v>
      </c>
      <c r="Q27"/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9023</v>
      </c>
      <c r="B28" t="s">
        <v>9570</v>
      </c>
      <c r="C28" s="21" t="s">
        <v>9511</v>
      </c>
      <c r="D28" t="s">
        <v>0</v>
      </c>
      <c r="E28" t="s">
        <v>9567</v>
      </c>
      <c r="F28" t="s">
        <v>2822</v>
      </c>
      <c r="G28" t="s">
        <v>2823</v>
      </c>
      <c r="H28" s="2">
        <v>0</v>
      </c>
      <c r="I28" s="2">
        <v>0</v>
      </c>
      <c r="J28" s="2">
        <v>0</v>
      </c>
      <c r="K28" s="15">
        <v>183.81</v>
      </c>
      <c r="L28" s="2">
        <v>0</v>
      </c>
      <c r="M28" s="2">
        <v>0</v>
      </c>
      <c r="N28" s="2">
        <v>0</v>
      </c>
      <c r="O28" s="2">
        <v>23.895300000000002</v>
      </c>
      <c r="P28" s="2">
        <v>207.70529999999999</v>
      </c>
      <c r="Q28"/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9023</v>
      </c>
      <c r="B29" t="s">
        <v>9570</v>
      </c>
      <c r="C29" s="21" t="s">
        <v>9511</v>
      </c>
      <c r="D29" t="s">
        <v>0</v>
      </c>
      <c r="E29" t="s">
        <v>9571</v>
      </c>
      <c r="F29" t="s">
        <v>2822</v>
      </c>
      <c r="G29" t="s">
        <v>2823</v>
      </c>
      <c r="H29" s="2">
        <v>0</v>
      </c>
      <c r="I29" s="2">
        <v>0</v>
      </c>
      <c r="J29" s="2">
        <v>0</v>
      </c>
      <c r="K29" s="15">
        <v>51.77</v>
      </c>
      <c r="L29" s="2">
        <v>0</v>
      </c>
      <c r="M29" s="2">
        <v>0</v>
      </c>
      <c r="N29" s="2">
        <v>0</v>
      </c>
      <c r="O29" s="2">
        <v>6.7301000000000002</v>
      </c>
      <c r="P29" s="2">
        <v>58.500100000000003</v>
      </c>
      <c r="Q29"/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9023</v>
      </c>
      <c r="B30" t="s">
        <v>9570</v>
      </c>
      <c r="C30" s="21" t="s">
        <v>9511</v>
      </c>
      <c r="D30" t="s">
        <v>0</v>
      </c>
      <c r="E30" t="s">
        <v>9569</v>
      </c>
      <c r="F30" t="s">
        <v>1311</v>
      </c>
      <c r="G30" t="s">
        <v>1312</v>
      </c>
      <c r="H30" s="2">
        <v>5.92</v>
      </c>
      <c r="I30" s="2">
        <v>0</v>
      </c>
      <c r="J30" s="2">
        <v>0</v>
      </c>
      <c r="K30" s="15">
        <v>60.28</v>
      </c>
      <c r="L30" s="2">
        <v>0</v>
      </c>
      <c r="M30" s="2">
        <v>0</v>
      </c>
      <c r="N30" s="2">
        <v>0</v>
      </c>
      <c r="O30" s="2">
        <v>7.8364000000000003</v>
      </c>
      <c r="P30" s="2">
        <v>74.0364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9023</v>
      </c>
      <c r="B31" t="s">
        <v>9568</v>
      </c>
      <c r="C31" t="s">
        <v>7706</v>
      </c>
      <c r="D31" t="s">
        <v>0</v>
      </c>
      <c r="E31">
        <v>494</v>
      </c>
      <c r="F31" t="s">
        <v>4622</v>
      </c>
      <c r="G31" t="s">
        <v>4623</v>
      </c>
      <c r="H31" s="2">
        <v>0</v>
      </c>
      <c r="I31" s="2">
        <v>0</v>
      </c>
      <c r="J31" s="2">
        <v>0</v>
      </c>
      <c r="K31" s="15">
        <v>115.5</v>
      </c>
      <c r="L31" s="2">
        <v>0</v>
      </c>
      <c r="M31" s="2">
        <v>0</v>
      </c>
      <c r="N31" s="2">
        <v>0</v>
      </c>
      <c r="O31" s="2">
        <v>15.015000000000001</v>
      </c>
      <c r="P31" s="2">
        <v>130.51499999999999</v>
      </c>
      <c r="Q31"/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9023</v>
      </c>
      <c r="B32" t="s">
        <v>9562</v>
      </c>
      <c r="C32" t="s">
        <v>7706</v>
      </c>
      <c r="D32" t="s">
        <v>0</v>
      </c>
      <c r="E32">
        <v>1748</v>
      </c>
      <c r="F32" t="s">
        <v>9512</v>
      </c>
      <c r="G32" t="s">
        <v>9513</v>
      </c>
      <c r="H32" s="2">
        <v>0</v>
      </c>
      <c r="I32" s="2">
        <v>0</v>
      </c>
      <c r="J32" s="2">
        <v>0</v>
      </c>
      <c r="K32" s="15">
        <v>4.47</v>
      </c>
      <c r="L32" s="2">
        <v>0</v>
      </c>
      <c r="M32" s="2">
        <v>0</v>
      </c>
      <c r="N32" s="2">
        <v>0</v>
      </c>
      <c r="O32" s="2">
        <v>0.58109999999999995</v>
      </c>
      <c r="P32" s="2">
        <v>5.0510999999999999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9023</v>
      </c>
      <c r="B33" t="s">
        <v>9566</v>
      </c>
      <c r="C33" t="s">
        <v>7706</v>
      </c>
      <c r="D33" t="s">
        <v>0</v>
      </c>
      <c r="E33">
        <v>8282</v>
      </c>
      <c r="F33" t="s">
        <v>240</v>
      </c>
      <c r="G33" t="s">
        <v>241</v>
      </c>
      <c r="H33" s="2">
        <v>0</v>
      </c>
      <c r="I33" s="2">
        <v>0</v>
      </c>
      <c r="J33" s="2">
        <v>0</v>
      </c>
      <c r="K33" s="15">
        <v>70.53</v>
      </c>
      <c r="L33" s="2">
        <v>0</v>
      </c>
      <c r="M33" s="2">
        <v>0</v>
      </c>
      <c r="N33" s="2">
        <v>0</v>
      </c>
      <c r="O33" s="2">
        <v>9.1689000000000007</v>
      </c>
      <c r="P33" s="2">
        <v>79.698900000000009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9023</v>
      </c>
      <c r="B34" t="s">
        <v>9566</v>
      </c>
      <c r="C34" t="s">
        <v>7706</v>
      </c>
      <c r="D34" t="s">
        <v>0</v>
      </c>
      <c r="E34">
        <v>11772</v>
      </c>
      <c r="F34" t="s">
        <v>4492</v>
      </c>
      <c r="G34" t="s">
        <v>4493</v>
      </c>
      <c r="H34" s="2">
        <v>0</v>
      </c>
      <c r="I34" s="2">
        <v>0</v>
      </c>
      <c r="J34" s="2">
        <v>0</v>
      </c>
      <c r="K34" s="15">
        <v>470.81</v>
      </c>
      <c r="L34" s="2">
        <v>0</v>
      </c>
      <c r="M34" s="2">
        <v>0</v>
      </c>
      <c r="N34" s="2">
        <v>0</v>
      </c>
      <c r="O34" s="2">
        <v>61.205300000000001</v>
      </c>
      <c r="P34" s="2">
        <v>532.01530000000002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9023</v>
      </c>
      <c r="B35" t="s">
        <v>9566</v>
      </c>
      <c r="C35" t="s">
        <v>7706</v>
      </c>
      <c r="D35" t="s">
        <v>0</v>
      </c>
      <c r="E35">
        <v>548</v>
      </c>
      <c r="F35" t="s">
        <v>9458</v>
      </c>
      <c r="G35" t="s">
        <v>9459</v>
      </c>
      <c r="H35" s="2">
        <v>0</v>
      </c>
      <c r="I35" s="2">
        <v>0</v>
      </c>
      <c r="J35" s="2">
        <v>0</v>
      </c>
      <c r="K35" s="15">
        <v>13.79</v>
      </c>
      <c r="L35" s="2">
        <v>0</v>
      </c>
      <c r="M35" s="2">
        <v>0</v>
      </c>
      <c r="N35" s="2">
        <v>0</v>
      </c>
      <c r="O35" s="2">
        <v>1.7927</v>
      </c>
      <c r="P35" s="2">
        <v>15.582699999999999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9023</v>
      </c>
      <c r="B36" t="s">
        <v>9565</v>
      </c>
      <c r="C36" t="s">
        <v>7706</v>
      </c>
      <c r="D36" t="s">
        <v>0</v>
      </c>
      <c r="E36">
        <v>1321</v>
      </c>
      <c r="F36" t="s">
        <v>9394</v>
      </c>
      <c r="G36" t="s">
        <v>9536</v>
      </c>
      <c r="H36" s="2">
        <v>0</v>
      </c>
      <c r="I36" s="2">
        <v>0</v>
      </c>
      <c r="J36" s="2">
        <v>0</v>
      </c>
      <c r="K36" s="15">
        <v>25.88</v>
      </c>
      <c r="L36" s="2">
        <v>0</v>
      </c>
      <c r="M36" s="2">
        <v>0</v>
      </c>
      <c r="N36" s="2">
        <v>0</v>
      </c>
      <c r="O36" s="2">
        <v>3.3643999999999998</v>
      </c>
      <c r="P36" s="2">
        <v>29.244399999999999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9023</v>
      </c>
      <c r="B37" t="s">
        <v>9565</v>
      </c>
      <c r="C37" t="s">
        <v>7706</v>
      </c>
      <c r="D37" t="s">
        <v>0</v>
      </c>
      <c r="E37">
        <v>827143</v>
      </c>
      <c r="F37" t="s">
        <v>1326</v>
      </c>
      <c r="G37" t="s">
        <v>1327</v>
      </c>
      <c r="H37" s="2">
        <v>0</v>
      </c>
      <c r="I37" s="2">
        <v>0</v>
      </c>
      <c r="J37" s="2">
        <v>0</v>
      </c>
      <c r="K37" s="15">
        <v>26.57</v>
      </c>
      <c r="L37" s="2">
        <v>0</v>
      </c>
      <c r="M37" s="2">
        <v>0</v>
      </c>
      <c r="N37" s="2">
        <v>0</v>
      </c>
      <c r="O37" s="2">
        <v>3.4540999999999999</v>
      </c>
      <c r="P37" s="2">
        <v>30.024100000000001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9023</v>
      </c>
      <c r="B38" t="s">
        <v>9552</v>
      </c>
      <c r="C38" t="s">
        <v>7706</v>
      </c>
      <c r="D38" t="s">
        <v>0</v>
      </c>
      <c r="E38">
        <v>1286</v>
      </c>
      <c r="F38" t="s">
        <v>9394</v>
      </c>
      <c r="G38" t="s">
        <v>9536</v>
      </c>
      <c r="H38" s="2">
        <v>0</v>
      </c>
      <c r="I38" s="2">
        <v>0</v>
      </c>
      <c r="J38" s="2">
        <v>0</v>
      </c>
      <c r="K38" s="15">
        <v>21.06</v>
      </c>
      <c r="L38" s="2">
        <v>0</v>
      </c>
      <c r="M38" s="2">
        <v>0</v>
      </c>
      <c r="N38" s="2">
        <v>0</v>
      </c>
      <c r="O38" s="2">
        <v>2.7378</v>
      </c>
      <c r="P38" s="2">
        <v>23.797799999999999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9022</v>
      </c>
      <c r="B39" t="s">
        <v>9525</v>
      </c>
      <c r="C39" s="21" t="s">
        <v>9511</v>
      </c>
      <c r="D39" t="s">
        <v>0</v>
      </c>
      <c r="E39" t="s">
        <v>9545</v>
      </c>
      <c r="F39" t="s">
        <v>1311</v>
      </c>
      <c r="G39" t="s">
        <v>1312</v>
      </c>
      <c r="H39" s="2">
        <v>7.8000000000000007</v>
      </c>
      <c r="I39" s="2">
        <v>0</v>
      </c>
      <c r="J39" s="2">
        <v>0</v>
      </c>
      <c r="K39" s="15">
        <v>92.64</v>
      </c>
      <c r="L39" s="2">
        <v>0</v>
      </c>
      <c r="M39" s="2">
        <v>0</v>
      </c>
      <c r="N39" s="2">
        <v>0</v>
      </c>
      <c r="O39" s="2">
        <v>12.043200000000001</v>
      </c>
      <c r="P39" s="2">
        <v>112.4832</v>
      </c>
      <c r="Q39"/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9022</v>
      </c>
      <c r="B40" t="s">
        <v>9544</v>
      </c>
      <c r="C40" s="21" t="s">
        <v>9511</v>
      </c>
      <c r="D40" t="s">
        <v>0</v>
      </c>
      <c r="E40" t="s">
        <v>9535</v>
      </c>
      <c r="F40" t="s">
        <v>2822</v>
      </c>
      <c r="G40" t="s">
        <v>2823</v>
      </c>
      <c r="H40" s="2">
        <v>6.33</v>
      </c>
      <c r="I40" s="2">
        <v>0</v>
      </c>
      <c r="J40" s="2">
        <v>0</v>
      </c>
      <c r="K40" s="15">
        <v>76.150000000000006</v>
      </c>
      <c r="L40" s="2">
        <v>0</v>
      </c>
      <c r="M40" s="2">
        <v>0</v>
      </c>
      <c r="N40" s="2">
        <v>0</v>
      </c>
      <c r="O40" s="2">
        <v>9.8995000000000015</v>
      </c>
      <c r="P40" s="2">
        <v>92.379500000000007</v>
      </c>
      <c r="Q40"/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9022</v>
      </c>
      <c r="B41" t="s">
        <v>9517</v>
      </c>
      <c r="C41" s="21" t="s">
        <v>9511</v>
      </c>
      <c r="D41" t="s">
        <v>0</v>
      </c>
      <c r="E41" t="s">
        <v>9537</v>
      </c>
      <c r="F41" t="s">
        <v>2822</v>
      </c>
      <c r="G41" t="s">
        <v>2823</v>
      </c>
      <c r="H41" s="2">
        <v>0</v>
      </c>
      <c r="I41" s="2">
        <v>0</v>
      </c>
      <c r="J41" s="2">
        <v>0</v>
      </c>
      <c r="K41" s="15">
        <v>190.22</v>
      </c>
      <c r="L41" s="2">
        <v>0</v>
      </c>
      <c r="M41" s="2">
        <v>0</v>
      </c>
      <c r="N41" s="2">
        <v>0</v>
      </c>
      <c r="O41" s="2">
        <v>24.7286</v>
      </c>
      <c r="P41" s="2">
        <v>214.9486</v>
      </c>
      <c r="Q41"/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9022</v>
      </c>
      <c r="B42" t="s">
        <v>9543</v>
      </c>
      <c r="C42" s="21" t="s">
        <v>9511</v>
      </c>
      <c r="D42" t="s">
        <v>0</v>
      </c>
      <c r="E42" t="s">
        <v>9542</v>
      </c>
      <c r="F42" t="s">
        <v>2174</v>
      </c>
      <c r="G42" t="s">
        <v>2175</v>
      </c>
      <c r="H42" s="2">
        <v>0</v>
      </c>
      <c r="I42" s="2">
        <v>0</v>
      </c>
      <c r="J42" s="2">
        <v>0</v>
      </c>
      <c r="K42" s="15">
        <v>40.54</v>
      </c>
      <c r="L42" s="2">
        <v>0</v>
      </c>
      <c r="M42" s="2">
        <v>0</v>
      </c>
      <c r="N42" s="2">
        <v>0</v>
      </c>
      <c r="O42" s="2">
        <v>5.2702</v>
      </c>
      <c r="P42" s="2">
        <v>45.810200000000002</v>
      </c>
      <c r="Q42"/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9023</v>
      </c>
      <c r="B43" t="s">
        <v>9541</v>
      </c>
      <c r="C43" t="s">
        <v>7706</v>
      </c>
      <c r="D43" t="s">
        <v>0</v>
      </c>
      <c r="E43">
        <v>793287</v>
      </c>
      <c r="F43" t="s">
        <v>1326</v>
      </c>
      <c r="G43" t="s">
        <v>1327</v>
      </c>
      <c r="H43" s="2">
        <v>0</v>
      </c>
      <c r="I43" s="2">
        <v>0</v>
      </c>
      <c r="J43" s="2">
        <v>0</v>
      </c>
      <c r="K43" s="15">
        <v>11.44</v>
      </c>
      <c r="L43" s="2">
        <v>0</v>
      </c>
      <c r="M43" s="2">
        <v>0</v>
      </c>
      <c r="N43" s="2">
        <v>0</v>
      </c>
      <c r="O43" s="2">
        <v>1.4872000000000001</v>
      </c>
      <c r="P43" s="2">
        <v>12.927199999999999</v>
      </c>
      <c r="Q43"/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9022</v>
      </c>
      <c r="B44" t="s">
        <v>9532</v>
      </c>
      <c r="C44" t="s">
        <v>7706</v>
      </c>
      <c r="D44" t="s">
        <v>0</v>
      </c>
      <c r="E44">
        <v>772826</v>
      </c>
      <c r="F44" t="s">
        <v>1326</v>
      </c>
      <c r="G44" t="s">
        <v>1327</v>
      </c>
      <c r="H44" s="2">
        <v>0</v>
      </c>
      <c r="I44" s="2">
        <v>0</v>
      </c>
      <c r="J44" s="2">
        <v>0</v>
      </c>
      <c r="K44" s="15">
        <v>18.88</v>
      </c>
      <c r="L44" s="2">
        <v>0</v>
      </c>
      <c r="M44" s="2">
        <v>0</v>
      </c>
      <c r="N44" s="2">
        <v>0</v>
      </c>
      <c r="O44" s="2">
        <v>2.4544000000000001</v>
      </c>
      <c r="P44" s="2">
        <v>21.334399999999999</v>
      </c>
      <c r="Q44"/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9022</v>
      </c>
      <c r="B45" t="s">
        <v>9531</v>
      </c>
      <c r="C45" t="s">
        <v>7706</v>
      </c>
      <c r="D45" t="s">
        <v>0</v>
      </c>
      <c r="E45">
        <v>691</v>
      </c>
      <c r="F45" t="s">
        <v>4622</v>
      </c>
      <c r="G45" t="s">
        <v>4623</v>
      </c>
      <c r="H45" s="2">
        <v>0</v>
      </c>
      <c r="I45" s="2">
        <v>0</v>
      </c>
      <c r="J45" s="2">
        <v>0</v>
      </c>
      <c r="K45" s="15">
        <v>22.35</v>
      </c>
      <c r="L45" s="2">
        <v>0</v>
      </c>
      <c r="M45" s="2">
        <v>0</v>
      </c>
      <c r="N45" s="2">
        <v>0</v>
      </c>
      <c r="O45" s="2">
        <v>2.9055000000000004</v>
      </c>
      <c r="P45" s="2">
        <v>25.255500000000001</v>
      </c>
      <c r="Q45"/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9022</v>
      </c>
      <c r="B46" t="s">
        <v>9540</v>
      </c>
      <c r="C46" t="s">
        <v>7706</v>
      </c>
      <c r="D46" t="s">
        <v>0</v>
      </c>
      <c r="E46">
        <v>105</v>
      </c>
      <c r="F46" t="s">
        <v>4622</v>
      </c>
      <c r="G46" t="s">
        <v>4623</v>
      </c>
      <c r="H46" s="2">
        <v>0</v>
      </c>
      <c r="I46" s="2">
        <v>0</v>
      </c>
      <c r="J46" s="2">
        <v>0</v>
      </c>
      <c r="K46" s="15">
        <v>88.44</v>
      </c>
      <c r="L46" s="2">
        <v>0</v>
      </c>
      <c r="M46" s="2">
        <v>0</v>
      </c>
      <c r="N46" s="2">
        <v>0</v>
      </c>
      <c r="O46" s="2">
        <v>11.497199999999999</v>
      </c>
      <c r="P46" s="2">
        <v>99.93719999999999</v>
      </c>
      <c r="Q46"/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9022</v>
      </c>
      <c r="B47" t="s">
        <v>9540</v>
      </c>
      <c r="C47" t="s">
        <v>7706</v>
      </c>
      <c r="D47" t="s">
        <v>0</v>
      </c>
      <c r="E47">
        <v>10</v>
      </c>
      <c r="F47" t="s">
        <v>9388</v>
      </c>
      <c r="G47" t="s">
        <v>9414</v>
      </c>
      <c r="H47" s="2">
        <v>0</v>
      </c>
      <c r="I47" s="2">
        <v>0</v>
      </c>
      <c r="J47" s="2">
        <v>0</v>
      </c>
      <c r="K47" s="15">
        <v>33.18</v>
      </c>
      <c r="L47" s="2">
        <v>0</v>
      </c>
      <c r="M47" s="2">
        <v>0</v>
      </c>
      <c r="N47" s="2">
        <v>0</v>
      </c>
      <c r="O47" s="2">
        <v>4.3133999999999997</v>
      </c>
      <c r="P47" s="2">
        <v>37.493400000000001</v>
      </c>
      <c r="Q47"/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9022</v>
      </c>
      <c r="B48" t="s">
        <v>9526</v>
      </c>
      <c r="C48" t="s">
        <v>7706</v>
      </c>
      <c r="D48" t="s">
        <v>0</v>
      </c>
      <c r="E48">
        <v>591</v>
      </c>
      <c r="F48" t="s">
        <v>9538</v>
      </c>
      <c r="G48" t="s">
        <v>9539</v>
      </c>
      <c r="H48" s="2">
        <v>0</v>
      </c>
      <c r="I48" s="2">
        <v>0</v>
      </c>
      <c r="J48" s="2">
        <v>0</v>
      </c>
      <c r="K48" s="15">
        <v>69.010000000000005</v>
      </c>
      <c r="L48" s="2">
        <v>0</v>
      </c>
      <c r="M48" s="2">
        <v>0</v>
      </c>
      <c r="N48" s="2">
        <v>0</v>
      </c>
      <c r="O48" s="2">
        <v>8.9713000000000012</v>
      </c>
      <c r="P48" s="2">
        <v>77.981300000000005</v>
      </c>
      <c r="Q48"/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9022</v>
      </c>
      <c r="B49" t="s">
        <v>9522</v>
      </c>
      <c r="C49" t="s">
        <v>7706</v>
      </c>
      <c r="D49" t="s">
        <v>0</v>
      </c>
      <c r="E49">
        <v>4</v>
      </c>
      <c r="F49" t="s">
        <v>9388</v>
      </c>
      <c r="G49" t="s">
        <v>9414</v>
      </c>
      <c r="H49" s="2">
        <v>0</v>
      </c>
      <c r="I49" s="2">
        <v>0</v>
      </c>
      <c r="J49" s="2">
        <v>0</v>
      </c>
      <c r="K49" s="15">
        <v>6.64</v>
      </c>
      <c r="L49" s="2">
        <v>0</v>
      </c>
      <c r="M49" s="2">
        <v>0</v>
      </c>
      <c r="N49" s="2">
        <v>0</v>
      </c>
      <c r="O49" s="2">
        <v>0.86319999999999997</v>
      </c>
      <c r="P49" s="2">
        <v>7.5031999999999996</v>
      </c>
      <c r="Q49"/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9022</v>
      </c>
      <c r="B50" t="s">
        <v>9522</v>
      </c>
      <c r="C50" t="s">
        <v>7706</v>
      </c>
      <c r="D50" t="s">
        <v>0</v>
      </c>
      <c r="E50">
        <v>3</v>
      </c>
      <c r="F50" t="s">
        <v>9388</v>
      </c>
      <c r="G50" t="s">
        <v>9414</v>
      </c>
      <c r="H50" s="2">
        <v>0</v>
      </c>
      <c r="I50" s="2">
        <v>0</v>
      </c>
      <c r="J50" s="2">
        <v>0</v>
      </c>
      <c r="K50" s="15">
        <v>20.39</v>
      </c>
      <c r="L50" s="2">
        <v>0</v>
      </c>
      <c r="M50" s="2">
        <v>0</v>
      </c>
      <c r="N50" s="2">
        <v>0</v>
      </c>
      <c r="O50" s="2">
        <v>2.6507000000000001</v>
      </c>
      <c r="P50" s="2">
        <v>23.040700000000001</v>
      </c>
      <c r="Q50"/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9022</v>
      </c>
      <c r="B51" t="s">
        <v>9516</v>
      </c>
      <c r="C51" t="s">
        <v>7706</v>
      </c>
      <c r="D51" t="s">
        <v>0</v>
      </c>
      <c r="E51">
        <v>615</v>
      </c>
      <c r="F51" t="s">
        <v>9394</v>
      </c>
      <c r="G51" t="s">
        <v>9536</v>
      </c>
      <c r="H51" s="2">
        <v>0</v>
      </c>
      <c r="I51" s="2">
        <v>0</v>
      </c>
      <c r="J51" s="2">
        <v>0</v>
      </c>
      <c r="K51" s="15">
        <v>50.36</v>
      </c>
      <c r="L51" s="2">
        <v>0</v>
      </c>
      <c r="M51" s="2">
        <v>0</v>
      </c>
      <c r="N51" s="2">
        <v>0</v>
      </c>
      <c r="O51" s="2">
        <v>6.5468000000000002</v>
      </c>
      <c r="P51" s="2">
        <v>56.906799999999997</v>
      </c>
      <c r="Q51"/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9022</v>
      </c>
      <c r="B52" t="s">
        <v>9488</v>
      </c>
      <c r="C52" t="s">
        <v>7706</v>
      </c>
      <c r="D52" t="s">
        <v>0</v>
      </c>
      <c r="E52">
        <v>118494</v>
      </c>
      <c r="F52" t="s">
        <v>2822</v>
      </c>
      <c r="G52" t="s">
        <v>2823</v>
      </c>
      <c r="H52" s="2">
        <v>0</v>
      </c>
      <c r="I52" s="2">
        <v>0</v>
      </c>
      <c r="J52" s="2">
        <v>0</v>
      </c>
      <c r="K52" s="15">
        <v>88.63</v>
      </c>
      <c r="L52" s="2">
        <v>0</v>
      </c>
      <c r="M52" s="2">
        <v>0</v>
      </c>
      <c r="N52" s="2">
        <v>0</v>
      </c>
      <c r="O52" s="2">
        <v>11.5219</v>
      </c>
      <c r="P52" s="2">
        <v>100.1519</v>
      </c>
      <c r="Q52"/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9022</v>
      </c>
      <c r="B53" t="s">
        <v>9488</v>
      </c>
      <c r="C53" t="s">
        <v>7706</v>
      </c>
      <c r="D53" t="s">
        <v>0</v>
      </c>
      <c r="E53">
        <v>118493</v>
      </c>
      <c r="F53" t="s">
        <v>2822</v>
      </c>
      <c r="G53" t="s">
        <v>2823</v>
      </c>
      <c r="I53" s="2">
        <v>0</v>
      </c>
      <c r="J53" s="2">
        <v>0</v>
      </c>
      <c r="K53" s="15">
        <v>334.12</v>
      </c>
      <c r="L53" s="2">
        <v>0</v>
      </c>
      <c r="M53" s="2">
        <v>0</v>
      </c>
      <c r="N53" s="2">
        <v>0</v>
      </c>
      <c r="O53" s="2">
        <v>43.435600000000001</v>
      </c>
      <c r="P53" s="2">
        <v>377.55560000000003</v>
      </c>
      <c r="Q53"/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9021</v>
      </c>
      <c r="B54" t="s">
        <v>9498</v>
      </c>
      <c r="C54" t="s">
        <v>7706</v>
      </c>
      <c r="D54" t="s">
        <v>0</v>
      </c>
      <c r="E54">
        <v>699609</v>
      </c>
      <c r="F54" t="s">
        <v>1326</v>
      </c>
      <c r="G54" t="s">
        <v>1327</v>
      </c>
      <c r="H54" s="2">
        <v>0</v>
      </c>
      <c r="I54" s="2">
        <v>0</v>
      </c>
      <c r="J54" s="2">
        <v>0</v>
      </c>
      <c r="K54" s="15">
        <v>31.03</v>
      </c>
      <c r="L54" s="2">
        <v>0</v>
      </c>
      <c r="M54" s="2">
        <v>0</v>
      </c>
      <c r="N54" s="2">
        <v>0</v>
      </c>
      <c r="O54" s="2">
        <v>4.0339</v>
      </c>
      <c r="P54" s="2">
        <v>35.063900000000004</v>
      </c>
      <c r="Q54"/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9021</v>
      </c>
      <c r="B55" t="s">
        <v>9514</v>
      </c>
      <c r="C55" t="s">
        <v>7706</v>
      </c>
      <c r="D55" t="s">
        <v>0</v>
      </c>
      <c r="E55">
        <v>966</v>
      </c>
      <c r="F55" t="s">
        <v>9512</v>
      </c>
      <c r="G55" t="s">
        <v>9513</v>
      </c>
      <c r="H55" s="2">
        <v>0</v>
      </c>
      <c r="I55" s="2">
        <v>0</v>
      </c>
      <c r="J55" s="2">
        <v>0</v>
      </c>
      <c r="K55" s="15">
        <v>8.85</v>
      </c>
      <c r="L55" s="2">
        <v>0</v>
      </c>
      <c r="M55" s="2">
        <v>0</v>
      </c>
      <c r="N55" s="2">
        <v>0</v>
      </c>
      <c r="O55" s="2">
        <v>1.1505000000000001</v>
      </c>
      <c r="P55" s="2">
        <v>10.000499999999999</v>
      </c>
      <c r="Q55"/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9021</v>
      </c>
      <c r="B56" t="s">
        <v>9506</v>
      </c>
      <c r="C56" t="s">
        <v>7706</v>
      </c>
      <c r="D56" t="s">
        <v>0</v>
      </c>
      <c r="E56">
        <v>977</v>
      </c>
      <c r="F56" t="s">
        <v>9388</v>
      </c>
      <c r="G56" t="s">
        <v>9414</v>
      </c>
      <c r="H56" s="2">
        <v>0</v>
      </c>
      <c r="I56" s="2">
        <v>0</v>
      </c>
      <c r="J56" s="2">
        <v>0</v>
      </c>
      <c r="K56" s="15">
        <v>62.11</v>
      </c>
      <c r="L56" s="2">
        <v>0</v>
      </c>
      <c r="M56" s="2">
        <v>0</v>
      </c>
      <c r="N56" s="2">
        <v>0</v>
      </c>
      <c r="O56" s="2">
        <v>8.0743000000000009</v>
      </c>
      <c r="P56" s="2">
        <v>70.184300000000007</v>
      </c>
      <c r="Q56"/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9021</v>
      </c>
      <c r="B57" t="s">
        <v>9492</v>
      </c>
      <c r="C57" t="s">
        <v>7706</v>
      </c>
      <c r="D57" t="s">
        <v>0</v>
      </c>
      <c r="E57">
        <v>305356</v>
      </c>
      <c r="F57" t="s">
        <v>9512</v>
      </c>
      <c r="G57" t="s">
        <v>9513</v>
      </c>
      <c r="H57" s="2">
        <v>0</v>
      </c>
      <c r="I57" s="2">
        <v>0</v>
      </c>
      <c r="J57" s="2">
        <v>0</v>
      </c>
      <c r="K57" s="15">
        <v>53.09</v>
      </c>
      <c r="L57" s="2">
        <v>0</v>
      </c>
      <c r="M57" s="2">
        <v>0</v>
      </c>
      <c r="N57" s="2">
        <v>0</v>
      </c>
      <c r="O57" s="2">
        <v>6.9017000000000008</v>
      </c>
      <c r="P57" s="2">
        <v>59.991700000000002</v>
      </c>
      <c r="Q57"/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9021</v>
      </c>
      <c r="B58" t="s">
        <v>9503</v>
      </c>
      <c r="C58" t="s">
        <v>7706</v>
      </c>
      <c r="D58" t="s">
        <v>0</v>
      </c>
      <c r="E58">
        <v>877</v>
      </c>
      <c r="F58" t="s">
        <v>9512</v>
      </c>
      <c r="G58" t="s">
        <v>9513</v>
      </c>
      <c r="H58" s="2">
        <v>0</v>
      </c>
      <c r="I58" s="2">
        <v>0</v>
      </c>
      <c r="J58" s="2">
        <v>0</v>
      </c>
      <c r="K58" s="15">
        <v>1.99</v>
      </c>
      <c r="L58" s="2">
        <v>0</v>
      </c>
      <c r="M58" s="2">
        <v>0</v>
      </c>
      <c r="N58" s="2">
        <v>0</v>
      </c>
      <c r="O58" s="2">
        <v>0.25869999999999999</v>
      </c>
      <c r="P58" s="2">
        <v>2.2486999999999999</v>
      </c>
      <c r="Q58"/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9021</v>
      </c>
      <c r="B59" t="s">
        <v>9500</v>
      </c>
      <c r="C59" t="s">
        <v>7706</v>
      </c>
      <c r="D59" t="s">
        <v>0</v>
      </c>
      <c r="E59">
        <v>855</v>
      </c>
      <c r="F59" t="s">
        <v>9512</v>
      </c>
      <c r="G59" t="s">
        <v>9513</v>
      </c>
      <c r="H59" s="2">
        <v>0</v>
      </c>
      <c r="I59" s="2">
        <v>0</v>
      </c>
      <c r="J59" s="2">
        <v>0</v>
      </c>
      <c r="K59" s="15">
        <v>2.12</v>
      </c>
      <c r="L59" s="2">
        <v>0</v>
      </c>
      <c r="M59" s="2">
        <v>0</v>
      </c>
      <c r="N59" s="2">
        <v>0</v>
      </c>
      <c r="O59" s="2">
        <v>0.27560000000000001</v>
      </c>
      <c r="P59" s="2">
        <v>2.3956</v>
      </c>
      <c r="Q59"/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9021</v>
      </c>
      <c r="B60" t="s">
        <v>9488</v>
      </c>
      <c r="C60" t="s">
        <v>7706</v>
      </c>
      <c r="D60" t="s">
        <v>0</v>
      </c>
      <c r="E60">
        <v>150109</v>
      </c>
      <c r="F60" t="s">
        <v>2822</v>
      </c>
      <c r="G60" t="s">
        <v>2823</v>
      </c>
      <c r="H60" s="2">
        <v>0</v>
      </c>
      <c r="I60" s="2">
        <v>0</v>
      </c>
      <c r="J60" s="2">
        <v>0</v>
      </c>
      <c r="K60" s="15">
        <v>88.63</v>
      </c>
      <c r="L60" s="2">
        <v>0</v>
      </c>
      <c r="M60" s="2">
        <v>0</v>
      </c>
      <c r="N60" s="2">
        <v>0</v>
      </c>
      <c r="O60" s="2">
        <v>11.5219</v>
      </c>
      <c r="P60" s="2">
        <v>100.1519</v>
      </c>
      <c r="Q60"/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9021</v>
      </c>
      <c r="B61" t="s">
        <v>9484</v>
      </c>
      <c r="C61" t="s">
        <v>7706</v>
      </c>
      <c r="D61" t="s">
        <v>0</v>
      </c>
      <c r="E61">
        <v>150108</v>
      </c>
      <c r="F61" t="s">
        <v>2822</v>
      </c>
      <c r="G61" t="s">
        <v>2823</v>
      </c>
      <c r="H61" s="2">
        <v>0</v>
      </c>
      <c r="I61" s="2">
        <v>0</v>
      </c>
      <c r="J61" s="2">
        <v>0</v>
      </c>
      <c r="K61" s="15">
        <v>334.12</v>
      </c>
      <c r="L61" s="2">
        <v>0</v>
      </c>
      <c r="M61" s="2">
        <v>0</v>
      </c>
      <c r="N61" s="2">
        <v>0</v>
      </c>
      <c r="O61" s="2">
        <v>43.435600000000001</v>
      </c>
      <c r="P61" s="2">
        <v>377.55560000000003</v>
      </c>
      <c r="Q61"/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9021</v>
      </c>
      <c r="B62" t="s">
        <v>9484</v>
      </c>
      <c r="C62" t="s">
        <v>7706</v>
      </c>
      <c r="D62" t="s">
        <v>0</v>
      </c>
      <c r="E62">
        <v>634995</v>
      </c>
      <c r="F62" t="s">
        <v>1326</v>
      </c>
      <c r="G62" t="s">
        <v>1327</v>
      </c>
      <c r="H62" s="2">
        <v>0</v>
      </c>
      <c r="I62" s="2">
        <v>0</v>
      </c>
      <c r="J62" s="2">
        <v>0</v>
      </c>
      <c r="K62" s="15">
        <v>15.11</v>
      </c>
      <c r="L62" s="2">
        <v>0</v>
      </c>
      <c r="M62" s="2">
        <v>0</v>
      </c>
      <c r="N62" s="2">
        <v>0</v>
      </c>
      <c r="O62" s="2">
        <v>1.9642999999999999</v>
      </c>
      <c r="P62" s="2">
        <v>17.074300000000001</v>
      </c>
      <c r="Q62"/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9021</v>
      </c>
      <c r="B63" t="s">
        <v>9496</v>
      </c>
      <c r="C63" s="21" t="s">
        <v>9511</v>
      </c>
      <c r="D63" t="s">
        <v>0</v>
      </c>
      <c r="E63" t="s">
        <v>9510</v>
      </c>
      <c r="F63" t="s">
        <v>1317</v>
      </c>
      <c r="G63" t="s">
        <v>1318</v>
      </c>
      <c r="H63" s="2">
        <v>0</v>
      </c>
      <c r="I63" s="2">
        <v>0</v>
      </c>
      <c r="J63" s="2">
        <v>0</v>
      </c>
      <c r="K63" s="15">
        <v>28.1</v>
      </c>
      <c r="L63" s="2">
        <v>0</v>
      </c>
      <c r="M63" s="2">
        <v>0</v>
      </c>
      <c r="N63" s="2">
        <v>0</v>
      </c>
      <c r="O63" s="2">
        <v>3.6530000000000005</v>
      </c>
      <c r="P63" s="2">
        <v>31.753</v>
      </c>
      <c r="Q63"/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9021</v>
      </c>
      <c r="B64" t="s">
        <v>9496</v>
      </c>
      <c r="C64" s="21" t="s">
        <v>9511</v>
      </c>
      <c r="D64" t="s">
        <v>0</v>
      </c>
      <c r="E64" t="s">
        <v>9509</v>
      </c>
      <c r="F64" t="s">
        <v>1317</v>
      </c>
      <c r="G64" t="s">
        <v>1318</v>
      </c>
      <c r="H64" s="2">
        <v>0</v>
      </c>
      <c r="I64" s="2">
        <v>0</v>
      </c>
      <c r="J64" s="2">
        <v>0</v>
      </c>
      <c r="K64" s="15">
        <v>14.82</v>
      </c>
      <c r="L64" s="2">
        <v>0</v>
      </c>
      <c r="M64" s="2">
        <v>0</v>
      </c>
      <c r="N64" s="2">
        <v>0</v>
      </c>
      <c r="O64" s="2">
        <v>1.9266000000000001</v>
      </c>
      <c r="P64" s="2">
        <v>16.746600000000001</v>
      </c>
      <c r="Q64"/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9021</v>
      </c>
      <c r="B65" t="s">
        <v>9494</v>
      </c>
      <c r="C65" s="21" t="s">
        <v>9511</v>
      </c>
      <c r="D65" t="s">
        <v>0</v>
      </c>
      <c r="E65" t="s">
        <v>9508</v>
      </c>
      <c r="F65" t="s">
        <v>1311</v>
      </c>
      <c r="G65" t="s">
        <v>1312</v>
      </c>
      <c r="H65" s="2">
        <v>6.01</v>
      </c>
      <c r="I65" s="2">
        <v>0</v>
      </c>
      <c r="J65" s="2">
        <v>0</v>
      </c>
      <c r="K65" s="15">
        <v>73.59</v>
      </c>
      <c r="L65" s="2">
        <v>0</v>
      </c>
      <c r="M65" s="2">
        <v>0</v>
      </c>
      <c r="N65" s="2">
        <v>0</v>
      </c>
      <c r="O65" s="2">
        <v>9.5667000000000009</v>
      </c>
      <c r="P65" s="2">
        <v>89.166700000000006</v>
      </c>
      <c r="Q65"/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9021</v>
      </c>
      <c r="B66" t="s">
        <v>9494</v>
      </c>
      <c r="C66" s="21" t="s">
        <v>9511</v>
      </c>
      <c r="D66" t="s">
        <v>0</v>
      </c>
      <c r="E66" t="s">
        <v>9507</v>
      </c>
      <c r="F66" t="s">
        <v>1317</v>
      </c>
      <c r="G66" t="s">
        <v>1318</v>
      </c>
      <c r="H66" s="2">
        <v>0</v>
      </c>
      <c r="I66" s="2">
        <v>0</v>
      </c>
      <c r="J66" s="2">
        <v>0</v>
      </c>
      <c r="K66" s="15">
        <v>35.31</v>
      </c>
      <c r="L66" s="2">
        <v>0</v>
      </c>
      <c r="M66" s="2">
        <v>0</v>
      </c>
      <c r="N66" s="2">
        <v>0</v>
      </c>
      <c r="O66" s="2">
        <v>4.5903</v>
      </c>
      <c r="P66" s="2">
        <v>39.900300000000001</v>
      </c>
      <c r="Q66"/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9021</v>
      </c>
      <c r="B67" t="s">
        <v>9506</v>
      </c>
      <c r="C67" s="21" t="s">
        <v>9511</v>
      </c>
      <c r="D67" t="s">
        <v>0</v>
      </c>
      <c r="E67" t="s">
        <v>9505</v>
      </c>
      <c r="F67" t="s">
        <v>1317</v>
      </c>
      <c r="G67" t="s">
        <v>1318</v>
      </c>
      <c r="H67" s="2">
        <v>0</v>
      </c>
      <c r="I67" s="2">
        <v>0</v>
      </c>
      <c r="J67" s="2">
        <v>0</v>
      </c>
      <c r="K67" s="15">
        <v>24.98</v>
      </c>
      <c r="L67" s="2">
        <v>0</v>
      </c>
      <c r="M67" s="2">
        <v>0</v>
      </c>
      <c r="N67" s="2">
        <v>0</v>
      </c>
      <c r="O67" s="2">
        <v>3.2474000000000003</v>
      </c>
      <c r="P67" s="2">
        <v>28.227399999999999</v>
      </c>
      <c r="Q67"/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9021</v>
      </c>
      <c r="B68" t="s">
        <v>9484</v>
      </c>
      <c r="C68" s="21" t="s">
        <v>9511</v>
      </c>
      <c r="D68" t="s">
        <v>0</v>
      </c>
      <c r="E68" t="s">
        <v>9501</v>
      </c>
      <c r="F68" t="s">
        <v>2174</v>
      </c>
      <c r="G68" t="s">
        <v>2175</v>
      </c>
      <c r="H68" s="2">
        <v>0</v>
      </c>
      <c r="I68" s="2">
        <v>0</v>
      </c>
      <c r="J68" s="2">
        <v>0</v>
      </c>
      <c r="K68" s="15">
        <v>38.04</v>
      </c>
      <c r="L68" s="2">
        <v>0</v>
      </c>
      <c r="M68" s="2">
        <v>0</v>
      </c>
      <c r="N68" s="2">
        <v>0</v>
      </c>
      <c r="O68" s="2">
        <v>4.9451999999999998</v>
      </c>
      <c r="P68" s="2">
        <v>42.985199999999999</v>
      </c>
      <c r="Q68"/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9021</v>
      </c>
      <c r="B69" t="s">
        <v>9503</v>
      </c>
      <c r="C69" s="21" t="s">
        <v>9511</v>
      </c>
      <c r="D69" t="s">
        <v>0</v>
      </c>
      <c r="E69" t="s">
        <v>9504</v>
      </c>
      <c r="F69" t="s">
        <v>1317</v>
      </c>
      <c r="G69" t="s">
        <v>1318</v>
      </c>
      <c r="H69" s="2">
        <v>0</v>
      </c>
      <c r="I69" s="2">
        <v>0</v>
      </c>
      <c r="J69" s="2">
        <v>0</v>
      </c>
      <c r="K69" s="15">
        <v>34.65</v>
      </c>
      <c r="L69" s="2">
        <v>0</v>
      </c>
      <c r="M69" s="2">
        <v>0</v>
      </c>
      <c r="N69" s="2">
        <v>0</v>
      </c>
      <c r="O69" s="2">
        <v>4.5045000000000002</v>
      </c>
      <c r="P69" s="2">
        <v>39.154499999999999</v>
      </c>
      <c r="Q69"/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9021</v>
      </c>
      <c r="B70" t="s">
        <v>9503</v>
      </c>
      <c r="C70" s="21" t="s">
        <v>9511</v>
      </c>
      <c r="D70" t="s">
        <v>0</v>
      </c>
      <c r="E70" t="s">
        <v>9502</v>
      </c>
      <c r="F70" t="s">
        <v>1317</v>
      </c>
      <c r="G70" t="s">
        <v>1318</v>
      </c>
      <c r="H70" s="2">
        <v>0</v>
      </c>
      <c r="I70" s="2">
        <v>0</v>
      </c>
      <c r="J70" s="2">
        <v>0</v>
      </c>
      <c r="K70" s="15">
        <v>203.49</v>
      </c>
      <c r="L70" s="2">
        <v>0</v>
      </c>
      <c r="M70" s="2">
        <v>0</v>
      </c>
      <c r="N70" s="2">
        <v>0</v>
      </c>
      <c r="O70" s="2">
        <v>26.453700000000001</v>
      </c>
      <c r="P70" s="2">
        <v>229.94370000000001</v>
      </c>
      <c r="Q70"/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9021</v>
      </c>
      <c r="B71" t="s">
        <v>9500</v>
      </c>
      <c r="C71" s="21" t="s">
        <v>9511</v>
      </c>
      <c r="D71" t="s">
        <v>0</v>
      </c>
      <c r="E71" t="s">
        <v>9499</v>
      </c>
      <c r="F71" t="s">
        <v>1311</v>
      </c>
      <c r="G71" t="s">
        <v>1312</v>
      </c>
      <c r="H71" s="2">
        <v>5.61</v>
      </c>
      <c r="I71" s="2">
        <v>0</v>
      </c>
      <c r="J71" s="2">
        <v>0</v>
      </c>
      <c r="K71" s="15">
        <v>70.25</v>
      </c>
      <c r="L71" s="2">
        <v>0</v>
      </c>
      <c r="M71" s="2">
        <v>0</v>
      </c>
      <c r="N71" s="2">
        <v>0</v>
      </c>
      <c r="O71" s="2">
        <v>9.1325000000000003</v>
      </c>
      <c r="P71" s="2">
        <v>84.992500000000007</v>
      </c>
      <c r="Q71"/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9020</v>
      </c>
      <c r="B72" t="s">
        <v>9451</v>
      </c>
      <c r="C72" t="s">
        <v>7706</v>
      </c>
      <c r="D72" t="s">
        <v>0</v>
      </c>
      <c r="E72">
        <v>230223275</v>
      </c>
      <c r="F72" t="s">
        <v>1317</v>
      </c>
      <c r="G72" t="s">
        <v>1318</v>
      </c>
      <c r="H72" s="2">
        <v>0</v>
      </c>
      <c r="I72" s="2">
        <v>0</v>
      </c>
      <c r="J72" s="2">
        <v>0</v>
      </c>
      <c r="K72" s="15">
        <v>528.79</v>
      </c>
      <c r="L72" s="2">
        <v>0</v>
      </c>
      <c r="M72" s="2">
        <v>0</v>
      </c>
      <c r="N72" s="2">
        <v>0</v>
      </c>
      <c r="O72" s="2">
        <v>68.742699999999999</v>
      </c>
      <c r="P72" s="2">
        <v>597.53269999999998</v>
      </c>
      <c r="Q72"/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9020</v>
      </c>
      <c r="B73" t="s">
        <v>9481</v>
      </c>
      <c r="C73" t="s">
        <v>7706</v>
      </c>
      <c r="D73" t="s">
        <v>0</v>
      </c>
      <c r="E73">
        <v>480</v>
      </c>
      <c r="F73" t="s">
        <v>9458</v>
      </c>
      <c r="G73" t="s">
        <v>9459</v>
      </c>
      <c r="H73" s="2">
        <v>0</v>
      </c>
      <c r="I73" s="2">
        <v>0</v>
      </c>
      <c r="J73" s="2">
        <v>0</v>
      </c>
      <c r="K73" s="15">
        <v>41.49</v>
      </c>
      <c r="L73" s="2">
        <v>0</v>
      </c>
      <c r="M73" s="2">
        <v>0</v>
      </c>
      <c r="N73" s="2">
        <v>0</v>
      </c>
      <c r="O73" s="2">
        <v>5.3937000000000008</v>
      </c>
      <c r="P73" s="2">
        <v>46.883700000000005</v>
      </c>
      <c r="Q73"/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9020</v>
      </c>
      <c r="B74" t="s">
        <v>9481</v>
      </c>
      <c r="C74" t="s">
        <v>7706</v>
      </c>
      <c r="D74" t="s">
        <v>0</v>
      </c>
      <c r="E74">
        <v>64387</v>
      </c>
      <c r="G74" t="s">
        <v>8558</v>
      </c>
      <c r="H74" s="2">
        <v>6.6899999999999995</v>
      </c>
      <c r="I74" s="2">
        <v>0</v>
      </c>
      <c r="J74" s="2">
        <v>0</v>
      </c>
      <c r="K74" s="15">
        <v>82.57</v>
      </c>
      <c r="L74" s="2">
        <v>0</v>
      </c>
      <c r="M74" s="2">
        <v>0</v>
      </c>
      <c r="N74" s="2">
        <v>0</v>
      </c>
      <c r="O74" s="2">
        <v>10.7341</v>
      </c>
      <c r="P74" s="2">
        <v>99.994099999999989</v>
      </c>
      <c r="Q74" t="s">
        <v>8557</v>
      </c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9020</v>
      </c>
      <c r="B75" t="s">
        <v>9474</v>
      </c>
      <c r="C75" t="s">
        <v>7706</v>
      </c>
      <c r="D75" t="s">
        <v>0</v>
      </c>
      <c r="E75">
        <v>943</v>
      </c>
      <c r="F75" t="s">
        <v>9388</v>
      </c>
      <c r="G75" t="s">
        <v>9414</v>
      </c>
      <c r="H75" s="2">
        <v>0</v>
      </c>
      <c r="I75" s="2">
        <v>0</v>
      </c>
      <c r="J75" s="2">
        <v>0</v>
      </c>
      <c r="K75" s="15">
        <v>32.6</v>
      </c>
      <c r="L75" s="2">
        <v>0</v>
      </c>
      <c r="M75" s="2">
        <v>0</v>
      </c>
      <c r="N75" s="2">
        <v>0</v>
      </c>
      <c r="O75" s="2">
        <v>4.2380000000000004</v>
      </c>
      <c r="P75" s="2">
        <v>36.838000000000001</v>
      </c>
      <c r="Q75"/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9020</v>
      </c>
      <c r="B76" t="s">
        <v>9469</v>
      </c>
      <c r="C76" t="s">
        <v>7706</v>
      </c>
      <c r="D76" t="s">
        <v>0</v>
      </c>
      <c r="E76">
        <v>62076</v>
      </c>
      <c r="G76" t="s">
        <v>8558</v>
      </c>
      <c r="H76" s="2">
        <v>6.49</v>
      </c>
      <c r="I76" s="2">
        <v>0</v>
      </c>
      <c r="J76" s="2">
        <v>0</v>
      </c>
      <c r="K76" s="15">
        <v>76.16</v>
      </c>
      <c r="L76" s="2">
        <v>0</v>
      </c>
      <c r="M76" s="2">
        <v>0</v>
      </c>
      <c r="N76" s="2">
        <v>0</v>
      </c>
      <c r="O76" s="2">
        <v>9.9008000000000003</v>
      </c>
      <c r="P76" s="2">
        <v>92.550799999999995</v>
      </c>
      <c r="Q76" t="s">
        <v>8557</v>
      </c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9020</v>
      </c>
      <c r="B77" t="s">
        <v>9465</v>
      </c>
      <c r="C77" t="s">
        <v>7706</v>
      </c>
      <c r="D77" t="s">
        <v>0</v>
      </c>
      <c r="E77">
        <v>230220982</v>
      </c>
      <c r="F77" t="s">
        <v>1317</v>
      </c>
      <c r="G77" t="s">
        <v>1318</v>
      </c>
      <c r="H77" s="2">
        <v>0</v>
      </c>
      <c r="I77" s="2">
        <v>0</v>
      </c>
      <c r="J77" s="2">
        <v>0</v>
      </c>
      <c r="K77" s="15">
        <v>250.61</v>
      </c>
      <c r="L77" s="2">
        <v>0</v>
      </c>
      <c r="M77" s="2">
        <v>0</v>
      </c>
      <c r="N77" s="2">
        <v>0</v>
      </c>
      <c r="O77" s="2">
        <v>32.579300000000003</v>
      </c>
      <c r="P77" s="2">
        <v>283.1893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9020</v>
      </c>
      <c r="B78" t="s">
        <v>9465</v>
      </c>
      <c r="C78" t="s">
        <v>7706</v>
      </c>
      <c r="D78" t="s">
        <v>0</v>
      </c>
      <c r="E78">
        <v>917</v>
      </c>
      <c r="F78" t="s">
        <v>9388</v>
      </c>
      <c r="G78" t="s">
        <v>9414</v>
      </c>
      <c r="H78" s="2">
        <v>0</v>
      </c>
      <c r="I78" s="2">
        <v>0</v>
      </c>
      <c r="J78" s="2">
        <v>0</v>
      </c>
      <c r="K78" s="15">
        <v>27.43</v>
      </c>
      <c r="L78" s="2">
        <v>0</v>
      </c>
      <c r="M78" s="2">
        <v>0</v>
      </c>
      <c r="N78" s="2">
        <v>0</v>
      </c>
      <c r="O78" s="2">
        <v>3.5659000000000001</v>
      </c>
      <c r="P78" s="2">
        <v>30.995899999999999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9020</v>
      </c>
      <c r="B79" t="s">
        <v>9463</v>
      </c>
      <c r="C79" t="s">
        <v>7706</v>
      </c>
      <c r="D79" t="s">
        <v>0</v>
      </c>
      <c r="E79">
        <v>230220742</v>
      </c>
      <c r="F79" t="s">
        <v>1317</v>
      </c>
      <c r="G79" t="s">
        <v>1318</v>
      </c>
      <c r="H79" s="2">
        <v>0</v>
      </c>
      <c r="I79" s="2">
        <v>0</v>
      </c>
      <c r="J79" s="2">
        <v>0</v>
      </c>
      <c r="K79" s="15">
        <v>55.57</v>
      </c>
      <c r="L79" s="2">
        <v>0</v>
      </c>
      <c r="M79" s="2">
        <v>0</v>
      </c>
      <c r="N79" s="2">
        <v>0</v>
      </c>
      <c r="O79" s="2">
        <v>7.2241</v>
      </c>
      <c r="P79" s="2">
        <v>62.7941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9020</v>
      </c>
      <c r="B80" t="s">
        <v>9463</v>
      </c>
      <c r="C80" t="s">
        <v>7706</v>
      </c>
      <c r="D80" t="s">
        <v>0</v>
      </c>
      <c r="E80">
        <v>230220741</v>
      </c>
      <c r="F80" t="s">
        <v>1317</v>
      </c>
      <c r="G80" t="s">
        <v>1318</v>
      </c>
      <c r="H80" s="2">
        <v>0</v>
      </c>
      <c r="I80" s="2">
        <v>0</v>
      </c>
      <c r="J80" s="2">
        <v>0</v>
      </c>
      <c r="K80" s="15">
        <v>193.73</v>
      </c>
      <c r="L80" s="2">
        <v>0</v>
      </c>
      <c r="M80" s="2">
        <v>0</v>
      </c>
      <c r="N80" s="2">
        <v>0</v>
      </c>
      <c r="O80" s="2">
        <v>25.184899999999999</v>
      </c>
      <c r="P80" s="2">
        <v>218.91489999999999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9020</v>
      </c>
      <c r="B81" t="s">
        <v>9402</v>
      </c>
      <c r="C81" t="s">
        <v>7706</v>
      </c>
      <c r="D81" t="s">
        <v>0</v>
      </c>
      <c r="E81">
        <v>124865</v>
      </c>
      <c r="F81" t="s">
        <v>2822</v>
      </c>
      <c r="G81" t="s">
        <v>2823</v>
      </c>
      <c r="H81" s="2">
        <v>0</v>
      </c>
      <c r="I81" s="2">
        <v>0</v>
      </c>
      <c r="J81" s="2">
        <v>0</v>
      </c>
      <c r="K81" s="15">
        <v>19.2</v>
      </c>
      <c r="L81" s="2">
        <v>0</v>
      </c>
      <c r="M81" s="2">
        <v>0</v>
      </c>
      <c r="N81" s="2">
        <v>0</v>
      </c>
      <c r="O81" s="2">
        <v>2.496</v>
      </c>
      <c r="P81" s="2">
        <v>21.695999999999998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9020</v>
      </c>
      <c r="B82" t="s">
        <v>9402</v>
      </c>
      <c r="C82" t="s">
        <v>7706</v>
      </c>
      <c r="D82" t="s">
        <v>0</v>
      </c>
      <c r="E82">
        <v>124873</v>
      </c>
      <c r="F82" t="s">
        <v>2822</v>
      </c>
      <c r="G82" t="s">
        <v>2823</v>
      </c>
      <c r="H82" s="2">
        <v>0</v>
      </c>
      <c r="I82" s="2">
        <v>0</v>
      </c>
      <c r="J82" s="2">
        <v>0</v>
      </c>
      <c r="K82" s="15">
        <v>6.31</v>
      </c>
      <c r="L82" s="2">
        <v>0</v>
      </c>
      <c r="M82" s="2">
        <v>0</v>
      </c>
      <c r="N82" s="2">
        <v>0</v>
      </c>
      <c r="O82" s="2">
        <v>0.82030000000000003</v>
      </c>
      <c r="P82" s="2">
        <v>7.1303000000000001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9019</v>
      </c>
      <c r="B83" t="s">
        <v>9449</v>
      </c>
      <c r="C83" t="s">
        <v>7706</v>
      </c>
      <c r="D83" t="s">
        <v>0</v>
      </c>
      <c r="E83">
        <v>1934</v>
      </c>
      <c r="F83" t="s">
        <v>9433</v>
      </c>
      <c r="G83" t="s">
        <v>9434</v>
      </c>
      <c r="H83" s="2">
        <v>0</v>
      </c>
      <c r="I83" s="2">
        <v>0</v>
      </c>
      <c r="J83" s="2">
        <v>0</v>
      </c>
      <c r="K83" s="15">
        <v>118.54</v>
      </c>
      <c r="L83" s="2">
        <v>0</v>
      </c>
      <c r="M83" s="2">
        <v>0</v>
      </c>
      <c r="N83" s="2">
        <v>0</v>
      </c>
      <c r="O83" s="2">
        <v>15.410200000000001</v>
      </c>
      <c r="P83" s="2">
        <v>133.9502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9019</v>
      </c>
      <c r="B84" t="s">
        <v>9442</v>
      </c>
      <c r="C84" t="s">
        <v>7706</v>
      </c>
      <c r="D84" t="s">
        <v>0</v>
      </c>
      <c r="E84">
        <v>879</v>
      </c>
      <c r="F84" t="s">
        <v>9388</v>
      </c>
      <c r="G84" t="s">
        <v>9414</v>
      </c>
      <c r="H84" s="2">
        <v>0</v>
      </c>
      <c r="I84" s="2">
        <v>0</v>
      </c>
      <c r="J84" s="2">
        <v>0</v>
      </c>
      <c r="K84" s="15">
        <v>36.01</v>
      </c>
      <c r="L84" s="2">
        <v>0</v>
      </c>
      <c r="M84" s="2">
        <v>0</v>
      </c>
      <c r="N84" s="2">
        <v>0</v>
      </c>
      <c r="O84" s="2">
        <v>4.6813000000000002</v>
      </c>
      <c r="P84" s="2">
        <v>40.691299999999998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9019</v>
      </c>
      <c r="B85" t="s">
        <v>9460</v>
      </c>
      <c r="C85" t="s">
        <v>7706</v>
      </c>
      <c r="D85" t="s">
        <v>0</v>
      </c>
      <c r="E85">
        <v>137030</v>
      </c>
      <c r="F85" t="s">
        <v>2822</v>
      </c>
      <c r="G85" t="s">
        <v>2823</v>
      </c>
      <c r="H85" s="2">
        <v>0</v>
      </c>
      <c r="I85" s="2">
        <v>0</v>
      </c>
      <c r="J85" s="2">
        <v>0</v>
      </c>
      <c r="K85" s="15">
        <v>149.65</v>
      </c>
      <c r="L85" s="2">
        <v>0</v>
      </c>
      <c r="M85" s="2">
        <v>0</v>
      </c>
      <c r="N85" s="2">
        <v>0</v>
      </c>
      <c r="O85" s="2">
        <v>19.454500000000003</v>
      </c>
      <c r="P85" s="2">
        <v>169.1045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9019</v>
      </c>
      <c r="B86" t="s">
        <v>9439</v>
      </c>
      <c r="C86" t="s">
        <v>7706</v>
      </c>
      <c r="D86" t="s">
        <v>0</v>
      </c>
      <c r="E86">
        <v>433</v>
      </c>
      <c r="F86" t="s">
        <v>9458</v>
      </c>
      <c r="G86" t="s">
        <v>9459</v>
      </c>
      <c r="H86" s="2">
        <v>0</v>
      </c>
      <c r="I86" s="2">
        <v>0</v>
      </c>
      <c r="J86" s="2">
        <v>0</v>
      </c>
      <c r="K86" s="15">
        <v>36.14</v>
      </c>
      <c r="L86" s="2">
        <v>0</v>
      </c>
      <c r="M86" s="2">
        <v>0</v>
      </c>
      <c r="N86" s="2">
        <v>0</v>
      </c>
      <c r="O86" s="2">
        <v>4.6981999999999999</v>
      </c>
      <c r="P86" s="2">
        <v>40.838200000000001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9019</v>
      </c>
      <c r="B87" t="s">
        <v>9438</v>
      </c>
      <c r="C87" t="s">
        <v>7706</v>
      </c>
      <c r="D87" t="s">
        <v>0</v>
      </c>
      <c r="E87">
        <v>21482</v>
      </c>
      <c r="F87" t="s">
        <v>1317</v>
      </c>
      <c r="G87" t="s">
        <v>1318</v>
      </c>
      <c r="H87" s="2">
        <v>0</v>
      </c>
      <c r="I87" s="2">
        <v>0</v>
      </c>
      <c r="J87" s="2">
        <v>0</v>
      </c>
      <c r="K87" s="15">
        <v>1156.6600000000001</v>
      </c>
      <c r="L87" s="2">
        <v>0</v>
      </c>
      <c r="M87" s="2">
        <v>0</v>
      </c>
      <c r="N87" s="2">
        <v>0</v>
      </c>
      <c r="O87" s="2">
        <v>150.36580000000001</v>
      </c>
      <c r="P87" s="2">
        <v>1307.0258000000001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9019</v>
      </c>
      <c r="B88" t="s">
        <v>9455</v>
      </c>
      <c r="C88" t="s">
        <v>7706</v>
      </c>
      <c r="D88" t="s">
        <v>0</v>
      </c>
      <c r="E88">
        <v>38</v>
      </c>
      <c r="F88" t="s">
        <v>9456</v>
      </c>
      <c r="G88" t="s">
        <v>9457</v>
      </c>
      <c r="H88" s="2">
        <v>0</v>
      </c>
      <c r="I88" s="2">
        <v>0</v>
      </c>
      <c r="J88" s="2">
        <v>0</v>
      </c>
      <c r="K88" s="15">
        <v>40</v>
      </c>
      <c r="L88" s="2">
        <v>0</v>
      </c>
      <c r="M88" s="2">
        <v>0</v>
      </c>
      <c r="N88" s="2">
        <v>0</v>
      </c>
      <c r="O88" s="2">
        <v>5.2</v>
      </c>
      <c r="P88" s="2">
        <v>45.2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9019</v>
      </c>
      <c r="B89" t="s">
        <v>9435</v>
      </c>
      <c r="C89" t="s">
        <v>7706</v>
      </c>
      <c r="D89" t="s">
        <v>0</v>
      </c>
      <c r="E89">
        <v>76306</v>
      </c>
      <c r="F89" t="s">
        <v>2174</v>
      </c>
      <c r="G89" t="s">
        <v>2175</v>
      </c>
      <c r="H89" s="2">
        <v>0</v>
      </c>
      <c r="I89" s="2">
        <v>0</v>
      </c>
      <c r="J89" s="2">
        <v>0</v>
      </c>
      <c r="K89" s="15">
        <v>38.04</v>
      </c>
      <c r="L89" s="2">
        <v>0</v>
      </c>
      <c r="M89" s="2">
        <v>0</v>
      </c>
      <c r="N89" s="2">
        <v>0</v>
      </c>
      <c r="O89" s="2">
        <v>4.9451999999999998</v>
      </c>
      <c r="P89" s="2">
        <v>42.985199999999999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9019</v>
      </c>
      <c r="B90" t="s">
        <v>9415</v>
      </c>
      <c r="C90" t="s">
        <v>7706</v>
      </c>
      <c r="D90" t="s">
        <v>0</v>
      </c>
      <c r="E90">
        <v>72004</v>
      </c>
      <c r="F90" t="s">
        <v>2174</v>
      </c>
      <c r="G90" t="s">
        <v>2175</v>
      </c>
      <c r="H90" s="2">
        <v>0</v>
      </c>
      <c r="I90" s="2">
        <v>0</v>
      </c>
      <c r="J90" s="2">
        <v>0</v>
      </c>
      <c r="K90" s="15">
        <v>35.39</v>
      </c>
      <c r="L90" s="2">
        <v>0</v>
      </c>
      <c r="M90" s="2">
        <v>0</v>
      </c>
      <c r="N90" s="2">
        <v>0</v>
      </c>
      <c r="O90" s="2">
        <v>4.6006999999999998</v>
      </c>
      <c r="P90" s="2">
        <v>39.990700000000004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8489</v>
      </c>
      <c r="B91" t="s">
        <v>9431</v>
      </c>
      <c r="C91" t="s">
        <v>7706</v>
      </c>
      <c r="D91" t="s">
        <v>0</v>
      </c>
      <c r="E91">
        <v>135017</v>
      </c>
      <c r="F91" t="s">
        <v>2822</v>
      </c>
      <c r="G91" t="s">
        <v>2823</v>
      </c>
      <c r="H91" s="2">
        <v>0</v>
      </c>
      <c r="I91" s="2">
        <v>0</v>
      </c>
      <c r="J91" s="2">
        <v>0</v>
      </c>
      <c r="K91" s="15">
        <v>34.520000000000003</v>
      </c>
      <c r="L91" s="2">
        <v>0</v>
      </c>
      <c r="M91" s="2">
        <v>0</v>
      </c>
      <c r="N91" s="2">
        <v>0</v>
      </c>
      <c r="O91" s="2">
        <v>4.4876000000000005</v>
      </c>
      <c r="P91" s="2">
        <v>39.007600000000004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8489</v>
      </c>
      <c r="B92" t="s">
        <v>9420</v>
      </c>
      <c r="C92" t="s">
        <v>7706</v>
      </c>
      <c r="D92" t="s">
        <v>0</v>
      </c>
      <c r="E92">
        <v>797</v>
      </c>
      <c r="F92" t="s">
        <v>9388</v>
      </c>
      <c r="G92" t="s">
        <v>9414</v>
      </c>
      <c r="H92" s="2">
        <v>0</v>
      </c>
      <c r="I92" s="2">
        <v>0</v>
      </c>
      <c r="J92" s="2">
        <v>0</v>
      </c>
      <c r="K92" s="15">
        <v>53.08</v>
      </c>
      <c r="L92" s="2">
        <v>0</v>
      </c>
      <c r="M92" s="2">
        <v>0</v>
      </c>
      <c r="N92" s="2">
        <v>0</v>
      </c>
      <c r="O92" s="2">
        <v>6.9004000000000003</v>
      </c>
      <c r="P92" s="2">
        <v>59.980399999999996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8489</v>
      </c>
      <c r="B93" t="s">
        <v>9432</v>
      </c>
      <c r="C93" t="s">
        <v>7706</v>
      </c>
      <c r="D93" t="s">
        <v>0</v>
      </c>
      <c r="E93">
        <v>1844</v>
      </c>
      <c r="F93" t="s">
        <v>9433</v>
      </c>
      <c r="G93" t="s">
        <v>9434</v>
      </c>
      <c r="H93" s="2">
        <v>0</v>
      </c>
      <c r="I93" s="2">
        <v>0</v>
      </c>
      <c r="J93" s="2">
        <v>0</v>
      </c>
      <c r="K93" s="15">
        <v>259.54000000000002</v>
      </c>
      <c r="L93" s="2">
        <v>0</v>
      </c>
      <c r="M93" s="2">
        <v>0</v>
      </c>
      <c r="N93" s="2">
        <v>0</v>
      </c>
      <c r="O93" s="2">
        <v>33.740200000000002</v>
      </c>
      <c r="P93" s="2">
        <v>293.28020000000004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8489</v>
      </c>
      <c r="B94" t="s">
        <v>9416</v>
      </c>
      <c r="C94" t="s">
        <v>7706</v>
      </c>
      <c r="D94" t="s">
        <v>0</v>
      </c>
      <c r="E94">
        <v>783</v>
      </c>
      <c r="F94" t="s">
        <v>9388</v>
      </c>
      <c r="G94" t="s">
        <v>9414</v>
      </c>
      <c r="H94" s="2">
        <v>0</v>
      </c>
      <c r="I94" s="2">
        <v>0</v>
      </c>
      <c r="J94" s="2">
        <v>0</v>
      </c>
      <c r="K94" s="15">
        <v>33.76</v>
      </c>
      <c r="L94" s="2">
        <v>0</v>
      </c>
      <c r="M94" s="2">
        <v>0</v>
      </c>
      <c r="N94" s="2">
        <v>0</v>
      </c>
      <c r="O94" s="2">
        <v>4.3887999999999998</v>
      </c>
      <c r="P94" s="2">
        <v>38.148799999999994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8489</v>
      </c>
      <c r="B95" t="s">
        <v>9416</v>
      </c>
      <c r="C95" t="s">
        <v>7706</v>
      </c>
      <c r="D95" t="s">
        <v>0</v>
      </c>
      <c r="E95">
        <v>49273</v>
      </c>
      <c r="F95" t="s">
        <v>240</v>
      </c>
      <c r="G95" t="s">
        <v>241</v>
      </c>
      <c r="H95" s="2">
        <v>0</v>
      </c>
      <c r="I95" s="2">
        <v>0</v>
      </c>
      <c r="J95" s="2">
        <v>0</v>
      </c>
      <c r="K95" s="15">
        <v>305.31</v>
      </c>
      <c r="L95" s="2">
        <v>0</v>
      </c>
      <c r="M95" s="2">
        <v>0</v>
      </c>
      <c r="N95" s="2">
        <v>0</v>
      </c>
      <c r="O95" s="2">
        <v>39.690300000000001</v>
      </c>
      <c r="P95" s="2">
        <v>345.00029999999998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8490</v>
      </c>
      <c r="B96" t="s">
        <v>9398</v>
      </c>
      <c r="C96" t="s">
        <v>7706</v>
      </c>
      <c r="D96" t="s">
        <v>0</v>
      </c>
      <c r="E96">
        <v>735</v>
      </c>
      <c r="F96" t="s">
        <v>9388</v>
      </c>
      <c r="G96" t="s">
        <v>9414</v>
      </c>
      <c r="H96" s="2">
        <v>0</v>
      </c>
      <c r="I96" s="2">
        <v>0</v>
      </c>
      <c r="J96" s="2">
        <v>0</v>
      </c>
      <c r="K96" s="15">
        <v>70.099999999999994</v>
      </c>
      <c r="L96" s="2">
        <v>0</v>
      </c>
      <c r="M96" s="2">
        <v>0</v>
      </c>
      <c r="N96" s="2">
        <v>0</v>
      </c>
      <c r="O96" s="2">
        <v>9.1129999999999995</v>
      </c>
      <c r="P96" s="2">
        <v>79.212999999999994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8490</v>
      </c>
      <c r="B97" t="s">
        <v>9397</v>
      </c>
      <c r="C97" t="s">
        <v>7706</v>
      </c>
      <c r="D97" t="s">
        <v>0</v>
      </c>
      <c r="E97">
        <v>122969</v>
      </c>
      <c r="F97" t="s">
        <v>2822</v>
      </c>
      <c r="G97" t="s">
        <v>2823</v>
      </c>
      <c r="H97" s="2">
        <v>0</v>
      </c>
      <c r="I97" s="2">
        <v>0</v>
      </c>
      <c r="J97" s="2">
        <v>0</v>
      </c>
      <c r="K97" s="15">
        <v>198.9</v>
      </c>
      <c r="L97" s="2">
        <v>0</v>
      </c>
      <c r="M97" s="2">
        <v>0</v>
      </c>
      <c r="N97" s="2">
        <v>0</v>
      </c>
      <c r="O97" s="2">
        <v>25.857000000000003</v>
      </c>
      <c r="P97" s="2">
        <v>224.75700000000001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8490</v>
      </c>
      <c r="B98" t="s">
        <v>9397</v>
      </c>
      <c r="C98" t="s">
        <v>7706</v>
      </c>
      <c r="D98" t="s">
        <v>0</v>
      </c>
      <c r="E98">
        <v>122658</v>
      </c>
      <c r="F98" t="s">
        <v>2822</v>
      </c>
      <c r="G98" t="s">
        <v>2823</v>
      </c>
      <c r="H98" s="2">
        <v>0</v>
      </c>
      <c r="I98" s="2">
        <v>0</v>
      </c>
      <c r="J98" s="2">
        <v>0</v>
      </c>
      <c r="K98" s="15">
        <v>327.05</v>
      </c>
      <c r="L98" s="2">
        <v>0</v>
      </c>
      <c r="M98" s="2">
        <v>0</v>
      </c>
      <c r="N98" s="2">
        <v>0</v>
      </c>
      <c r="O98" s="2">
        <v>42.516500000000001</v>
      </c>
      <c r="P98" s="2">
        <v>369.56650000000002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8490</v>
      </c>
      <c r="B99" t="s">
        <v>9413</v>
      </c>
      <c r="C99" t="s">
        <v>7706</v>
      </c>
      <c r="D99" t="s">
        <v>0</v>
      </c>
      <c r="E99">
        <v>121991</v>
      </c>
      <c r="F99" t="s">
        <v>2822</v>
      </c>
      <c r="G99" t="s">
        <v>2823</v>
      </c>
      <c r="H99" s="2">
        <v>0</v>
      </c>
      <c r="I99" s="2">
        <v>0</v>
      </c>
      <c r="J99" s="2">
        <v>0</v>
      </c>
      <c r="K99" s="15">
        <v>51.76</v>
      </c>
      <c r="L99" s="2">
        <v>0</v>
      </c>
      <c r="M99" s="2">
        <v>0</v>
      </c>
      <c r="N99" s="2">
        <v>0</v>
      </c>
      <c r="O99" s="2">
        <v>6.7287999999999997</v>
      </c>
      <c r="P99" s="2">
        <v>58.488799999999998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8264</v>
      </c>
      <c r="B100" s="1" t="s">
        <v>9378</v>
      </c>
      <c r="C100" t="s">
        <v>1</v>
      </c>
      <c r="D100" t="s">
        <v>0</v>
      </c>
      <c r="E100">
        <v>9</v>
      </c>
      <c r="F100" t="s">
        <v>9379</v>
      </c>
      <c r="G100" t="s">
        <v>9380</v>
      </c>
      <c r="H100" s="2">
        <v>0</v>
      </c>
      <c r="I100" s="2">
        <v>0</v>
      </c>
      <c r="J100" s="2">
        <v>0</v>
      </c>
      <c r="K100" s="2">
        <v>25.99</v>
      </c>
      <c r="L100" s="2">
        <v>0</v>
      </c>
      <c r="M100" s="2">
        <v>0</v>
      </c>
      <c r="N100" s="2">
        <v>0</v>
      </c>
      <c r="O100" s="2">
        <v>3.3786999999999998</v>
      </c>
      <c r="P100" s="2">
        <v>29.368699999999997</v>
      </c>
      <c r="R100">
        <v>3</v>
      </c>
      <c r="U100" s="2"/>
    </row>
    <row r="101" spans="1:21" hidden="1" x14ac:dyDescent="0.25">
      <c r="A101" t="s">
        <v>8264</v>
      </c>
      <c r="B101" s="1" t="s">
        <v>9381</v>
      </c>
      <c r="C101" t="s">
        <v>1</v>
      </c>
      <c r="D101" t="s">
        <v>0</v>
      </c>
      <c r="E101">
        <v>30</v>
      </c>
      <c r="F101" t="s">
        <v>9379</v>
      </c>
      <c r="G101" t="s">
        <v>9380</v>
      </c>
      <c r="H101" s="2">
        <v>0</v>
      </c>
      <c r="I101" s="2">
        <v>0</v>
      </c>
      <c r="J101" s="2">
        <v>0</v>
      </c>
      <c r="K101" s="2">
        <v>25.99</v>
      </c>
      <c r="L101" s="2">
        <v>0</v>
      </c>
      <c r="M101" s="2">
        <v>0</v>
      </c>
      <c r="N101" s="2">
        <v>0</v>
      </c>
      <c r="O101" s="2">
        <v>3.3786999999999998</v>
      </c>
      <c r="P101" s="2">
        <v>29.368699999999997</v>
      </c>
      <c r="R101">
        <v>3</v>
      </c>
      <c r="T101" s="2"/>
      <c r="U101" s="2"/>
    </row>
    <row r="102" spans="1:21" hidden="1" x14ac:dyDescent="0.25">
      <c r="A102" t="s">
        <v>8264</v>
      </c>
      <c r="B102" s="1" t="s">
        <v>9366</v>
      </c>
      <c r="C102" t="s">
        <v>1</v>
      </c>
      <c r="D102" t="s">
        <v>0</v>
      </c>
      <c r="E102">
        <v>1270</v>
      </c>
      <c r="F102" t="s">
        <v>9382</v>
      </c>
      <c r="G102" t="s">
        <v>9383</v>
      </c>
      <c r="H102" s="2">
        <v>0</v>
      </c>
      <c r="I102" s="2">
        <v>0</v>
      </c>
      <c r="J102" s="2">
        <v>0</v>
      </c>
      <c r="K102" s="2">
        <v>61.95</v>
      </c>
      <c r="L102" s="2">
        <v>0</v>
      </c>
      <c r="M102" s="2">
        <v>0</v>
      </c>
      <c r="N102" s="2">
        <v>0</v>
      </c>
      <c r="O102" s="2">
        <v>8.0535000000000014</v>
      </c>
      <c r="P102" s="2">
        <v>70.003500000000003</v>
      </c>
      <c r="R102">
        <v>3</v>
      </c>
      <c r="T102" s="2"/>
      <c r="U102" s="2"/>
    </row>
    <row r="103" spans="1:21" hidden="1" x14ac:dyDescent="0.25">
      <c r="A103" t="s">
        <v>8264</v>
      </c>
      <c r="B103" s="1" t="s">
        <v>9384</v>
      </c>
      <c r="C103" t="s">
        <v>1</v>
      </c>
      <c r="D103" t="s">
        <v>0</v>
      </c>
      <c r="E103">
        <v>115831</v>
      </c>
      <c r="F103" t="s">
        <v>2822</v>
      </c>
      <c r="G103" t="s">
        <v>9385</v>
      </c>
      <c r="H103" s="2">
        <v>0</v>
      </c>
      <c r="I103" s="2">
        <v>0</v>
      </c>
      <c r="J103" s="2">
        <v>0</v>
      </c>
      <c r="K103" s="2">
        <v>154.29</v>
      </c>
      <c r="L103" s="2">
        <v>0</v>
      </c>
      <c r="M103" s="2">
        <v>0</v>
      </c>
      <c r="N103" s="2">
        <v>0</v>
      </c>
      <c r="O103" s="2">
        <v>20.057700000000001</v>
      </c>
      <c r="P103" s="2">
        <v>174.3477</v>
      </c>
      <c r="R103">
        <v>3</v>
      </c>
      <c r="T103" s="2"/>
      <c r="U103" s="2"/>
    </row>
    <row r="104" spans="1:21" hidden="1" x14ac:dyDescent="0.25">
      <c r="A104" t="s">
        <v>8264</v>
      </c>
      <c r="B104" s="1" t="s">
        <v>9386</v>
      </c>
      <c r="C104" t="s">
        <v>1</v>
      </c>
      <c r="D104" t="s">
        <v>0</v>
      </c>
      <c r="E104">
        <v>29537</v>
      </c>
      <c r="F104" t="s">
        <v>4492</v>
      </c>
      <c r="G104" t="s">
        <v>9387</v>
      </c>
      <c r="H104" s="2">
        <v>0</v>
      </c>
      <c r="I104" s="2">
        <v>0</v>
      </c>
      <c r="J104" s="2">
        <v>0</v>
      </c>
      <c r="K104" s="2">
        <v>445.47</v>
      </c>
      <c r="L104" s="2">
        <v>0</v>
      </c>
      <c r="M104" s="2">
        <v>0</v>
      </c>
      <c r="N104" s="2">
        <v>0</v>
      </c>
      <c r="O104" s="2">
        <v>57.911100000000005</v>
      </c>
      <c r="P104" s="2">
        <v>503.38110000000006</v>
      </c>
      <c r="R104">
        <v>3</v>
      </c>
      <c r="T104" s="2"/>
      <c r="U104" s="2"/>
    </row>
    <row r="105" spans="1:21" hidden="1" x14ac:dyDescent="0.25">
      <c r="A105" t="s">
        <v>8264</v>
      </c>
      <c r="B105" s="1" t="s">
        <v>9371</v>
      </c>
      <c r="C105" t="s">
        <v>1</v>
      </c>
      <c r="D105" t="s">
        <v>0</v>
      </c>
      <c r="E105">
        <v>694</v>
      </c>
      <c r="F105" t="s">
        <v>9388</v>
      </c>
      <c r="G105" t="s">
        <v>9389</v>
      </c>
      <c r="H105" s="2">
        <v>0</v>
      </c>
      <c r="I105" s="2">
        <v>0</v>
      </c>
      <c r="J105" s="2">
        <v>0</v>
      </c>
      <c r="K105" s="2">
        <v>41.8</v>
      </c>
      <c r="L105" s="2">
        <v>0</v>
      </c>
      <c r="M105" s="2">
        <v>0</v>
      </c>
      <c r="N105" s="2">
        <v>0</v>
      </c>
      <c r="O105" s="2">
        <v>5.4340000000000002</v>
      </c>
      <c r="P105" s="2">
        <v>47.233999999999995</v>
      </c>
      <c r="R105">
        <v>3</v>
      </c>
      <c r="T105" s="2"/>
      <c r="U105" s="2"/>
    </row>
    <row r="106" spans="1:21" hidden="1" x14ac:dyDescent="0.25">
      <c r="A106" t="s">
        <v>8264</v>
      </c>
      <c r="B106" s="1" t="s">
        <v>9390</v>
      </c>
      <c r="C106" t="s">
        <v>1</v>
      </c>
      <c r="D106" t="s">
        <v>0</v>
      </c>
      <c r="E106">
        <v>4339</v>
      </c>
      <c r="F106" t="s">
        <v>1394</v>
      </c>
      <c r="G106" t="s">
        <v>9391</v>
      </c>
      <c r="H106" s="2">
        <v>0</v>
      </c>
      <c r="I106" s="2">
        <v>0</v>
      </c>
      <c r="J106" s="2">
        <v>0</v>
      </c>
      <c r="K106" s="2">
        <v>192.92</v>
      </c>
      <c r="L106" s="2">
        <v>0</v>
      </c>
      <c r="M106" s="2">
        <v>0</v>
      </c>
      <c r="N106" s="2">
        <v>0</v>
      </c>
      <c r="O106" s="2">
        <v>25.079599999999999</v>
      </c>
      <c r="P106" s="2">
        <v>217.99959999999999</v>
      </c>
      <c r="R106">
        <v>3</v>
      </c>
      <c r="T106" s="2"/>
      <c r="U106" s="2"/>
    </row>
    <row r="107" spans="1:21" hidden="1" x14ac:dyDescent="0.25">
      <c r="A107" t="s">
        <v>8153</v>
      </c>
      <c r="B107" s="1" t="s">
        <v>9362</v>
      </c>
      <c r="C107" t="s">
        <v>1</v>
      </c>
      <c r="D107" t="s">
        <v>0</v>
      </c>
      <c r="E107">
        <v>655</v>
      </c>
      <c r="F107" t="s">
        <v>9388</v>
      </c>
      <c r="G107" t="s">
        <v>9389</v>
      </c>
      <c r="H107" s="2">
        <v>0</v>
      </c>
      <c r="I107" s="2">
        <v>0</v>
      </c>
      <c r="J107" s="2">
        <v>0</v>
      </c>
      <c r="K107" s="2">
        <v>51.76</v>
      </c>
      <c r="L107" s="2">
        <v>0</v>
      </c>
      <c r="M107" s="2">
        <v>0</v>
      </c>
      <c r="N107" s="2">
        <v>0</v>
      </c>
      <c r="O107" s="2">
        <v>6.7287999999999997</v>
      </c>
      <c r="P107" s="2">
        <v>58.488799999999998</v>
      </c>
      <c r="R107">
        <v>3</v>
      </c>
      <c r="T107" s="2"/>
      <c r="U107" s="2"/>
    </row>
    <row r="108" spans="1:21" hidden="1" x14ac:dyDescent="0.25">
      <c r="A108" t="s">
        <v>8153</v>
      </c>
      <c r="B108" s="1" t="s">
        <v>9392</v>
      </c>
      <c r="C108" t="s">
        <v>1</v>
      </c>
      <c r="D108" t="s">
        <v>0</v>
      </c>
      <c r="E108">
        <v>588</v>
      </c>
      <c r="F108" t="s">
        <v>9388</v>
      </c>
      <c r="G108" t="s">
        <v>9389</v>
      </c>
      <c r="H108" s="2">
        <v>0</v>
      </c>
      <c r="I108" s="2">
        <v>0</v>
      </c>
      <c r="J108" s="2">
        <v>0</v>
      </c>
      <c r="K108" s="2">
        <v>53.2</v>
      </c>
      <c r="L108" s="2">
        <v>0</v>
      </c>
      <c r="M108" s="2">
        <v>0</v>
      </c>
      <c r="N108" s="2">
        <v>0</v>
      </c>
      <c r="O108" s="2">
        <v>6.9160000000000004</v>
      </c>
      <c r="P108" s="2">
        <v>60.116</v>
      </c>
      <c r="R108">
        <v>3</v>
      </c>
      <c r="T108" s="2"/>
      <c r="U108" s="2"/>
    </row>
    <row r="109" spans="1:21" hidden="1" x14ac:dyDescent="0.25">
      <c r="A109" t="s">
        <v>8153</v>
      </c>
      <c r="B109" s="1" t="s">
        <v>9352</v>
      </c>
      <c r="C109" t="s">
        <v>1</v>
      </c>
      <c r="D109" t="s">
        <v>0</v>
      </c>
      <c r="E109">
        <v>612</v>
      </c>
      <c r="F109" t="s">
        <v>9388</v>
      </c>
      <c r="G109" t="s">
        <v>9389</v>
      </c>
      <c r="H109" s="2">
        <v>0</v>
      </c>
      <c r="I109" s="2">
        <v>0</v>
      </c>
      <c r="J109" s="2">
        <v>0</v>
      </c>
      <c r="K109" s="2">
        <v>48.26</v>
      </c>
      <c r="L109" s="2">
        <v>0</v>
      </c>
      <c r="M109" s="2">
        <v>0</v>
      </c>
      <c r="N109" s="2">
        <v>0</v>
      </c>
      <c r="O109" s="2">
        <v>6.2737999999999996</v>
      </c>
      <c r="P109" s="2">
        <v>54.533799999999999</v>
      </c>
      <c r="R109">
        <v>3</v>
      </c>
      <c r="T109" s="2"/>
      <c r="U109" s="2"/>
    </row>
    <row r="110" spans="1:21" hidden="1" x14ac:dyDescent="0.25">
      <c r="A110" t="s">
        <v>8153</v>
      </c>
      <c r="B110" s="1" t="s">
        <v>9355</v>
      </c>
      <c r="C110" t="s">
        <v>1</v>
      </c>
      <c r="D110" t="s">
        <v>0</v>
      </c>
      <c r="E110">
        <v>626</v>
      </c>
      <c r="F110" t="s">
        <v>9388</v>
      </c>
      <c r="G110" t="s">
        <v>9389</v>
      </c>
      <c r="H110" s="2">
        <v>0</v>
      </c>
      <c r="I110" s="2">
        <v>0</v>
      </c>
      <c r="J110" s="2">
        <v>0</v>
      </c>
      <c r="K110" s="2">
        <v>7.52</v>
      </c>
      <c r="L110" s="2">
        <v>0</v>
      </c>
      <c r="M110" s="2">
        <v>0</v>
      </c>
      <c r="N110" s="2">
        <v>0</v>
      </c>
      <c r="O110" s="2">
        <v>0.97760000000000002</v>
      </c>
      <c r="P110" s="2">
        <v>8.4976000000000003</v>
      </c>
      <c r="R110">
        <v>3</v>
      </c>
      <c r="T110" s="2"/>
      <c r="U110" s="2"/>
    </row>
    <row r="111" spans="1:21" hidden="1" x14ac:dyDescent="0.25">
      <c r="A111" t="s">
        <v>8153</v>
      </c>
      <c r="B111" s="1" t="s">
        <v>9355</v>
      </c>
      <c r="C111" t="s">
        <v>1</v>
      </c>
      <c r="D111" t="s">
        <v>0</v>
      </c>
      <c r="E111">
        <v>625</v>
      </c>
      <c r="F111" t="s">
        <v>9388</v>
      </c>
      <c r="G111" t="s">
        <v>9389</v>
      </c>
      <c r="H111" s="2">
        <v>0</v>
      </c>
      <c r="I111" s="2">
        <v>0</v>
      </c>
      <c r="J111" s="2">
        <v>0</v>
      </c>
      <c r="K111" s="2">
        <v>76.55</v>
      </c>
      <c r="L111" s="2">
        <v>0</v>
      </c>
      <c r="M111" s="2">
        <v>0</v>
      </c>
      <c r="N111" s="2">
        <v>0</v>
      </c>
      <c r="O111" s="2">
        <v>9.9514999999999993</v>
      </c>
      <c r="P111" s="2">
        <v>86.501499999999993</v>
      </c>
      <c r="R111">
        <v>3</v>
      </c>
      <c r="T111" s="2"/>
      <c r="U111" s="2"/>
    </row>
    <row r="112" spans="1:21" hidden="1" x14ac:dyDescent="0.25">
      <c r="A112" t="s">
        <v>8153</v>
      </c>
      <c r="B112" s="1" t="s">
        <v>9347</v>
      </c>
      <c r="C112" t="s">
        <v>1</v>
      </c>
      <c r="D112" t="s">
        <v>0</v>
      </c>
      <c r="E112">
        <v>223810</v>
      </c>
      <c r="F112" t="s">
        <v>1317</v>
      </c>
      <c r="G112" t="s">
        <v>9393</v>
      </c>
      <c r="H112" s="2">
        <v>0</v>
      </c>
      <c r="I112" s="2">
        <v>0</v>
      </c>
      <c r="J112" s="2">
        <v>0</v>
      </c>
      <c r="K112" s="2">
        <v>18.14</v>
      </c>
      <c r="L112" s="2">
        <v>0</v>
      </c>
      <c r="M112" s="2">
        <v>0</v>
      </c>
      <c r="N112" s="2">
        <v>0</v>
      </c>
      <c r="O112" s="2">
        <v>2.3582000000000001</v>
      </c>
      <c r="P112" s="2">
        <v>20.498200000000001</v>
      </c>
      <c r="R112">
        <v>3</v>
      </c>
      <c r="T112" s="2"/>
      <c r="U112" s="2"/>
    </row>
    <row r="113" spans="1:21" hidden="1" x14ac:dyDescent="0.25">
      <c r="A113" t="s">
        <v>8153</v>
      </c>
      <c r="B113" s="1" t="s">
        <v>9349</v>
      </c>
      <c r="C113" t="s">
        <v>1</v>
      </c>
      <c r="D113" t="s">
        <v>0</v>
      </c>
      <c r="E113">
        <v>108293</v>
      </c>
      <c r="F113" t="s">
        <v>2822</v>
      </c>
      <c r="G113" t="s">
        <v>9385</v>
      </c>
      <c r="H113" s="2">
        <v>0</v>
      </c>
      <c r="I113" s="2">
        <v>0</v>
      </c>
      <c r="J113" s="2">
        <v>0</v>
      </c>
      <c r="K113" s="2">
        <v>88.5</v>
      </c>
      <c r="L113" s="2">
        <v>0</v>
      </c>
      <c r="M113" s="2">
        <v>0</v>
      </c>
      <c r="N113" s="2">
        <v>0</v>
      </c>
      <c r="O113" s="2">
        <v>11.505000000000001</v>
      </c>
      <c r="P113" s="2">
        <v>100.005</v>
      </c>
      <c r="R113">
        <v>3</v>
      </c>
      <c r="T113" s="2"/>
      <c r="U113" s="2"/>
    </row>
    <row r="114" spans="1:21" hidden="1" x14ac:dyDescent="0.25">
      <c r="A114" t="s">
        <v>8153</v>
      </c>
      <c r="B114" s="1" t="s">
        <v>9351</v>
      </c>
      <c r="C114" t="s">
        <v>1</v>
      </c>
      <c r="D114" t="s">
        <v>0</v>
      </c>
      <c r="E114">
        <v>108799</v>
      </c>
      <c r="F114" t="s">
        <v>2822</v>
      </c>
      <c r="G114" t="s">
        <v>9385</v>
      </c>
      <c r="H114" s="2">
        <v>0</v>
      </c>
      <c r="I114" s="2">
        <v>0</v>
      </c>
      <c r="J114" s="2">
        <v>0</v>
      </c>
      <c r="K114" s="2">
        <v>202.17</v>
      </c>
      <c r="L114" s="2">
        <v>0</v>
      </c>
      <c r="M114" s="2">
        <v>0</v>
      </c>
      <c r="N114" s="2">
        <v>0</v>
      </c>
      <c r="O114" s="2">
        <v>26.2821</v>
      </c>
      <c r="P114" s="2">
        <v>228.45209999999997</v>
      </c>
      <c r="R114">
        <v>3</v>
      </c>
      <c r="T114" s="2"/>
      <c r="U114" s="2"/>
    </row>
    <row r="115" spans="1:21" hidden="1" x14ac:dyDescent="0.25">
      <c r="A115" t="s">
        <v>8153</v>
      </c>
      <c r="B115" s="1" t="s">
        <v>9351</v>
      </c>
      <c r="C115" t="s">
        <v>1</v>
      </c>
      <c r="D115" t="s">
        <v>0</v>
      </c>
      <c r="E115">
        <v>108807</v>
      </c>
      <c r="F115" t="s">
        <v>2822</v>
      </c>
      <c r="G115" t="s">
        <v>9385</v>
      </c>
      <c r="H115" s="2">
        <v>0</v>
      </c>
      <c r="I115" s="2">
        <v>0</v>
      </c>
      <c r="J115" s="2">
        <v>0</v>
      </c>
      <c r="K115" s="2">
        <v>209.04</v>
      </c>
      <c r="L115" s="2">
        <v>0</v>
      </c>
      <c r="M115" s="2">
        <v>0</v>
      </c>
      <c r="N115" s="2">
        <v>0</v>
      </c>
      <c r="O115" s="2">
        <v>27.1752</v>
      </c>
      <c r="P115" s="2">
        <v>236.21519999999998</v>
      </c>
      <c r="R115">
        <v>3</v>
      </c>
      <c r="T115" s="2"/>
      <c r="U115" s="2"/>
    </row>
    <row r="116" spans="1:21" hidden="1" x14ac:dyDescent="0.25">
      <c r="A116" t="s">
        <v>7981</v>
      </c>
      <c r="B116" s="1" t="s">
        <v>9345</v>
      </c>
      <c r="C116" t="s">
        <v>1</v>
      </c>
      <c r="D116" t="s">
        <v>0</v>
      </c>
      <c r="E116">
        <v>579</v>
      </c>
      <c r="F116" t="s">
        <v>9388</v>
      </c>
      <c r="G116" t="s">
        <v>9389</v>
      </c>
      <c r="H116" s="2">
        <v>0</v>
      </c>
      <c r="I116" s="2">
        <v>0</v>
      </c>
      <c r="J116" s="2">
        <v>0</v>
      </c>
      <c r="K116" s="2">
        <v>33.9</v>
      </c>
      <c r="L116" s="2">
        <v>0</v>
      </c>
      <c r="M116" s="2">
        <v>0</v>
      </c>
      <c r="N116" s="2">
        <v>0</v>
      </c>
      <c r="O116" s="2">
        <v>4.407</v>
      </c>
      <c r="P116" s="2">
        <v>38.307000000000002</v>
      </c>
      <c r="R116">
        <v>3</v>
      </c>
      <c r="T116" s="2"/>
      <c r="U116" s="2"/>
    </row>
    <row r="117" spans="1:21" hidden="1" x14ac:dyDescent="0.25">
      <c r="A117" t="s">
        <v>7981</v>
      </c>
      <c r="B117" s="1" t="s">
        <v>9334</v>
      </c>
      <c r="C117" t="s">
        <v>1</v>
      </c>
      <c r="D117" t="s">
        <v>0</v>
      </c>
      <c r="E117">
        <v>537</v>
      </c>
      <c r="F117" t="s">
        <v>9388</v>
      </c>
      <c r="G117" t="s">
        <v>9389</v>
      </c>
      <c r="H117" s="2">
        <v>0</v>
      </c>
      <c r="I117" s="2">
        <v>0</v>
      </c>
      <c r="J117" s="2">
        <v>0</v>
      </c>
      <c r="K117" s="2">
        <v>38.270000000000003</v>
      </c>
      <c r="L117" s="2">
        <v>0</v>
      </c>
      <c r="M117" s="2">
        <v>0</v>
      </c>
      <c r="N117" s="2">
        <v>0</v>
      </c>
      <c r="O117" s="2">
        <v>4.9751000000000003</v>
      </c>
      <c r="P117" s="2">
        <v>43.245100000000001</v>
      </c>
      <c r="R117">
        <v>3</v>
      </c>
      <c r="T117" s="2"/>
      <c r="U117" s="2"/>
    </row>
    <row r="118" spans="1:21" hidden="1" x14ac:dyDescent="0.25">
      <c r="A118" t="s">
        <v>7944</v>
      </c>
      <c r="B118" s="1" t="s">
        <v>8742</v>
      </c>
      <c r="C118" t="s">
        <v>1</v>
      </c>
      <c r="D118" t="s">
        <v>0</v>
      </c>
      <c r="E118">
        <v>19216</v>
      </c>
      <c r="F118" t="s">
        <v>4492</v>
      </c>
      <c r="G118" t="s">
        <v>9387</v>
      </c>
      <c r="H118" s="2">
        <v>0</v>
      </c>
      <c r="I118" s="2">
        <v>0</v>
      </c>
      <c r="J118" s="2">
        <v>0</v>
      </c>
      <c r="K118" s="2">
        <v>1573.82</v>
      </c>
      <c r="L118" s="2">
        <v>0</v>
      </c>
      <c r="M118" s="2">
        <v>0</v>
      </c>
      <c r="N118" s="2">
        <v>0</v>
      </c>
      <c r="O118" s="2">
        <v>204.5966</v>
      </c>
      <c r="P118" s="2">
        <v>1778.4166</v>
      </c>
      <c r="R118">
        <v>3</v>
      </c>
      <c r="T118" s="2"/>
      <c r="U118" s="2"/>
    </row>
    <row r="119" spans="1:21" hidden="1" x14ac:dyDescent="0.25">
      <c r="A119" t="s">
        <v>7944</v>
      </c>
      <c r="B119" s="1" t="s">
        <v>9327</v>
      </c>
      <c r="C119" t="s">
        <v>1</v>
      </c>
      <c r="D119" t="s">
        <v>0</v>
      </c>
      <c r="E119">
        <v>96664</v>
      </c>
      <c r="F119" t="s">
        <v>2822</v>
      </c>
      <c r="G119" t="s">
        <v>9385</v>
      </c>
      <c r="H119" s="2">
        <v>0</v>
      </c>
      <c r="I119" s="2">
        <v>0</v>
      </c>
      <c r="J119" s="2">
        <v>0</v>
      </c>
      <c r="K119" s="2">
        <v>42</v>
      </c>
      <c r="L119" s="2">
        <v>0</v>
      </c>
      <c r="M119" s="2">
        <v>0</v>
      </c>
      <c r="N119" s="2">
        <v>0</v>
      </c>
      <c r="O119" s="2">
        <v>5.46</v>
      </c>
      <c r="P119" s="2">
        <v>47.46</v>
      </c>
      <c r="R119">
        <v>3</v>
      </c>
      <c r="T119" s="2"/>
      <c r="U119" s="2"/>
    </row>
    <row r="120" spans="1:21" hidden="1" x14ac:dyDescent="0.25">
      <c r="A120" t="s">
        <v>7944</v>
      </c>
      <c r="B120" s="1" t="s">
        <v>9323</v>
      </c>
      <c r="C120" t="s">
        <v>1</v>
      </c>
      <c r="D120" t="s">
        <v>0</v>
      </c>
      <c r="E120">
        <v>495</v>
      </c>
      <c r="F120" t="s">
        <v>9388</v>
      </c>
      <c r="G120" t="s">
        <v>9389</v>
      </c>
      <c r="H120" s="2">
        <v>0</v>
      </c>
      <c r="I120" s="2">
        <v>0</v>
      </c>
      <c r="J120" s="2">
        <v>0</v>
      </c>
      <c r="K120" s="2">
        <v>27.86</v>
      </c>
      <c r="L120" s="2">
        <v>0</v>
      </c>
      <c r="M120" s="2">
        <v>0</v>
      </c>
      <c r="N120" s="2">
        <v>0</v>
      </c>
      <c r="O120" s="2">
        <v>3.6217999999999999</v>
      </c>
      <c r="P120" s="2">
        <v>31.4818</v>
      </c>
      <c r="R120">
        <v>3</v>
      </c>
      <c r="T120" s="2"/>
      <c r="U120" s="2"/>
    </row>
    <row r="121" spans="1:21" hidden="1" x14ac:dyDescent="0.25">
      <c r="A121" t="s">
        <v>7944</v>
      </c>
      <c r="B121" s="1" t="s">
        <v>9331</v>
      </c>
      <c r="C121" t="s">
        <v>1</v>
      </c>
      <c r="D121" t="s">
        <v>0</v>
      </c>
      <c r="E121">
        <v>528</v>
      </c>
      <c r="F121" t="s">
        <v>9388</v>
      </c>
      <c r="G121" t="s">
        <v>9389</v>
      </c>
      <c r="H121" s="2">
        <v>0</v>
      </c>
      <c r="I121" s="2">
        <v>0</v>
      </c>
      <c r="J121" s="2">
        <v>0</v>
      </c>
      <c r="K121" s="2">
        <v>44.93</v>
      </c>
      <c r="L121" s="2">
        <v>0</v>
      </c>
      <c r="M121" s="2">
        <v>0</v>
      </c>
      <c r="N121" s="2">
        <v>0</v>
      </c>
      <c r="O121" s="2">
        <v>5.8409000000000004</v>
      </c>
      <c r="P121" s="2">
        <v>50.770899999999997</v>
      </c>
      <c r="R121">
        <v>3</v>
      </c>
      <c r="T121" s="2"/>
      <c r="U121" s="2"/>
    </row>
    <row r="122" spans="1:21" hidden="1" x14ac:dyDescent="0.25">
      <c r="A122" t="s">
        <v>7944</v>
      </c>
      <c r="B122" s="1" t="s">
        <v>9323</v>
      </c>
      <c r="C122" t="s">
        <v>1</v>
      </c>
      <c r="D122" t="s">
        <v>0</v>
      </c>
      <c r="E122">
        <v>12532</v>
      </c>
      <c r="F122" t="s">
        <v>9394</v>
      </c>
      <c r="G122" t="s">
        <v>9395</v>
      </c>
      <c r="H122" s="2">
        <v>0</v>
      </c>
      <c r="I122" s="2">
        <v>0</v>
      </c>
      <c r="J122" s="2">
        <v>0</v>
      </c>
      <c r="K122" s="2">
        <v>17.7</v>
      </c>
      <c r="L122" s="2">
        <v>0</v>
      </c>
      <c r="M122" s="2">
        <v>0</v>
      </c>
      <c r="N122" s="2">
        <v>0</v>
      </c>
      <c r="O122" s="2">
        <v>2.3010000000000002</v>
      </c>
      <c r="P122" s="2">
        <v>20.000999999999998</v>
      </c>
      <c r="R122">
        <v>3</v>
      </c>
      <c r="T122" s="2"/>
      <c r="U122" s="2"/>
    </row>
    <row r="123" spans="1:21" ht="15.75" hidden="1" thickBot="1" x14ac:dyDescent="0.3">
      <c r="A123" t="s">
        <v>7944</v>
      </c>
      <c r="B123" s="1" t="s">
        <v>8915</v>
      </c>
      <c r="C123" t="s">
        <v>1</v>
      </c>
      <c r="D123" t="s">
        <v>0</v>
      </c>
      <c r="E123">
        <v>92484</v>
      </c>
      <c r="F123" t="s">
        <v>2822</v>
      </c>
      <c r="G123" t="s">
        <v>9385</v>
      </c>
      <c r="H123" s="2">
        <v>0</v>
      </c>
      <c r="I123" s="2">
        <v>0</v>
      </c>
      <c r="J123" s="2">
        <v>0</v>
      </c>
      <c r="K123" s="2">
        <v>121.53</v>
      </c>
      <c r="L123" s="2">
        <v>0</v>
      </c>
      <c r="M123" s="2">
        <v>0</v>
      </c>
      <c r="N123" s="2">
        <v>0</v>
      </c>
      <c r="O123" s="2">
        <v>15.798900000000001</v>
      </c>
      <c r="P123" s="2">
        <v>137.3289</v>
      </c>
      <c r="R123">
        <v>3</v>
      </c>
      <c r="T123" s="2"/>
      <c r="U123" s="2"/>
    </row>
    <row r="124" spans="1:21" ht="15.75" thickBot="1" x14ac:dyDescent="0.3">
      <c r="A124" s="128" t="s">
        <v>71</v>
      </c>
      <c r="B124" s="129"/>
      <c r="C124" s="129"/>
      <c r="D124" s="129"/>
      <c r="E124" s="129"/>
      <c r="F124" s="129"/>
      <c r="G124" s="130"/>
      <c r="H124" s="3">
        <f>+SUBTOTAL(9,Tabla1[C. EXENTAS])</f>
        <v>0</v>
      </c>
      <c r="I124" s="3">
        <f>+SUBTOTAL(9,Tabla1[I. EXENTAS])</f>
        <v>0</v>
      </c>
      <c r="J124" s="3">
        <f>+SUBTOTAL(9,Tabla1[IMPOR EX])</f>
        <v>0</v>
      </c>
      <c r="K124" s="3">
        <f>+SUBTOTAL(9,Tabla1[C. GRAVADA])</f>
        <v>837.05000000000007</v>
      </c>
      <c r="L124" s="3">
        <f>+SUBTOTAL(9,Tabla1[INTER GRAVA])</f>
        <v>0</v>
      </c>
      <c r="M124" s="3">
        <f>+SUBTOTAL(9,Tabla1[IMPOR BIENES])</f>
        <v>0</v>
      </c>
      <c r="N124" s="3">
        <f>+SUBTOTAL(9,Tabla1[IMPOR SERV])</f>
        <v>0</v>
      </c>
      <c r="O124" s="3">
        <f>+SUBTOTAL(9,Tabla1[IVA])</f>
        <v>108.8165</v>
      </c>
      <c r="P124" s="3">
        <f>+SUBTOTAL(9,Tabla1[TOTAL C.])</f>
        <v>945.86650000000009</v>
      </c>
      <c r="Q124" s="3"/>
      <c r="R124" s="3">
        <f>+SUBTOTAL(9,Tabla1[ANEXO 3])</f>
        <v>0</v>
      </c>
      <c r="S124" s="3"/>
      <c r="T124" s="3">
        <f>+SUBTOTAL(9,Tabla1[PERCEPCIONES])</f>
        <v>0</v>
      </c>
      <c r="U124" s="2"/>
    </row>
    <row r="125" spans="1:21" x14ac:dyDescent="0.25">
      <c r="U125" s="2"/>
    </row>
    <row r="126" spans="1:21" x14ac:dyDescent="0.25">
      <c r="U126" s="2"/>
    </row>
    <row r="127" spans="1:21" x14ac:dyDescent="0.25">
      <c r="U127" s="2"/>
    </row>
    <row r="128" spans="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113"/>
    </row>
    <row r="172" spans="21:21" x14ac:dyDescent="0.25">
      <c r="U172" s="113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1153" spans="1:20" s="42" customFormat="1" x14ac:dyDescent="0.25">
      <c r="A1153"/>
      <c r="B1153"/>
      <c r="C1153"/>
      <c r="D1153"/>
      <c r="E1153"/>
      <c r="F1153"/>
      <c r="G1153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/>
      <c r="S1153"/>
      <c r="T1153"/>
    </row>
  </sheetData>
  <dataConsolidate/>
  <mergeCells count="1">
    <mergeCell ref="A124:G124"/>
  </mergeCells>
  <phoneticPr fontId="8" type="noConversion"/>
  <conditionalFormatting sqref="E124:E1048576 E1:E99">
    <cfRule type="duplicateValues" dxfId="117" priority="23"/>
    <cfRule type="duplicateValues" dxfId="116" priority="24"/>
  </conditionalFormatting>
  <conditionalFormatting sqref="E3:E123">
    <cfRule type="duplicateValues" dxfId="115" priority="201"/>
    <cfRule type="duplicateValues" dxfId="114" priority="20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B1:XFD22"/>
  <sheetViews>
    <sheetView showGridLines="0" zoomScaleNormal="100" zoomScaleSheetLayoutView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2:9 16384:16384" ht="90" customHeight="1" thickBot="1" x14ac:dyDescent="0.3"/>
    <row r="2" spans="2:9 16384:16384" x14ac:dyDescent="0.25">
      <c r="B2" s="23" t="s">
        <v>17</v>
      </c>
      <c r="D2" s="41" t="s">
        <v>8491</v>
      </c>
      <c r="F2" s="2"/>
      <c r="XFD2" t="s">
        <v>8491</v>
      </c>
    </row>
    <row r="3" spans="2:9 16384:16384" x14ac:dyDescent="0.25">
      <c r="B3" s="23" t="s">
        <v>2</v>
      </c>
      <c r="D3" s="47">
        <v>44957</v>
      </c>
      <c r="F3" s="40"/>
      <c r="XFD3" t="s">
        <v>8486</v>
      </c>
    </row>
    <row r="4" spans="2:9 16384:16384" hidden="1" x14ac:dyDescent="0.25">
      <c r="B4" s="23" t="s">
        <v>3</v>
      </c>
      <c r="D4" s="72" t="s">
        <v>1</v>
      </c>
      <c r="F4" s="2"/>
      <c r="XFD4" t="s">
        <v>8487</v>
      </c>
    </row>
    <row r="5" spans="2:9 16384:16384" hidden="1" x14ac:dyDescent="0.25">
      <c r="B5" s="23" t="s">
        <v>4</v>
      </c>
      <c r="D5" s="72" t="s">
        <v>0</v>
      </c>
      <c r="F5" s="2"/>
      <c r="XFD5" t="s">
        <v>8488</v>
      </c>
    </row>
    <row r="6" spans="2:9 16384:16384" hidden="1" x14ac:dyDescent="0.25">
      <c r="B6" s="24" t="s">
        <v>28</v>
      </c>
      <c r="D6" s="73" t="s">
        <v>9025</v>
      </c>
      <c r="F6" s="2"/>
      <c r="XFD6" t="s">
        <v>8490</v>
      </c>
    </row>
    <row r="7" spans="2:9 16384:16384" hidden="1" x14ac:dyDescent="0.25">
      <c r="B7" s="23" t="s">
        <v>27</v>
      </c>
      <c r="D7" s="73" t="s">
        <v>9026</v>
      </c>
      <c r="F7" s="2"/>
      <c r="XFD7" t="s">
        <v>8489</v>
      </c>
    </row>
    <row r="8" spans="2:9 16384:16384" ht="16.5" customHeight="1" x14ac:dyDescent="0.25">
      <c r="B8" s="23" t="s">
        <v>26</v>
      </c>
      <c r="D8" s="106"/>
      <c r="F8" s="33"/>
      <c r="XFD8" t="s">
        <v>9019</v>
      </c>
    </row>
    <row r="9" spans="2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2:9 16384:16384" ht="16.5" customHeight="1" x14ac:dyDescent="0.25">
      <c r="B10" s="23" t="s">
        <v>24</v>
      </c>
      <c r="D10" s="117" t="s">
        <v>8195</v>
      </c>
      <c r="F10" s="39"/>
      <c r="XFD10" t="s">
        <v>9021</v>
      </c>
    </row>
    <row r="11" spans="2:9 16384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9022</v>
      </c>
    </row>
    <row r="12" spans="2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2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2:9 16384:16384" x14ac:dyDescent="0.25">
      <c r="B14" s="23" t="s">
        <v>23</v>
      </c>
      <c r="D14" s="110">
        <v>0</v>
      </c>
      <c r="F14" s="32"/>
    </row>
    <row r="15" spans="2:9 16384:16384" x14ac:dyDescent="0.25">
      <c r="B15" s="23" t="s">
        <v>22</v>
      </c>
      <c r="D15" s="111">
        <f>D14*0.13</f>
        <v>0</v>
      </c>
      <c r="F15" s="2"/>
    </row>
    <row r="16" spans="2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7943</v>
      </c>
      <c r="D19" s="112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8410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30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10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8328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8328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8316</v>
      </c>
      <c r="B24" t="s">
        <v>8317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8936</v>
      </c>
      <c r="B28" t="s">
        <v>8937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8856</v>
      </c>
      <c r="B31" t="s">
        <v>8857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8856</v>
      </c>
      <c r="B34" t="s">
        <v>8857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8934</v>
      </c>
      <c r="B77" t="s">
        <v>8935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8933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8931</v>
      </c>
      <c r="B86" t="s">
        <v>8932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8895</v>
      </c>
      <c r="B100" t="s">
        <v>8896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8856</v>
      </c>
      <c r="B106" t="s">
        <v>8857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8895</v>
      </c>
      <c r="B113" t="s">
        <v>8896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8889</v>
      </c>
      <c r="B115" t="s">
        <v>8890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8856</v>
      </c>
      <c r="B120" t="s">
        <v>8857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8856</v>
      </c>
      <c r="B122" t="s">
        <v>8857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8929</v>
      </c>
      <c r="B130" t="s">
        <v>8930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8891</v>
      </c>
      <c r="B150" t="s">
        <v>8892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8913</v>
      </c>
      <c r="B154" t="s">
        <v>8914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8911</v>
      </c>
      <c r="B183" t="s">
        <v>8912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8856</v>
      </c>
      <c r="B208" t="s">
        <v>8857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8826</v>
      </c>
      <c r="B225" t="s">
        <v>8827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8343</v>
      </c>
      <c r="B229" t="s">
        <v>8344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8889</v>
      </c>
      <c r="B243" t="s">
        <v>8890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8909</v>
      </c>
      <c r="B245" t="s">
        <v>8910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8907</v>
      </c>
      <c r="B249" t="s">
        <v>8908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8905</v>
      </c>
      <c r="B262" t="s">
        <v>8906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8284</v>
      </c>
      <c r="B302" t="s">
        <v>8082</v>
      </c>
    </row>
    <row r="303" spans="1:2" x14ac:dyDescent="0.25">
      <c r="A303" t="s">
        <v>8284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8395</v>
      </c>
      <c r="B309" t="s">
        <v>895</v>
      </c>
    </row>
    <row r="310" spans="1:2" x14ac:dyDescent="0.25">
      <c r="A310" t="s">
        <v>8371</v>
      </c>
      <c r="B310" t="s">
        <v>8372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8903</v>
      </c>
      <c r="B315" t="s">
        <v>8904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8901</v>
      </c>
      <c r="B325" t="s">
        <v>8902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8899</v>
      </c>
      <c r="B359" t="s">
        <v>8900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8897</v>
      </c>
      <c r="B396" t="s">
        <v>8898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8895</v>
      </c>
      <c r="B411" t="s">
        <v>8896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8893</v>
      </c>
      <c r="B418" t="s">
        <v>8894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8891</v>
      </c>
      <c r="B435" t="s">
        <v>8892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8286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8889</v>
      </c>
      <c r="B505" t="s">
        <v>8890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8395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8880</v>
      </c>
      <c r="B523" t="s">
        <v>8881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8878</v>
      </c>
      <c r="B537" t="s">
        <v>8879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8856</v>
      </c>
      <c r="B623" t="s">
        <v>8857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8864</v>
      </c>
      <c r="B626" t="s">
        <v>8865</v>
      </c>
    </row>
    <row r="627" spans="1:2" x14ac:dyDescent="0.25">
      <c r="A627" t="s">
        <v>8864</v>
      </c>
      <c r="B627" t="s">
        <v>8865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8862</v>
      </c>
      <c r="B631" t="s">
        <v>8863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8860</v>
      </c>
      <c r="B637" t="s">
        <v>8861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8858</v>
      </c>
      <c r="B643" t="s">
        <v>8859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8856</v>
      </c>
      <c r="B645" t="s">
        <v>8857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8858</v>
      </c>
      <c r="B647" t="s">
        <v>8859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8856</v>
      </c>
      <c r="B656" t="s">
        <v>8857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8830</v>
      </c>
      <c r="B701" t="s">
        <v>8831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8828</v>
      </c>
      <c r="B705" t="s">
        <v>8829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8383</v>
      </c>
      <c r="B734" t="s">
        <v>8384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8826</v>
      </c>
      <c r="B841" t="s">
        <v>8827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8824</v>
      </c>
      <c r="B856" t="s">
        <v>8825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8360</v>
      </c>
      <c r="B871" t="s">
        <v>8361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8822</v>
      </c>
      <c r="B880" t="s">
        <v>8823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8820</v>
      </c>
      <c r="B904" t="s">
        <v>8821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8373</v>
      </c>
      <c r="B909" t="s">
        <v>8374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8360</v>
      </c>
      <c r="B1000" t="s">
        <v>8361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8818</v>
      </c>
      <c r="B1025" t="s">
        <v>8819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8816</v>
      </c>
      <c r="B1028" t="s">
        <v>8817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8284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8814</v>
      </c>
      <c r="B1068" t="s">
        <v>8815</v>
      </c>
    </row>
    <row r="1069" spans="1:2" x14ac:dyDescent="0.25">
      <c r="A1069" t="s">
        <v>8812</v>
      </c>
      <c r="B1069" t="s">
        <v>8813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8360</v>
      </c>
      <c r="B1080" t="s">
        <v>8361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8810</v>
      </c>
      <c r="B1090" t="s">
        <v>8811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8284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8286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8300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8808</v>
      </c>
      <c r="B1188" t="s">
        <v>8809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8285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8383</v>
      </c>
      <c r="B1265" t="s">
        <v>8384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8807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8358</v>
      </c>
      <c r="B1291" t="s">
        <v>8359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8805</v>
      </c>
      <c r="B1298" t="s">
        <v>8806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8803</v>
      </c>
      <c r="B1326" t="s">
        <v>8804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8364</v>
      </c>
      <c r="B1344" t="s">
        <v>8365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8389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8284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8343</v>
      </c>
      <c r="B1724" t="s">
        <v>8344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8287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8316</v>
      </c>
      <c r="B1911" t="s">
        <v>8317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8364</v>
      </c>
      <c r="B1921" t="s">
        <v>8365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8283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8284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8379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8316</v>
      </c>
      <c r="B2054" t="s">
        <v>8317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8310</v>
      </c>
      <c r="B2265" t="s">
        <v>8311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8300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8343</v>
      </c>
      <c r="B2391" t="s">
        <v>8344</v>
      </c>
    </row>
    <row r="2392" spans="1:2" x14ac:dyDescent="0.25">
      <c r="A2392" t="s">
        <v>8287</v>
      </c>
      <c r="B2392" t="s">
        <v>610</v>
      </c>
    </row>
    <row r="2393" spans="1:2" x14ac:dyDescent="0.25">
      <c r="A2393" t="s">
        <v>8287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8278</v>
      </c>
      <c r="B2422" t="s">
        <v>8279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8284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8316</v>
      </c>
      <c r="B2478" t="s">
        <v>8317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8360</v>
      </c>
      <c r="B2480" t="s">
        <v>8361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8308</v>
      </c>
      <c r="B2482" t="s">
        <v>8309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8288</v>
      </c>
      <c r="B2524" t="s">
        <v>8289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8358</v>
      </c>
      <c r="B2561" t="s">
        <v>8359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8373</v>
      </c>
      <c r="B2649" t="s">
        <v>8374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8286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8364</v>
      </c>
      <c r="B2858" t="s">
        <v>8365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8360</v>
      </c>
      <c r="B2939" t="s">
        <v>8361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8358</v>
      </c>
      <c r="B2999" t="s">
        <v>8359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8284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8285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8343</v>
      </c>
      <c r="B3181" t="s">
        <v>8344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8301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8395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8290</v>
      </c>
      <c r="B3313" t="s">
        <v>8291</v>
      </c>
    </row>
    <row r="3314" spans="1:2" x14ac:dyDescent="0.25">
      <c r="A3314" t="s">
        <v>8290</v>
      </c>
      <c r="B3314" t="s">
        <v>8291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8349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8343</v>
      </c>
      <c r="B3342" t="s">
        <v>8344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8352</v>
      </c>
      <c r="B3374" t="s">
        <v>8353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8381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8395</v>
      </c>
      <c r="B3486" t="s">
        <v>895</v>
      </c>
    </row>
    <row r="3487" spans="1:2" x14ac:dyDescent="0.25">
      <c r="A3487" t="s">
        <v>8298</v>
      </c>
      <c r="B3487" t="s">
        <v>8299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8314</v>
      </c>
      <c r="B3521" t="s">
        <v>8315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8373</v>
      </c>
      <c r="B3696" t="s">
        <v>8374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8310</v>
      </c>
      <c r="B3745" t="s">
        <v>8311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8358</v>
      </c>
      <c r="B3776" t="s">
        <v>8359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8298</v>
      </c>
      <c r="B3788" t="s">
        <v>8299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8379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8287</v>
      </c>
      <c r="B3812" t="s">
        <v>610</v>
      </c>
    </row>
    <row r="3813" spans="1:2" x14ac:dyDescent="0.25">
      <c r="A3813" t="s">
        <v>8287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8300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8371</v>
      </c>
      <c r="B3849" t="s">
        <v>8372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8301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8385</v>
      </c>
      <c r="B3886" t="s">
        <v>8386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8360</v>
      </c>
      <c r="B3916" t="s">
        <v>8361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8284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8308</v>
      </c>
      <c r="B4026" t="s">
        <v>8309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8298</v>
      </c>
      <c r="B4054" t="s">
        <v>8299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8287</v>
      </c>
      <c r="B4096" t="s">
        <v>610</v>
      </c>
    </row>
    <row r="4097" spans="1:2" x14ac:dyDescent="0.25">
      <c r="A4097" t="s">
        <v>8287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8379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8290</v>
      </c>
      <c r="B4149" t="s">
        <v>8291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8343</v>
      </c>
      <c r="B4224" t="s">
        <v>8344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8328</v>
      </c>
      <c r="XFD2" t="s">
        <v>7944</v>
      </c>
    </row>
    <row r="3" spans="2:4 16384:16384" x14ac:dyDescent="0.25">
      <c r="B3" s="67" t="s">
        <v>2</v>
      </c>
      <c r="D3" s="7" t="s">
        <v>9594</v>
      </c>
      <c r="XFD3" t="s">
        <v>7981</v>
      </c>
    </row>
    <row r="4" spans="2:4 16384:16384" hidden="1" x14ac:dyDescent="0.25">
      <c r="B4" s="67" t="s">
        <v>3</v>
      </c>
      <c r="D4" s="72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2" t="s">
        <v>7706</v>
      </c>
      <c r="XFD5" t="s">
        <v>8264</v>
      </c>
    </row>
    <row r="6" spans="2:4 16384:16384" ht="14.25" hidden="1" customHeight="1" x14ac:dyDescent="0.25">
      <c r="B6" s="69" t="s">
        <v>69</v>
      </c>
      <c r="D6" s="73" t="s">
        <v>9440</v>
      </c>
      <c r="XFD6" t="s">
        <v>8321</v>
      </c>
    </row>
    <row r="7" spans="2:4 16384:16384" ht="14.25" hidden="1" customHeight="1" x14ac:dyDescent="0.25">
      <c r="B7" s="69" t="s">
        <v>68</v>
      </c>
      <c r="D7" s="73" t="s">
        <v>9441</v>
      </c>
      <c r="XFD7" t="s">
        <v>8322</v>
      </c>
    </row>
    <row r="8" spans="2:4 16384:16384" ht="14.25" customHeight="1" x14ac:dyDescent="0.25">
      <c r="B8" s="69" t="s">
        <v>67</v>
      </c>
      <c r="D8" s="51"/>
      <c r="XFD8" t="s">
        <v>8323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8324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8325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8326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8327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8328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126">
        <v>0</v>
      </c>
      <c r="XFD16" t="s">
        <v>8153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21"/>
  <sheetViews>
    <sheetView topLeftCell="E12" workbookViewId="0">
      <selection activeCell="B3" sqref="B3:V4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t="s">
        <v>9594</v>
      </c>
      <c r="C3" t="s">
        <v>1</v>
      </c>
      <c r="D3" t="s">
        <v>7706</v>
      </c>
      <c r="E3" t="s">
        <v>9440</v>
      </c>
      <c r="F3" t="s">
        <v>9441</v>
      </c>
      <c r="G3">
        <v>196</v>
      </c>
      <c r="H3">
        <v>196</v>
      </c>
      <c r="I3">
        <v>196</v>
      </c>
      <c r="J3">
        <v>196</v>
      </c>
      <c r="K3">
        <v>0</v>
      </c>
      <c r="L3" s="2">
        <v>0</v>
      </c>
      <c r="M3" s="2">
        <v>0</v>
      </c>
      <c r="N3" s="2">
        <v>0</v>
      </c>
      <c r="O3" s="2">
        <v>67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67</v>
      </c>
      <c r="V3" t="s">
        <v>55</v>
      </c>
    </row>
    <row r="4" spans="1:22" x14ac:dyDescent="0.25">
      <c r="A4" t="s">
        <v>8328</v>
      </c>
      <c r="B4" t="s">
        <v>9593</v>
      </c>
      <c r="C4" t="s">
        <v>1</v>
      </c>
      <c r="D4" t="s">
        <v>7706</v>
      </c>
      <c r="E4" t="s">
        <v>9440</v>
      </c>
      <c r="F4" t="s">
        <v>9441</v>
      </c>
      <c r="G4">
        <v>195</v>
      </c>
      <c r="H4">
        <v>195</v>
      </c>
      <c r="I4">
        <v>195</v>
      </c>
      <c r="J4">
        <v>195</v>
      </c>
      <c r="K4">
        <v>0</v>
      </c>
      <c r="L4" s="2">
        <v>0</v>
      </c>
      <c r="M4" s="2">
        <v>0</v>
      </c>
      <c r="N4" s="2">
        <v>0</v>
      </c>
      <c r="O4" s="2">
        <v>199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199</v>
      </c>
      <c r="V4" t="s">
        <v>55</v>
      </c>
    </row>
    <row r="5" spans="1:22" x14ac:dyDescent="0.25">
      <c r="A5" t="s">
        <v>8328</v>
      </c>
      <c r="B5" t="s">
        <v>9592</v>
      </c>
      <c r="C5" t="s">
        <v>1</v>
      </c>
      <c r="D5" t="s">
        <v>7706</v>
      </c>
      <c r="E5" t="s">
        <v>9440</v>
      </c>
      <c r="F5" t="s">
        <v>9441</v>
      </c>
      <c r="G5">
        <v>194</v>
      </c>
      <c r="H5">
        <v>194</v>
      </c>
      <c r="I5">
        <v>194</v>
      </c>
      <c r="J5">
        <v>194</v>
      </c>
      <c r="K5">
        <v>0</v>
      </c>
      <c r="L5" s="2">
        <v>0</v>
      </c>
      <c r="M5" s="2">
        <v>0</v>
      </c>
      <c r="N5" s="2">
        <v>0</v>
      </c>
      <c r="O5" s="2">
        <v>150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150</v>
      </c>
      <c r="V5" t="s">
        <v>55</v>
      </c>
    </row>
    <row r="6" spans="1:22" x14ac:dyDescent="0.25">
      <c r="A6" t="s">
        <v>8328</v>
      </c>
      <c r="B6" t="s">
        <v>9592</v>
      </c>
      <c r="C6" t="s">
        <v>1</v>
      </c>
      <c r="D6" t="s">
        <v>7706</v>
      </c>
      <c r="E6" t="s">
        <v>9440</v>
      </c>
      <c r="F6" t="s">
        <v>9441</v>
      </c>
      <c r="G6">
        <v>193</v>
      </c>
      <c r="H6">
        <v>193</v>
      </c>
      <c r="I6">
        <v>193</v>
      </c>
      <c r="J6">
        <v>193</v>
      </c>
      <c r="K6">
        <v>0</v>
      </c>
      <c r="L6" s="2">
        <v>0</v>
      </c>
      <c r="M6" s="2">
        <v>0</v>
      </c>
      <c r="N6" s="2">
        <v>0</v>
      </c>
      <c r="O6" s="2">
        <v>35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35</v>
      </c>
      <c r="V6" t="s">
        <v>55</v>
      </c>
    </row>
    <row r="7" spans="1:22" x14ac:dyDescent="0.25">
      <c r="A7" t="s">
        <v>8328</v>
      </c>
      <c r="B7" t="s">
        <v>9591</v>
      </c>
      <c r="C7" t="s">
        <v>1</v>
      </c>
      <c r="D7" t="s">
        <v>7706</v>
      </c>
      <c r="E7" t="s">
        <v>9440</v>
      </c>
      <c r="F7" t="s">
        <v>9441</v>
      </c>
      <c r="G7">
        <v>192</v>
      </c>
      <c r="H7">
        <v>192</v>
      </c>
      <c r="I7">
        <v>192</v>
      </c>
      <c r="J7">
        <v>192</v>
      </c>
      <c r="K7">
        <v>0</v>
      </c>
      <c r="L7" s="2">
        <v>0</v>
      </c>
      <c r="M7" s="2">
        <v>0</v>
      </c>
      <c r="N7" s="2">
        <v>0</v>
      </c>
      <c r="O7" s="2">
        <v>51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51</v>
      </c>
      <c r="V7" t="s">
        <v>55</v>
      </c>
    </row>
    <row r="8" spans="1:22" x14ac:dyDescent="0.25">
      <c r="A8" t="s">
        <v>8328</v>
      </c>
      <c r="B8" t="s">
        <v>9590</v>
      </c>
      <c r="C8" t="s">
        <v>1</v>
      </c>
      <c r="D8" t="s">
        <v>7706</v>
      </c>
      <c r="E8" t="s">
        <v>9440</v>
      </c>
      <c r="F8" t="s">
        <v>9441</v>
      </c>
      <c r="G8">
        <v>191</v>
      </c>
      <c r="H8">
        <v>191</v>
      </c>
      <c r="I8">
        <v>191</v>
      </c>
      <c r="J8">
        <v>191</v>
      </c>
      <c r="K8">
        <v>0</v>
      </c>
      <c r="L8" s="2">
        <v>0</v>
      </c>
      <c r="M8" s="2">
        <v>0</v>
      </c>
      <c r="N8" s="2">
        <v>0</v>
      </c>
      <c r="O8" s="2">
        <v>125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125</v>
      </c>
      <c r="V8" t="s">
        <v>55</v>
      </c>
    </row>
    <row r="9" spans="1:22" x14ac:dyDescent="0.25">
      <c r="A9" t="s">
        <v>8328</v>
      </c>
      <c r="B9" t="s">
        <v>9590</v>
      </c>
      <c r="C9" t="s">
        <v>1</v>
      </c>
      <c r="D9" t="s">
        <v>7706</v>
      </c>
      <c r="E9" t="s">
        <v>9440</v>
      </c>
      <c r="F9" t="s">
        <v>9441</v>
      </c>
      <c r="G9">
        <v>190</v>
      </c>
      <c r="H9">
        <v>190</v>
      </c>
      <c r="I9">
        <v>190</v>
      </c>
      <c r="J9">
        <v>190</v>
      </c>
      <c r="K9">
        <v>0</v>
      </c>
      <c r="L9" s="2">
        <v>0</v>
      </c>
      <c r="M9" s="2">
        <v>0</v>
      </c>
      <c r="N9" s="2">
        <v>0</v>
      </c>
      <c r="O9" s="2">
        <v>203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203</v>
      </c>
      <c r="V9" t="s">
        <v>55</v>
      </c>
    </row>
    <row r="10" spans="1:22" x14ac:dyDescent="0.25">
      <c r="A10" t="s">
        <v>8328</v>
      </c>
      <c r="B10" t="s">
        <v>9589</v>
      </c>
      <c r="C10" t="s">
        <v>1</v>
      </c>
      <c r="D10" t="s">
        <v>7706</v>
      </c>
      <c r="E10" t="s">
        <v>9440</v>
      </c>
      <c r="F10" t="s">
        <v>9441</v>
      </c>
      <c r="G10">
        <v>189</v>
      </c>
      <c r="H10">
        <v>189</v>
      </c>
      <c r="I10">
        <v>189</v>
      </c>
      <c r="J10">
        <v>189</v>
      </c>
      <c r="K10">
        <v>0</v>
      </c>
      <c r="L10" s="2">
        <v>0</v>
      </c>
      <c r="M10" s="2">
        <v>0</v>
      </c>
      <c r="N10" s="2">
        <v>0</v>
      </c>
      <c r="O10" s="2">
        <v>37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37</v>
      </c>
      <c r="V10" t="s">
        <v>55</v>
      </c>
    </row>
    <row r="11" spans="1:22" x14ac:dyDescent="0.25">
      <c r="A11" t="s">
        <v>8328</v>
      </c>
      <c r="B11" t="s">
        <v>9589</v>
      </c>
      <c r="C11" t="s">
        <v>1</v>
      </c>
      <c r="D11" t="s">
        <v>7706</v>
      </c>
      <c r="E11" t="s">
        <v>9440</v>
      </c>
      <c r="F11" t="s">
        <v>9441</v>
      </c>
      <c r="G11">
        <v>188</v>
      </c>
      <c r="H11">
        <v>188</v>
      </c>
      <c r="I11">
        <v>188</v>
      </c>
      <c r="J11">
        <v>188</v>
      </c>
      <c r="K11">
        <v>0</v>
      </c>
      <c r="L11" s="2">
        <v>0</v>
      </c>
      <c r="M11" s="2">
        <v>0</v>
      </c>
      <c r="N11" s="2">
        <v>0</v>
      </c>
      <c r="O11" s="2">
        <v>35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35</v>
      </c>
      <c r="V11" t="s">
        <v>55</v>
      </c>
    </row>
    <row r="12" spans="1:22" x14ac:dyDescent="0.25">
      <c r="A12" t="s">
        <v>8328</v>
      </c>
      <c r="B12" t="s">
        <v>9589</v>
      </c>
      <c r="C12" t="s">
        <v>1</v>
      </c>
      <c r="D12" t="s">
        <v>7706</v>
      </c>
      <c r="E12" t="s">
        <v>9440</v>
      </c>
      <c r="F12" t="s">
        <v>9441</v>
      </c>
      <c r="G12">
        <v>187</v>
      </c>
      <c r="H12">
        <v>187</v>
      </c>
      <c r="I12">
        <v>187</v>
      </c>
      <c r="J12">
        <v>187</v>
      </c>
      <c r="K12">
        <v>0</v>
      </c>
      <c r="L12" s="2">
        <v>0</v>
      </c>
      <c r="M12" s="2">
        <v>0</v>
      </c>
      <c r="N12" s="2">
        <v>0</v>
      </c>
      <c r="O12" s="2">
        <v>223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223</v>
      </c>
      <c r="V12" t="s">
        <v>55</v>
      </c>
    </row>
    <row r="13" spans="1:22" x14ac:dyDescent="0.25">
      <c r="A13" t="s">
        <v>8328</v>
      </c>
      <c r="B13" t="s">
        <v>9589</v>
      </c>
      <c r="C13" t="s">
        <v>1</v>
      </c>
      <c r="D13" t="s">
        <v>7706</v>
      </c>
      <c r="E13" t="s">
        <v>9440</v>
      </c>
      <c r="F13" t="s">
        <v>9441</v>
      </c>
      <c r="G13">
        <v>186</v>
      </c>
      <c r="H13">
        <v>186</v>
      </c>
      <c r="I13">
        <v>186</v>
      </c>
      <c r="J13">
        <v>186</v>
      </c>
      <c r="K13">
        <v>0</v>
      </c>
      <c r="L13" s="2">
        <v>0</v>
      </c>
      <c r="M13" s="2">
        <v>0</v>
      </c>
      <c r="N13" s="2">
        <v>0</v>
      </c>
      <c r="O13" s="2">
        <v>224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224</v>
      </c>
      <c r="V13" t="s">
        <v>55</v>
      </c>
    </row>
    <row r="14" spans="1:22" x14ac:dyDescent="0.25">
      <c r="A14" t="s">
        <v>8328</v>
      </c>
      <c r="B14" t="s">
        <v>9588</v>
      </c>
      <c r="C14" t="s">
        <v>1</v>
      </c>
      <c r="D14" t="s">
        <v>7706</v>
      </c>
      <c r="E14" t="s">
        <v>9440</v>
      </c>
      <c r="F14" t="s">
        <v>9441</v>
      </c>
      <c r="G14">
        <v>185</v>
      </c>
      <c r="H14">
        <v>185</v>
      </c>
      <c r="I14">
        <v>185</v>
      </c>
      <c r="J14">
        <v>185</v>
      </c>
      <c r="K14">
        <v>0</v>
      </c>
      <c r="L14" s="2">
        <v>0</v>
      </c>
      <c r="M14" s="2">
        <v>0</v>
      </c>
      <c r="N14" s="2">
        <v>0</v>
      </c>
      <c r="O14" s="2">
        <v>223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223</v>
      </c>
      <c r="V14" t="s">
        <v>55</v>
      </c>
    </row>
    <row r="15" spans="1:22" x14ac:dyDescent="0.25">
      <c r="A15" t="s">
        <v>8328</v>
      </c>
      <c r="B15" t="s">
        <v>9588</v>
      </c>
      <c r="C15" t="s">
        <v>1</v>
      </c>
      <c r="D15" t="s">
        <v>7706</v>
      </c>
      <c r="E15" t="s">
        <v>9440</v>
      </c>
      <c r="F15" t="s">
        <v>9441</v>
      </c>
      <c r="G15">
        <v>184</v>
      </c>
      <c r="H15">
        <v>184</v>
      </c>
      <c r="I15">
        <v>184</v>
      </c>
      <c r="J15">
        <v>184</v>
      </c>
      <c r="K15">
        <v>0</v>
      </c>
      <c r="L15" s="2">
        <v>0</v>
      </c>
      <c r="M15" s="2">
        <v>0</v>
      </c>
      <c r="N15" s="2">
        <v>0</v>
      </c>
      <c r="O15" s="2">
        <v>94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94</v>
      </c>
      <c r="V15" t="s">
        <v>55</v>
      </c>
    </row>
    <row r="16" spans="1:22" x14ac:dyDescent="0.25">
      <c r="A16" t="s">
        <v>8328</v>
      </c>
      <c r="B16" t="s">
        <v>9587</v>
      </c>
      <c r="C16" t="s">
        <v>1</v>
      </c>
      <c r="D16" t="s">
        <v>7706</v>
      </c>
      <c r="E16" t="s">
        <v>9440</v>
      </c>
      <c r="F16" t="s">
        <v>9441</v>
      </c>
      <c r="G16">
        <v>183</v>
      </c>
      <c r="H16">
        <v>183</v>
      </c>
      <c r="I16">
        <v>183</v>
      </c>
      <c r="J16">
        <v>183</v>
      </c>
      <c r="K16">
        <v>0</v>
      </c>
      <c r="L16" s="2">
        <v>0</v>
      </c>
      <c r="M16" s="2">
        <v>0</v>
      </c>
      <c r="N16" s="2">
        <v>0</v>
      </c>
      <c r="O16" s="2">
        <v>55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55</v>
      </c>
      <c r="V16" t="s">
        <v>55</v>
      </c>
    </row>
    <row r="17" spans="1:22" x14ac:dyDescent="0.25">
      <c r="A17" t="s">
        <v>8328</v>
      </c>
      <c r="B17" t="s">
        <v>9587</v>
      </c>
      <c r="C17" t="s">
        <v>1</v>
      </c>
      <c r="D17" t="s">
        <v>7706</v>
      </c>
      <c r="E17" t="s">
        <v>9440</v>
      </c>
      <c r="F17" t="s">
        <v>9441</v>
      </c>
      <c r="G17">
        <v>182</v>
      </c>
      <c r="H17">
        <v>182</v>
      </c>
      <c r="I17">
        <v>182</v>
      </c>
      <c r="J17">
        <v>182</v>
      </c>
      <c r="K17">
        <v>0</v>
      </c>
      <c r="L17" s="2">
        <v>0</v>
      </c>
      <c r="M17" s="2">
        <v>0</v>
      </c>
      <c r="N17" s="2">
        <v>0</v>
      </c>
      <c r="O17" s="2">
        <v>15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15</v>
      </c>
      <c r="V17" t="s">
        <v>55</v>
      </c>
    </row>
    <row r="18" spans="1:22" x14ac:dyDescent="0.25">
      <c r="A18" t="s">
        <v>8328</v>
      </c>
      <c r="B18" t="s">
        <v>9587</v>
      </c>
      <c r="C18" t="s">
        <v>1</v>
      </c>
      <c r="D18" t="s">
        <v>7706</v>
      </c>
      <c r="E18" t="s">
        <v>9440</v>
      </c>
      <c r="F18" t="s">
        <v>9441</v>
      </c>
      <c r="G18">
        <v>181</v>
      </c>
      <c r="H18">
        <v>181</v>
      </c>
      <c r="I18">
        <v>181</v>
      </c>
      <c r="J18">
        <v>181</v>
      </c>
      <c r="K18">
        <v>0</v>
      </c>
      <c r="L18" s="2">
        <v>0</v>
      </c>
      <c r="M18" s="2">
        <v>0</v>
      </c>
      <c r="N18" s="2">
        <v>0</v>
      </c>
      <c r="O18" s="2">
        <v>270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270</v>
      </c>
      <c r="V18" t="s">
        <v>55</v>
      </c>
    </row>
    <row r="19" spans="1:22" x14ac:dyDescent="0.25">
      <c r="A19" t="s">
        <v>8328</v>
      </c>
      <c r="B19" t="s">
        <v>9586</v>
      </c>
      <c r="C19" t="s">
        <v>1</v>
      </c>
      <c r="D19" t="s">
        <v>7706</v>
      </c>
      <c r="E19" t="s">
        <v>9440</v>
      </c>
      <c r="F19" t="s">
        <v>9441</v>
      </c>
      <c r="G19">
        <v>180</v>
      </c>
      <c r="H19">
        <v>180</v>
      </c>
      <c r="I19">
        <v>180</v>
      </c>
      <c r="J19">
        <v>180</v>
      </c>
      <c r="K19">
        <v>0</v>
      </c>
      <c r="L19" s="2">
        <v>0</v>
      </c>
      <c r="M19" s="2">
        <v>0</v>
      </c>
      <c r="N19" s="2">
        <v>0</v>
      </c>
      <c r="O19" s="2">
        <v>57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57</v>
      </c>
      <c r="V19" t="s">
        <v>55</v>
      </c>
    </row>
    <row r="20" spans="1:22" x14ac:dyDescent="0.25">
      <c r="A20" t="s">
        <v>8328</v>
      </c>
      <c r="B20" t="s">
        <v>9585</v>
      </c>
      <c r="C20" t="s">
        <v>1</v>
      </c>
      <c r="D20" t="s">
        <v>7706</v>
      </c>
      <c r="E20" t="s">
        <v>9440</v>
      </c>
      <c r="F20" t="s">
        <v>9441</v>
      </c>
      <c r="G20">
        <v>179</v>
      </c>
      <c r="H20">
        <v>179</v>
      </c>
      <c r="I20">
        <v>179</v>
      </c>
      <c r="J20">
        <v>179</v>
      </c>
      <c r="K20">
        <v>0</v>
      </c>
      <c r="L20" s="2">
        <v>0</v>
      </c>
      <c r="M20" s="2">
        <v>0</v>
      </c>
      <c r="N20" s="2">
        <v>0</v>
      </c>
      <c r="O20" s="2">
        <v>68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68</v>
      </c>
      <c r="V20" t="s">
        <v>55</v>
      </c>
    </row>
    <row r="21" spans="1:22" x14ac:dyDescent="0.25">
      <c r="A21" t="s">
        <v>8328</v>
      </c>
      <c r="B21" t="s">
        <v>9584</v>
      </c>
      <c r="C21" t="s">
        <v>1</v>
      </c>
      <c r="D21" t="s">
        <v>7706</v>
      </c>
      <c r="E21" t="s">
        <v>9440</v>
      </c>
      <c r="F21" t="s">
        <v>9441</v>
      </c>
      <c r="G21">
        <v>178</v>
      </c>
      <c r="H21">
        <v>178</v>
      </c>
      <c r="I21">
        <v>178</v>
      </c>
      <c r="J21">
        <v>178</v>
      </c>
      <c r="K21">
        <v>0</v>
      </c>
      <c r="L21" s="2">
        <v>0</v>
      </c>
      <c r="M21" s="2">
        <v>0</v>
      </c>
      <c r="N21" s="2">
        <v>0</v>
      </c>
      <c r="O21" s="2">
        <v>65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65</v>
      </c>
      <c r="V21" t="s">
        <v>55</v>
      </c>
    </row>
    <row r="22" spans="1:22" x14ac:dyDescent="0.25">
      <c r="A22" t="s">
        <v>8328</v>
      </c>
      <c r="B22" t="s">
        <v>9584</v>
      </c>
      <c r="C22" t="s">
        <v>1</v>
      </c>
      <c r="D22" t="s">
        <v>7706</v>
      </c>
      <c r="E22" t="s">
        <v>9440</v>
      </c>
      <c r="F22" t="s">
        <v>9441</v>
      </c>
      <c r="G22">
        <v>177</v>
      </c>
      <c r="H22">
        <v>177</v>
      </c>
      <c r="I22">
        <v>177</v>
      </c>
      <c r="J22">
        <v>177</v>
      </c>
      <c r="K22">
        <v>0</v>
      </c>
      <c r="L22" s="2">
        <v>0</v>
      </c>
      <c r="M22" s="2">
        <v>0</v>
      </c>
      <c r="N22" s="2">
        <v>0</v>
      </c>
      <c r="O22" s="2">
        <v>85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85</v>
      </c>
      <c r="V22" t="s">
        <v>55</v>
      </c>
    </row>
    <row r="23" spans="1:22" x14ac:dyDescent="0.25">
      <c r="A23" t="s">
        <v>8328</v>
      </c>
      <c r="B23" t="s">
        <v>9584</v>
      </c>
      <c r="C23" t="s">
        <v>1</v>
      </c>
      <c r="D23" t="s">
        <v>7706</v>
      </c>
      <c r="E23" t="s">
        <v>9440</v>
      </c>
      <c r="F23" t="s">
        <v>9441</v>
      </c>
      <c r="G23">
        <v>176</v>
      </c>
      <c r="H23">
        <v>176</v>
      </c>
      <c r="I23">
        <v>176</v>
      </c>
      <c r="J23">
        <v>176</v>
      </c>
      <c r="K23">
        <v>0</v>
      </c>
      <c r="L23" s="2">
        <v>0</v>
      </c>
      <c r="M23" s="2">
        <v>0</v>
      </c>
      <c r="N23" s="2">
        <v>0</v>
      </c>
      <c r="O23" s="2">
        <v>150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150</v>
      </c>
      <c r="V23" t="s">
        <v>55</v>
      </c>
    </row>
    <row r="24" spans="1:22" x14ac:dyDescent="0.25">
      <c r="A24" t="s">
        <v>8328</v>
      </c>
      <c r="B24" t="s">
        <v>9583</v>
      </c>
      <c r="C24" t="s">
        <v>1</v>
      </c>
      <c r="D24" t="s">
        <v>7706</v>
      </c>
      <c r="E24" t="s">
        <v>9440</v>
      </c>
      <c r="F24" t="s">
        <v>9441</v>
      </c>
      <c r="G24">
        <v>175</v>
      </c>
      <c r="H24">
        <v>175</v>
      </c>
      <c r="I24">
        <v>175</v>
      </c>
      <c r="J24">
        <v>175</v>
      </c>
      <c r="K24">
        <v>0</v>
      </c>
      <c r="L24" s="2">
        <v>0</v>
      </c>
      <c r="M24" s="2">
        <v>0</v>
      </c>
      <c r="N24" s="2">
        <v>0</v>
      </c>
      <c r="O24" s="2">
        <v>95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95</v>
      </c>
      <c r="V24" t="s">
        <v>55</v>
      </c>
    </row>
    <row r="25" spans="1:22" x14ac:dyDescent="0.25">
      <c r="A25" t="s">
        <v>8328</v>
      </c>
      <c r="B25" t="s">
        <v>9582</v>
      </c>
      <c r="C25" t="s">
        <v>1</v>
      </c>
      <c r="D25" t="s">
        <v>7706</v>
      </c>
      <c r="E25" t="s">
        <v>9440</v>
      </c>
      <c r="F25" t="s">
        <v>9441</v>
      </c>
      <c r="G25">
        <v>174</v>
      </c>
      <c r="H25">
        <v>174</v>
      </c>
      <c r="I25">
        <v>174</v>
      </c>
      <c r="J25">
        <v>174</v>
      </c>
      <c r="K25">
        <v>0</v>
      </c>
      <c r="L25" s="2">
        <v>0</v>
      </c>
      <c r="M25" s="2">
        <v>0</v>
      </c>
      <c r="N25" s="2">
        <v>0</v>
      </c>
      <c r="O25" s="2">
        <v>259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259</v>
      </c>
      <c r="V25" t="s">
        <v>55</v>
      </c>
    </row>
    <row r="26" spans="1:22" x14ac:dyDescent="0.25">
      <c r="A26" t="s">
        <v>8328</v>
      </c>
      <c r="B26" t="s">
        <v>9581</v>
      </c>
      <c r="C26" t="s">
        <v>1</v>
      </c>
      <c r="D26" t="s">
        <v>7706</v>
      </c>
      <c r="E26" t="s">
        <v>9440</v>
      </c>
      <c r="F26" t="s">
        <v>9441</v>
      </c>
      <c r="G26">
        <v>173</v>
      </c>
      <c r="H26">
        <v>173</v>
      </c>
      <c r="I26">
        <v>173</v>
      </c>
      <c r="J26">
        <v>173</v>
      </c>
      <c r="K26">
        <v>0</v>
      </c>
      <c r="L26" s="2">
        <v>0</v>
      </c>
      <c r="M26" s="2">
        <v>0</v>
      </c>
      <c r="N26" s="2">
        <v>0</v>
      </c>
      <c r="O26" s="2">
        <v>95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95</v>
      </c>
      <c r="V26" t="s">
        <v>55</v>
      </c>
    </row>
    <row r="27" spans="1:22" x14ac:dyDescent="0.25">
      <c r="A27" t="s">
        <v>8328</v>
      </c>
      <c r="B27" t="s">
        <v>9581</v>
      </c>
      <c r="C27" t="s">
        <v>1</v>
      </c>
      <c r="D27" t="s">
        <v>7706</v>
      </c>
      <c r="E27" t="s">
        <v>9440</v>
      </c>
      <c r="F27" t="s">
        <v>9441</v>
      </c>
      <c r="G27">
        <v>172</v>
      </c>
      <c r="H27">
        <v>172</v>
      </c>
      <c r="I27">
        <v>172</v>
      </c>
      <c r="J27">
        <v>172</v>
      </c>
      <c r="K27">
        <v>0</v>
      </c>
      <c r="L27" s="2">
        <v>0</v>
      </c>
      <c r="M27" s="2">
        <v>0</v>
      </c>
      <c r="N27" s="2">
        <v>0</v>
      </c>
      <c r="O27" s="2">
        <v>27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27</v>
      </c>
      <c r="V27" t="s">
        <v>55</v>
      </c>
    </row>
    <row r="28" spans="1:22" x14ac:dyDescent="0.25">
      <c r="A28" t="s">
        <v>8328</v>
      </c>
      <c r="B28" t="s">
        <v>9581</v>
      </c>
      <c r="C28" t="s">
        <v>1</v>
      </c>
      <c r="D28" t="s">
        <v>7706</v>
      </c>
      <c r="E28" t="s">
        <v>9440</v>
      </c>
      <c r="F28" t="s">
        <v>9441</v>
      </c>
      <c r="G28">
        <v>171</v>
      </c>
      <c r="H28">
        <v>171</v>
      </c>
      <c r="I28">
        <v>171</v>
      </c>
      <c r="J28">
        <v>171</v>
      </c>
      <c r="K28">
        <v>0</v>
      </c>
      <c r="L28" s="2">
        <v>0</v>
      </c>
      <c r="M28" s="2">
        <v>0</v>
      </c>
      <c r="N28" s="2">
        <v>0</v>
      </c>
      <c r="O28" s="2">
        <v>114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114</v>
      </c>
      <c r="V28" t="s">
        <v>55</v>
      </c>
    </row>
    <row r="29" spans="1:22" x14ac:dyDescent="0.25">
      <c r="A29" t="s">
        <v>8328</v>
      </c>
      <c r="B29" t="s">
        <v>9581</v>
      </c>
      <c r="C29" t="s">
        <v>1</v>
      </c>
      <c r="D29" t="s">
        <v>7706</v>
      </c>
      <c r="E29" t="s">
        <v>9440</v>
      </c>
      <c r="F29" t="s">
        <v>9441</v>
      </c>
      <c r="G29">
        <v>170</v>
      </c>
      <c r="H29">
        <v>170</v>
      </c>
      <c r="I29">
        <v>170</v>
      </c>
      <c r="J29">
        <v>170</v>
      </c>
      <c r="K29">
        <v>0</v>
      </c>
      <c r="L29" s="2">
        <v>0</v>
      </c>
      <c r="M29" s="2">
        <v>0</v>
      </c>
      <c r="N29" s="2">
        <v>0</v>
      </c>
      <c r="O29" s="2">
        <v>113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113</v>
      </c>
      <c r="V29" t="s">
        <v>55</v>
      </c>
    </row>
    <row r="30" spans="1:22" x14ac:dyDescent="0.25">
      <c r="A30" t="s">
        <v>8328</v>
      </c>
      <c r="B30" t="s">
        <v>9580</v>
      </c>
      <c r="C30" t="s">
        <v>1</v>
      </c>
      <c r="D30" t="s">
        <v>7706</v>
      </c>
      <c r="E30" t="s">
        <v>9440</v>
      </c>
      <c r="F30" t="s">
        <v>9441</v>
      </c>
      <c r="G30">
        <v>169</v>
      </c>
      <c r="H30">
        <v>169</v>
      </c>
      <c r="I30">
        <v>169</v>
      </c>
      <c r="J30">
        <v>169</v>
      </c>
      <c r="K30">
        <v>0</v>
      </c>
      <c r="L30" s="2">
        <v>0</v>
      </c>
      <c r="M30" s="2">
        <v>0</v>
      </c>
      <c r="N30" s="2">
        <v>0</v>
      </c>
      <c r="O30" s="2">
        <v>135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135</v>
      </c>
      <c r="V30" t="s">
        <v>55</v>
      </c>
    </row>
    <row r="31" spans="1:22" x14ac:dyDescent="0.25">
      <c r="A31" t="s">
        <v>8328</v>
      </c>
      <c r="B31" t="s">
        <v>9580</v>
      </c>
      <c r="C31" t="s">
        <v>1</v>
      </c>
      <c r="D31" t="s">
        <v>7706</v>
      </c>
      <c r="E31" t="s">
        <v>9440</v>
      </c>
      <c r="F31" t="s">
        <v>9441</v>
      </c>
      <c r="G31">
        <v>168</v>
      </c>
      <c r="H31">
        <v>168</v>
      </c>
      <c r="I31">
        <v>168</v>
      </c>
      <c r="J31">
        <v>168</v>
      </c>
      <c r="K31">
        <v>0</v>
      </c>
      <c r="L31" s="2">
        <v>0</v>
      </c>
      <c r="M31" s="2">
        <v>0</v>
      </c>
      <c r="N31" s="2">
        <v>0</v>
      </c>
      <c r="O31" s="2">
        <v>67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67</v>
      </c>
      <c r="V31" t="s">
        <v>55</v>
      </c>
    </row>
    <row r="32" spans="1:22" x14ac:dyDescent="0.25">
      <c r="A32" t="s">
        <v>8328</v>
      </c>
      <c r="B32" t="s">
        <v>9579</v>
      </c>
      <c r="C32" t="s">
        <v>1</v>
      </c>
      <c r="D32" t="s">
        <v>7706</v>
      </c>
      <c r="E32" t="s">
        <v>9440</v>
      </c>
      <c r="F32" t="s">
        <v>9441</v>
      </c>
      <c r="G32">
        <v>167</v>
      </c>
      <c r="H32">
        <v>167</v>
      </c>
      <c r="I32">
        <v>167</v>
      </c>
      <c r="J32">
        <v>167</v>
      </c>
      <c r="K32">
        <v>0</v>
      </c>
      <c r="L32" s="2">
        <v>0</v>
      </c>
      <c r="M32" s="2">
        <v>0</v>
      </c>
      <c r="N32" s="2">
        <v>0</v>
      </c>
      <c r="O32" s="2">
        <v>61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61</v>
      </c>
      <c r="V32" t="s">
        <v>55</v>
      </c>
    </row>
    <row r="33" spans="1:22" x14ac:dyDescent="0.25">
      <c r="A33" t="s">
        <v>8328</v>
      </c>
      <c r="B33" t="s">
        <v>9578</v>
      </c>
      <c r="C33" t="s">
        <v>1</v>
      </c>
      <c r="D33" t="s">
        <v>7706</v>
      </c>
      <c r="E33" t="s">
        <v>9440</v>
      </c>
      <c r="F33" t="s">
        <v>9441</v>
      </c>
      <c r="G33">
        <v>166</v>
      </c>
      <c r="H33">
        <v>166</v>
      </c>
      <c r="I33">
        <v>166</v>
      </c>
      <c r="J33">
        <v>166</v>
      </c>
      <c r="K33">
        <v>0</v>
      </c>
      <c r="L33" s="2">
        <v>0</v>
      </c>
      <c r="M33" s="2">
        <v>0</v>
      </c>
      <c r="N33" s="2">
        <v>0</v>
      </c>
      <c r="O33" s="2">
        <v>35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35</v>
      </c>
      <c r="V33" t="s">
        <v>55</v>
      </c>
    </row>
    <row r="34" spans="1:22" x14ac:dyDescent="0.25">
      <c r="A34" t="s">
        <v>8328</v>
      </c>
      <c r="B34" t="s">
        <v>9578</v>
      </c>
      <c r="C34" t="s">
        <v>1</v>
      </c>
      <c r="D34" t="s">
        <v>7706</v>
      </c>
      <c r="E34" t="s">
        <v>9440</v>
      </c>
      <c r="F34" t="s">
        <v>9441</v>
      </c>
      <c r="G34">
        <v>165</v>
      </c>
      <c r="H34">
        <v>165</v>
      </c>
      <c r="I34">
        <v>165</v>
      </c>
      <c r="J34">
        <v>165</v>
      </c>
      <c r="K34">
        <v>0</v>
      </c>
      <c r="L34" s="2">
        <v>0</v>
      </c>
      <c r="M34" s="2">
        <v>0</v>
      </c>
      <c r="N34" s="2">
        <v>0</v>
      </c>
      <c r="O34" s="2">
        <v>188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188</v>
      </c>
      <c r="V34" t="s">
        <v>55</v>
      </c>
    </row>
    <row r="35" spans="1:22" x14ac:dyDescent="0.25">
      <c r="A35" t="s">
        <v>8328</v>
      </c>
      <c r="B35" t="s">
        <v>9577</v>
      </c>
      <c r="C35" t="s">
        <v>1</v>
      </c>
      <c r="D35" t="s">
        <v>7706</v>
      </c>
      <c r="E35" t="s">
        <v>9440</v>
      </c>
      <c r="F35" t="s">
        <v>9441</v>
      </c>
      <c r="G35">
        <v>164</v>
      </c>
      <c r="H35">
        <v>164</v>
      </c>
      <c r="I35">
        <v>164</v>
      </c>
      <c r="J35">
        <v>164</v>
      </c>
      <c r="K35">
        <v>0</v>
      </c>
      <c r="L35" s="2">
        <v>0</v>
      </c>
      <c r="M35" s="2">
        <v>0</v>
      </c>
      <c r="N35" s="2">
        <v>0</v>
      </c>
      <c r="O35" s="2">
        <v>203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203</v>
      </c>
      <c r="V35" t="s">
        <v>55</v>
      </c>
    </row>
    <row r="36" spans="1:22" x14ac:dyDescent="0.25">
      <c r="A36" t="s">
        <v>8328</v>
      </c>
      <c r="B36" t="s">
        <v>9577</v>
      </c>
      <c r="C36" t="s">
        <v>1</v>
      </c>
      <c r="D36" t="s">
        <v>7706</v>
      </c>
      <c r="E36" t="s">
        <v>9440</v>
      </c>
      <c r="F36" t="s">
        <v>9441</v>
      </c>
      <c r="G36">
        <v>163</v>
      </c>
      <c r="H36">
        <v>163</v>
      </c>
      <c r="I36">
        <v>163</v>
      </c>
      <c r="J36">
        <v>163</v>
      </c>
      <c r="K36">
        <v>0</v>
      </c>
      <c r="L36" s="2">
        <v>0</v>
      </c>
      <c r="M36" s="2">
        <v>0</v>
      </c>
      <c r="N36" s="2">
        <v>0</v>
      </c>
      <c r="O36" s="2">
        <v>130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130</v>
      </c>
      <c r="V36" t="s">
        <v>55</v>
      </c>
    </row>
    <row r="37" spans="1:22" x14ac:dyDescent="0.25">
      <c r="A37" t="s">
        <v>8328</v>
      </c>
      <c r="B37" t="s">
        <v>9577</v>
      </c>
      <c r="C37" t="s">
        <v>1</v>
      </c>
      <c r="D37" t="s">
        <v>7706</v>
      </c>
      <c r="E37" t="s">
        <v>9440</v>
      </c>
      <c r="F37" t="s">
        <v>9441</v>
      </c>
      <c r="G37">
        <v>162</v>
      </c>
      <c r="H37">
        <v>162</v>
      </c>
      <c r="I37">
        <v>162</v>
      </c>
      <c r="J37">
        <v>162</v>
      </c>
      <c r="K37">
        <v>0</v>
      </c>
      <c r="L37" s="2">
        <v>0</v>
      </c>
      <c r="M37" s="2">
        <v>0</v>
      </c>
      <c r="N37" s="2">
        <v>0</v>
      </c>
      <c r="O37" s="2">
        <v>153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153</v>
      </c>
      <c r="V37" t="s">
        <v>55</v>
      </c>
    </row>
    <row r="38" spans="1:22" x14ac:dyDescent="0.25">
      <c r="A38" t="s">
        <v>8328</v>
      </c>
      <c r="B38" t="s">
        <v>9576</v>
      </c>
      <c r="C38" t="s">
        <v>1</v>
      </c>
      <c r="D38" t="s">
        <v>7706</v>
      </c>
      <c r="E38" t="s">
        <v>9440</v>
      </c>
      <c r="F38" t="s">
        <v>9441</v>
      </c>
      <c r="G38">
        <v>161</v>
      </c>
      <c r="H38">
        <v>161</v>
      </c>
      <c r="I38">
        <v>161</v>
      </c>
      <c r="J38">
        <v>161</v>
      </c>
      <c r="K38">
        <v>0</v>
      </c>
      <c r="L38" s="2">
        <v>0</v>
      </c>
      <c r="M38" s="2">
        <v>0</v>
      </c>
      <c r="N38" s="2">
        <v>0</v>
      </c>
      <c r="O38" s="2">
        <v>57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57</v>
      </c>
      <c r="V38" t="s">
        <v>55</v>
      </c>
    </row>
    <row r="39" spans="1:22" x14ac:dyDescent="0.25">
      <c r="A39" t="s">
        <v>8328</v>
      </c>
      <c r="B39" t="s">
        <v>9576</v>
      </c>
      <c r="C39" t="s">
        <v>1</v>
      </c>
      <c r="D39" t="s">
        <v>7706</v>
      </c>
      <c r="E39" t="s">
        <v>9440</v>
      </c>
      <c r="F39" t="s">
        <v>9441</v>
      </c>
      <c r="G39">
        <v>160</v>
      </c>
      <c r="H39">
        <v>160</v>
      </c>
      <c r="I39">
        <v>160</v>
      </c>
      <c r="J39">
        <v>160</v>
      </c>
      <c r="K39">
        <v>0</v>
      </c>
      <c r="L39" s="2">
        <v>0</v>
      </c>
      <c r="M39" s="2">
        <v>0</v>
      </c>
      <c r="N39" s="2">
        <v>0</v>
      </c>
      <c r="O39" s="2">
        <v>138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138</v>
      </c>
      <c r="V39" t="s">
        <v>55</v>
      </c>
    </row>
    <row r="40" spans="1:22" x14ac:dyDescent="0.25">
      <c r="A40" t="s">
        <v>8328</v>
      </c>
      <c r="B40" t="s">
        <v>9576</v>
      </c>
      <c r="C40" t="s">
        <v>1</v>
      </c>
      <c r="D40" t="s">
        <v>7706</v>
      </c>
      <c r="E40" t="s">
        <v>9440</v>
      </c>
      <c r="F40" t="s">
        <v>9441</v>
      </c>
      <c r="G40">
        <v>159</v>
      </c>
      <c r="H40">
        <v>159</v>
      </c>
      <c r="I40">
        <v>159</v>
      </c>
      <c r="J40">
        <v>159</v>
      </c>
      <c r="K40">
        <v>0</v>
      </c>
      <c r="L40" s="2">
        <v>0</v>
      </c>
      <c r="M40" s="2">
        <v>0</v>
      </c>
      <c r="N40" s="2">
        <v>0</v>
      </c>
      <c r="O40" s="2">
        <v>74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74</v>
      </c>
      <c r="V40" t="s">
        <v>55</v>
      </c>
    </row>
    <row r="41" spans="1:22" x14ac:dyDescent="0.25">
      <c r="A41" t="s">
        <v>8328</v>
      </c>
      <c r="B41" t="s">
        <v>9576</v>
      </c>
      <c r="C41" t="s">
        <v>1</v>
      </c>
      <c r="D41" t="s">
        <v>7706</v>
      </c>
      <c r="E41" t="s">
        <v>9440</v>
      </c>
      <c r="F41" t="s">
        <v>9441</v>
      </c>
      <c r="G41">
        <v>158</v>
      </c>
      <c r="H41">
        <v>158</v>
      </c>
      <c r="I41">
        <v>158</v>
      </c>
      <c r="J41">
        <v>158</v>
      </c>
      <c r="K41">
        <v>0</v>
      </c>
      <c r="L41" s="2">
        <v>0</v>
      </c>
      <c r="M41" s="2">
        <v>0</v>
      </c>
      <c r="N41" s="2">
        <v>0</v>
      </c>
      <c r="O41" s="2">
        <v>160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160</v>
      </c>
      <c r="V41" t="s">
        <v>55</v>
      </c>
    </row>
    <row r="42" spans="1:22" x14ac:dyDescent="0.25">
      <c r="A42" t="s">
        <v>8328</v>
      </c>
      <c r="B42" t="s">
        <v>9575</v>
      </c>
      <c r="C42" t="s">
        <v>1</v>
      </c>
      <c r="D42" t="s">
        <v>7706</v>
      </c>
      <c r="E42" t="s">
        <v>9440</v>
      </c>
      <c r="F42" t="s">
        <v>9441</v>
      </c>
      <c r="G42">
        <v>157</v>
      </c>
      <c r="H42">
        <v>157</v>
      </c>
      <c r="I42">
        <v>157</v>
      </c>
      <c r="J42">
        <v>157</v>
      </c>
      <c r="K42">
        <v>0</v>
      </c>
      <c r="L42" s="2">
        <v>0</v>
      </c>
      <c r="M42" s="2">
        <v>0</v>
      </c>
      <c r="N42" s="2">
        <v>0</v>
      </c>
      <c r="O42" s="2">
        <v>9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9</v>
      </c>
      <c r="V42" t="s">
        <v>55</v>
      </c>
    </row>
    <row r="43" spans="1:22" x14ac:dyDescent="0.25">
      <c r="A43" t="s">
        <v>8328</v>
      </c>
      <c r="B43" t="s">
        <v>9574</v>
      </c>
      <c r="C43" t="s">
        <v>1</v>
      </c>
      <c r="D43" t="s">
        <v>7706</v>
      </c>
      <c r="E43" t="s">
        <v>9440</v>
      </c>
      <c r="F43" t="s">
        <v>9441</v>
      </c>
      <c r="G43">
        <v>156</v>
      </c>
      <c r="H43">
        <v>156</v>
      </c>
      <c r="I43">
        <v>156</v>
      </c>
      <c r="J43">
        <v>156</v>
      </c>
      <c r="K43">
        <v>0</v>
      </c>
      <c r="L43" s="2">
        <v>0</v>
      </c>
      <c r="M43" s="2">
        <v>0</v>
      </c>
      <c r="N43" s="2">
        <v>0</v>
      </c>
      <c r="O43" s="2">
        <v>22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22</v>
      </c>
      <c r="V43" t="s">
        <v>55</v>
      </c>
    </row>
    <row r="44" spans="1:22" x14ac:dyDescent="0.25">
      <c r="A44" t="s">
        <v>8328</v>
      </c>
      <c r="B44" t="s">
        <v>9574</v>
      </c>
      <c r="C44" t="s">
        <v>1</v>
      </c>
      <c r="D44" t="s">
        <v>7706</v>
      </c>
      <c r="E44" t="s">
        <v>9440</v>
      </c>
      <c r="F44" t="s">
        <v>9441</v>
      </c>
      <c r="G44">
        <v>155</v>
      </c>
      <c r="H44">
        <v>155</v>
      </c>
      <c r="I44">
        <v>155</v>
      </c>
      <c r="J44">
        <v>155</v>
      </c>
      <c r="K44">
        <v>0</v>
      </c>
      <c r="L44" s="2">
        <v>0</v>
      </c>
      <c r="M44" s="2">
        <v>0</v>
      </c>
      <c r="N44" s="2">
        <v>0</v>
      </c>
      <c r="O44" s="2">
        <v>12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12</v>
      </c>
      <c r="V44" t="s">
        <v>55</v>
      </c>
    </row>
    <row r="45" spans="1:22" x14ac:dyDescent="0.25">
      <c r="A45" t="s">
        <v>8328</v>
      </c>
      <c r="B45" t="s">
        <v>9573</v>
      </c>
      <c r="C45" t="s">
        <v>1</v>
      </c>
      <c r="D45" t="s">
        <v>7706</v>
      </c>
      <c r="E45" t="s">
        <v>9440</v>
      </c>
      <c r="F45" t="s">
        <v>9441</v>
      </c>
      <c r="G45">
        <v>154</v>
      </c>
      <c r="H45">
        <v>154</v>
      </c>
      <c r="I45">
        <v>154</v>
      </c>
      <c r="J45">
        <v>154</v>
      </c>
      <c r="K45">
        <v>0</v>
      </c>
      <c r="L45" s="2">
        <v>0</v>
      </c>
      <c r="M45" s="2">
        <v>0</v>
      </c>
      <c r="N45" s="2">
        <v>0</v>
      </c>
      <c r="O45" s="2">
        <v>160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160</v>
      </c>
      <c r="V45" t="s">
        <v>55</v>
      </c>
    </row>
    <row r="46" spans="1:22" x14ac:dyDescent="0.25">
      <c r="A46" t="s">
        <v>8328</v>
      </c>
      <c r="B46" t="s">
        <v>9573</v>
      </c>
      <c r="C46" t="s">
        <v>1</v>
      </c>
      <c r="D46" t="s">
        <v>7706</v>
      </c>
      <c r="E46" t="s">
        <v>9440</v>
      </c>
      <c r="F46" t="s">
        <v>9441</v>
      </c>
      <c r="G46">
        <v>153</v>
      </c>
      <c r="H46">
        <v>153</v>
      </c>
      <c r="I46">
        <v>153</v>
      </c>
      <c r="J46">
        <v>153</v>
      </c>
      <c r="K46">
        <v>0</v>
      </c>
      <c r="L46" s="2">
        <v>0</v>
      </c>
      <c r="M46" s="2">
        <v>0</v>
      </c>
      <c r="N46" s="2">
        <v>0</v>
      </c>
      <c r="O46" s="2">
        <v>102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102</v>
      </c>
      <c r="V46" t="s">
        <v>55</v>
      </c>
    </row>
    <row r="47" spans="1:22" x14ac:dyDescent="0.25">
      <c r="A47" t="s">
        <v>8328</v>
      </c>
      <c r="B47" t="s">
        <v>9573</v>
      </c>
      <c r="C47" t="s">
        <v>1</v>
      </c>
      <c r="D47" t="s">
        <v>7706</v>
      </c>
      <c r="E47" t="s">
        <v>9440</v>
      </c>
      <c r="F47" t="s">
        <v>9441</v>
      </c>
      <c r="G47">
        <v>152</v>
      </c>
      <c r="H47">
        <v>152</v>
      </c>
      <c r="I47">
        <v>152</v>
      </c>
      <c r="J47">
        <v>152</v>
      </c>
      <c r="K47">
        <v>0</v>
      </c>
      <c r="L47" s="2">
        <v>0</v>
      </c>
      <c r="M47" s="2">
        <v>0</v>
      </c>
      <c r="N47" s="2">
        <v>0</v>
      </c>
      <c r="O47" s="2">
        <v>115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115</v>
      </c>
      <c r="V47" t="s">
        <v>55</v>
      </c>
    </row>
    <row r="48" spans="1:22" x14ac:dyDescent="0.25">
      <c r="A48" t="s">
        <v>8328</v>
      </c>
      <c r="B48" t="s">
        <v>9572</v>
      </c>
      <c r="C48" t="s">
        <v>1</v>
      </c>
      <c r="D48" t="s">
        <v>7706</v>
      </c>
      <c r="E48" t="s">
        <v>9440</v>
      </c>
      <c r="F48" t="s">
        <v>9441</v>
      </c>
      <c r="G48">
        <v>151</v>
      </c>
      <c r="H48">
        <v>151</v>
      </c>
      <c r="I48">
        <v>151</v>
      </c>
      <c r="J48">
        <v>151</v>
      </c>
      <c r="K48">
        <v>0</v>
      </c>
      <c r="L48" s="2">
        <v>0</v>
      </c>
      <c r="M48" s="2">
        <v>0</v>
      </c>
      <c r="N48" s="2">
        <v>0</v>
      </c>
      <c r="O48" s="2">
        <v>94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94</v>
      </c>
      <c r="V48" t="s">
        <v>55</v>
      </c>
    </row>
    <row r="49" spans="1:22" ht="15.75" thickBot="1" x14ac:dyDescent="0.3">
      <c r="A49" t="s">
        <v>8328</v>
      </c>
      <c r="B49" t="s">
        <v>9572</v>
      </c>
      <c r="C49" t="s">
        <v>1</v>
      </c>
      <c r="D49" t="s">
        <v>7706</v>
      </c>
      <c r="E49" t="s">
        <v>9440</v>
      </c>
      <c r="F49" t="s">
        <v>9441</v>
      </c>
      <c r="G49">
        <v>150</v>
      </c>
      <c r="H49">
        <v>150</v>
      </c>
      <c r="I49">
        <v>150</v>
      </c>
      <c r="J49">
        <v>150</v>
      </c>
      <c r="K49">
        <v>0</v>
      </c>
      <c r="L49" s="2">
        <v>0</v>
      </c>
      <c r="M49" s="2">
        <v>0</v>
      </c>
      <c r="N49" s="2">
        <v>0</v>
      </c>
      <c r="O49" s="2">
        <v>133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133</v>
      </c>
      <c r="V49" t="s">
        <v>55</v>
      </c>
    </row>
    <row r="50" spans="1:22" hidden="1" x14ac:dyDescent="0.25">
      <c r="A50" t="s">
        <v>8327</v>
      </c>
      <c r="B50" t="s">
        <v>9564</v>
      </c>
      <c r="C50" t="s">
        <v>1</v>
      </c>
      <c r="D50" t="s">
        <v>7706</v>
      </c>
      <c r="E50" t="s">
        <v>9440</v>
      </c>
      <c r="F50" t="s">
        <v>9441</v>
      </c>
      <c r="G50">
        <v>149</v>
      </c>
      <c r="H50">
        <v>149</v>
      </c>
      <c r="I50">
        <v>149</v>
      </c>
      <c r="J50">
        <v>149</v>
      </c>
      <c r="K50">
        <v>0</v>
      </c>
      <c r="L50" s="2">
        <v>0</v>
      </c>
      <c r="M50" s="2">
        <v>0</v>
      </c>
      <c r="N50" s="2">
        <v>0</v>
      </c>
      <c r="O50" s="2">
        <v>47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47</v>
      </c>
      <c r="V50" t="s">
        <v>55</v>
      </c>
    </row>
    <row r="51" spans="1:22" hidden="1" x14ac:dyDescent="0.25">
      <c r="A51" t="s">
        <v>8327</v>
      </c>
      <c r="B51" t="s">
        <v>9563</v>
      </c>
      <c r="C51" t="s">
        <v>1</v>
      </c>
      <c r="D51" t="s">
        <v>7706</v>
      </c>
      <c r="E51" t="s">
        <v>9440</v>
      </c>
      <c r="F51" t="s">
        <v>9441</v>
      </c>
      <c r="G51">
        <v>148</v>
      </c>
      <c r="H51">
        <v>148</v>
      </c>
      <c r="I51">
        <v>148</v>
      </c>
      <c r="J51">
        <v>148</v>
      </c>
      <c r="K51">
        <v>0</v>
      </c>
      <c r="L51" s="2">
        <v>0</v>
      </c>
      <c r="M51" s="2">
        <v>0</v>
      </c>
      <c r="N51" s="2">
        <v>0</v>
      </c>
      <c r="O51" s="2">
        <v>26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26</v>
      </c>
      <c r="V51" t="s">
        <v>55</v>
      </c>
    </row>
    <row r="52" spans="1:22" hidden="1" x14ac:dyDescent="0.25">
      <c r="A52" t="s">
        <v>8327</v>
      </c>
      <c r="B52" t="s">
        <v>9562</v>
      </c>
      <c r="C52" t="s">
        <v>1</v>
      </c>
      <c r="D52" t="s">
        <v>7706</v>
      </c>
      <c r="E52" t="s">
        <v>9440</v>
      </c>
      <c r="F52" t="s">
        <v>9441</v>
      </c>
      <c r="G52">
        <v>147</v>
      </c>
      <c r="H52">
        <v>147</v>
      </c>
      <c r="I52">
        <v>147</v>
      </c>
      <c r="J52">
        <v>147</v>
      </c>
      <c r="K52">
        <v>0</v>
      </c>
      <c r="L52" s="2">
        <v>0</v>
      </c>
      <c r="M52" s="2">
        <v>0</v>
      </c>
      <c r="N52" s="2">
        <v>0</v>
      </c>
      <c r="O52" s="2">
        <v>67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67</v>
      </c>
      <c r="V52" t="s">
        <v>55</v>
      </c>
    </row>
    <row r="53" spans="1:22" hidden="1" x14ac:dyDescent="0.25">
      <c r="A53" t="s">
        <v>8327</v>
      </c>
      <c r="B53" t="s">
        <v>9562</v>
      </c>
      <c r="C53" t="s">
        <v>1</v>
      </c>
      <c r="D53" t="s">
        <v>7706</v>
      </c>
      <c r="E53" t="s">
        <v>9440</v>
      </c>
      <c r="F53" t="s">
        <v>9441</v>
      </c>
      <c r="G53">
        <v>146</v>
      </c>
      <c r="H53">
        <v>146</v>
      </c>
      <c r="I53">
        <v>146</v>
      </c>
      <c r="J53">
        <v>146</v>
      </c>
      <c r="K53">
        <v>0</v>
      </c>
      <c r="L53" s="2">
        <v>0</v>
      </c>
      <c r="M53" s="2">
        <v>0</v>
      </c>
      <c r="N53" s="2">
        <v>0</v>
      </c>
      <c r="O53" s="2">
        <v>77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77</v>
      </c>
      <c r="V53" t="s">
        <v>55</v>
      </c>
    </row>
    <row r="54" spans="1:22" hidden="1" x14ac:dyDescent="0.25">
      <c r="A54" t="s">
        <v>8327</v>
      </c>
      <c r="B54" t="s">
        <v>9561</v>
      </c>
      <c r="C54" t="s">
        <v>1</v>
      </c>
      <c r="D54" t="s">
        <v>7706</v>
      </c>
      <c r="E54" t="s">
        <v>9440</v>
      </c>
      <c r="F54" t="s">
        <v>9441</v>
      </c>
      <c r="G54">
        <v>145</v>
      </c>
      <c r="H54">
        <v>145</v>
      </c>
      <c r="I54">
        <v>145</v>
      </c>
      <c r="J54">
        <v>145</v>
      </c>
      <c r="K54">
        <v>0</v>
      </c>
      <c r="L54" s="2">
        <v>0</v>
      </c>
      <c r="M54" s="2">
        <v>0</v>
      </c>
      <c r="N54" s="2">
        <v>0</v>
      </c>
      <c r="O54" s="2">
        <v>167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167</v>
      </c>
      <c r="V54" t="s">
        <v>55</v>
      </c>
    </row>
    <row r="55" spans="1:22" hidden="1" x14ac:dyDescent="0.25">
      <c r="A55" t="s">
        <v>8327</v>
      </c>
      <c r="B55" t="s">
        <v>9560</v>
      </c>
      <c r="C55" t="s">
        <v>1</v>
      </c>
      <c r="D55" t="s">
        <v>7706</v>
      </c>
      <c r="E55" t="s">
        <v>9440</v>
      </c>
      <c r="F55" t="s">
        <v>9441</v>
      </c>
      <c r="G55">
        <v>144</v>
      </c>
      <c r="H55">
        <v>144</v>
      </c>
      <c r="I55">
        <v>144</v>
      </c>
      <c r="J55">
        <v>144</v>
      </c>
      <c r="K55">
        <v>0</v>
      </c>
      <c r="L55" s="2">
        <v>0</v>
      </c>
      <c r="M55" s="2">
        <v>0</v>
      </c>
      <c r="N55" s="2">
        <v>0</v>
      </c>
      <c r="O55" s="2">
        <v>38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38</v>
      </c>
      <c r="V55" t="s">
        <v>55</v>
      </c>
    </row>
    <row r="56" spans="1:22" hidden="1" x14ac:dyDescent="0.25">
      <c r="A56" t="s">
        <v>8327</v>
      </c>
      <c r="B56" t="s">
        <v>9559</v>
      </c>
      <c r="C56" t="s">
        <v>1</v>
      </c>
      <c r="D56" t="s">
        <v>7706</v>
      </c>
      <c r="E56" t="s">
        <v>9440</v>
      </c>
      <c r="F56" t="s">
        <v>9441</v>
      </c>
      <c r="G56">
        <v>143</v>
      </c>
      <c r="H56">
        <v>143</v>
      </c>
      <c r="I56">
        <v>143</v>
      </c>
      <c r="J56">
        <v>143</v>
      </c>
      <c r="K56">
        <v>0</v>
      </c>
      <c r="L56" s="2">
        <v>0</v>
      </c>
      <c r="M56" s="2">
        <v>0</v>
      </c>
      <c r="N56" s="2">
        <v>0</v>
      </c>
      <c r="O56" s="2">
        <v>94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94</v>
      </c>
      <c r="V56" t="s">
        <v>55</v>
      </c>
    </row>
    <row r="57" spans="1:22" hidden="1" x14ac:dyDescent="0.25">
      <c r="A57" t="s">
        <v>8327</v>
      </c>
      <c r="B57" t="s">
        <v>9559</v>
      </c>
      <c r="C57" t="s">
        <v>1</v>
      </c>
      <c r="D57" t="s">
        <v>7706</v>
      </c>
      <c r="E57" t="s">
        <v>9440</v>
      </c>
      <c r="F57" t="s">
        <v>9441</v>
      </c>
      <c r="G57">
        <v>142</v>
      </c>
      <c r="H57">
        <v>142</v>
      </c>
      <c r="I57">
        <v>142</v>
      </c>
      <c r="J57">
        <v>142</v>
      </c>
      <c r="K57">
        <v>0</v>
      </c>
      <c r="L57" s="2">
        <v>0</v>
      </c>
      <c r="M57" s="2">
        <v>0</v>
      </c>
      <c r="N57" s="2">
        <v>0</v>
      </c>
      <c r="O57" s="2">
        <v>94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94</v>
      </c>
      <c r="V57" t="s">
        <v>55</v>
      </c>
    </row>
    <row r="58" spans="1:22" hidden="1" x14ac:dyDescent="0.25">
      <c r="A58" t="s">
        <v>8327</v>
      </c>
      <c r="B58" t="s">
        <v>9547</v>
      </c>
      <c r="C58" t="s">
        <v>1</v>
      </c>
      <c r="D58" t="s">
        <v>7706</v>
      </c>
      <c r="E58" t="s">
        <v>9440</v>
      </c>
      <c r="F58" t="s">
        <v>9441</v>
      </c>
      <c r="G58">
        <v>141</v>
      </c>
      <c r="H58">
        <v>141</v>
      </c>
      <c r="I58">
        <v>141</v>
      </c>
      <c r="J58">
        <v>141</v>
      </c>
      <c r="K58">
        <v>0</v>
      </c>
      <c r="L58" s="2">
        <v>0</v>
      </c>
      <c r="M58" s="2">
        <v>0</v>
      </c>
      <c r="N58" s="2">
        <v>0</v>
      </c>
      <c r="O58" s="2">
        <v>10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10</v>
      </c>
      <c r="V58" t="s">
        <v>55</v>
      </c>
    </row>
    <row r="59" spans="1:22" hidden="1" x14ac:dyDescent="0.25">
      <c r="A59" t="s">
        <v>8327</v>
      </c>
      <c r="B59" t="s">
        <v>9547</v>
      </c>
      <c r="C59" t="s">
        <v>1</v>
      </c>
      <c r="D59" t="s">
        <v>7706</v>
      </c>
      <c r="E59" t="s">
        <v>9440</v>
      </c>
      <c r="F59" t="s">
        <v>9441</v>
      </c>
      <c r="G59">
        <v>140</v>
      </c>
      <c r="H59">
        <v>140</v>
      </c>
      <c r="I59">
        <v>140</v>
      </c>
      <c r="J59">
        <v>140</v>
      </c>
      <c r="K59">
        <v>0</v>
      </c>
      <c r="L59" s="2">
        <v>0</v>
      </c>
      <c r="M59" s="2">
        <v>0</v>
      </c>
      <c r="N59" s="2">
        <v>0</v>
      </c>
      <c r="O59" s="2">
        <v>36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36</v>
      </c>
      <c r="V59" t="s">
        <v>55</v>
      </c>
    </row>
    <row r="60" spans="1:22" hidden="1" x14ac:dyDescent="0.25">
      <c r="A60" t="s">
        <v>8327</v>
      </c>
      <c r="B60" t="s">
        <v>9547</v>
      </c>
      <c r="C60" t="s">
        <v>1</v>
      </c>
      <c r="D60" t="s">
        <v>7706</v>
      </c>
      <c r="E60" t="s">
        <v>9440</v>
      </c>
      <c r="F60" t="s">
        <v>9441</v>
      </c>
      <c r="G60">
        <v>139</v>
      </c>
      <c r="H60">
        <v>139</v>
      </c>
      <c r="I60">
        <v>139</v>
      </c>
      <c r="J60">
        <v>139</v>
      </c>
      <c r="K60">
        <v>0</v>
      </c>
      <c r="L60" s="2">
        <v>0</v>
      </c>
      <c r="M60" s="2">
        <v>0</v>
      </c>
      <c r="N60" s="2">
        <v>0</v>
      </c>
      <c r="O60" s="2">
        <v>30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30</v>
      </c>
      <c r="V60" t="s">
        <v>55</v>
      </c>
    </row>
    <row r="61" spans="1:22" hidden="1" x14ac:dyDescent="0.25">
      <c r="A61" t="s">
        <v>8327</v>
      </c>
      <c r="B61" t="s">
        <v>9558</v>
      </c>
      <c r="C61" t="s">
        <v>1</v>
      </c>
      <c r="D61" t="s">
        <v>7706</v>
      </c>
      <c r="E61" t="s">
        <v>9440</v>
      </c>
      <c r="F61" t="s">
        <v>9441</v>
      </c>
      <c r="G61">
        <v>138</v>
      </c>
      <c r="H61">
        <v>138</v>
      </c>
      <c r="I61">
        <v>138</v>
      </c>
      <c r="J61">
        <v>138</v>
      </c>
      <c r="K61">
        <v>0</v>
      </c>
      <c r="L61" s="2">
        <v>0</v>
      </c>
      <c r="M61" s="2">
        <v>0</v>
      </c>
      <c r="N61" s="2">
        <v>0</v>
      </c>
      <c r="O61" s="2">
        <v>20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20</v>
      </c>
      <c r="V61" t="s">
        <v>55</v>
      </c>
    </row>
    <row r="62" spans="1:22" hidden="1" x14ac:dyDescent="0.25">
      <c r="A62" t="s">
        <v>8327</v>
      </c>
      <c r="B62" t="s">
        <v>9558</v>
      </c>
      <c r="C62" t="s">
        <v>1</v>
      </c>
      <c r="D62" t="s">
        <v>7706</v>
      </c>
      <c r="E62" t="s">
        <v>9440</v>
      </c>
      <c r="F62" t="s">
        <v>9441</v>
      </c>
      <c r="G62">
        <v>137</v>
      </c>
      <c r="H62">
        <v>137</v>
      </c>
      <c r="I62">
        <v>137</v>
      </c>
      <c r="J62">
        <v>137</v>
      </c>
      <c r="K62">
        <v>0</v>
      </c>
      <c r="L62" s="2">
        <v>0</v>
      </c>
      <c r="M62" s="2">
        <v>0</v>
      </c>
      <c r="N62" s="2">
        <v>0</v>
      </c>
      <c r="O62" s="2">
        <v>170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170</v>
      </c>
      <c r="V62" t="s">
        <v>55</v>
      </c>
    </row>
    <row r="63" spans="1:22" hidden="1" x14ac:dyDescent="0.25">
      <c r="A63" t="s">
        <v>8327</v>
      </c>
      <c r="B63" t="s">
        <v>9557</v>
      </c>
      <c r="C63" t="s">
        <v>1</v>
      </c>
      <c r="D63" t="s">
        <v>7706</v>
      </c>
      <c r="E63" t="s">
        <v>9440</v>
      </c>
      <c r="F63" t="s">
        <v>9441</v>
      </c>
      <c r="G63">
        <v>136</v>
      </c>
      <c r="H63">
        <v>136</v>
      </c>
      <c r="I63">
        <v>136</v>
      </c>
      <c r="J63">
        <v>136</v>
      </c>
      <c r="K63">
        <v>0</v>
      </c>
      <c r="L63" s="2">
        <v>0</v>
      </c>
      <c r="M63" s="2">
        <v>0</v>
      </c>
      <c r="N63" s="2">
        <v>0</v>
      </c>
      <c r="O63" s="2">
        <v>200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200</v>
      </c>
      <c r="V63" t="s">
        <v>55</v>
      </c>
    </row>
    <row r="64" spans="1:22" hidden="1" x14ac:dyDescent="0.25">
      <c r="A64" t="s">
        <v>8327</v>
      </c>
      <c r="B64" t="s">
        <v>9557</v>
      </c>
      <c r="C64" t="s">
        <v>1</v>
      </c>
      <c r="D64" t="s">
        <v>7706</v>
      </c>
      <c r="E64" t="s">
        <v>9440</v>
      </c>
      <c r="F64" t="s">
        <v>9441</v>
      </c>
      <c r="G64">
        <v>135</v>
      </c>
      <c r="H64">
        <v>135</v>
      </c>
      <c r="I64">
        <v>135</v>
      </c>
      <c r="J64">
        <v>135</v>
      </c>
      <c r="K64">
        <v>0</v>
      </c>
      <c r="L64" s="2">
        <v>0</v>
      </c>
      <c r="M64" s="2">
        <v>0</v>
      </c>
      <c r="N64" s="2">
        <v>0</v>
      </c>
      <c r="O64" s="2">
        <v>15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15</v>
      </c>
      <c r="V64" t="s">
        <v>55</v>
      </c>
    </row>
    <row r="65" spans="1:22" hidden="1" x14ac:dyDescent="0.25">
      <c r="A65" t="s">
        <v>8327</v>
      </c>
      <c r="B65" t="s">
        <v>9556</v>
      </c>
      <c r="C65" t="s">
        <v>1</v>
      </c>
      <c r="D65" t="s">
        <v>7706</v>
      </c>
      <c r="E65" t="s">
        <v>9440</v>
      </c>
      <c r="F65" t="s">
        <v>9441</v>
      </c>
      <c r="G65">
        <v>134</v>
      </c>
      <c r="H65">
        <v>134</v>
      </c>
      <c r="I65">
        <v>134</v>
      </c>
      <c r="J65">
        <v>134</v>
      </c>
      <c r="K65">
        <v>0</v>
      </c>
      <c r="L65" s="2">
        <v>0</v>
      </c>
      <c r="M65" s="2">
        <v>0</v>
      </c>
      <c r="N65" s="2">
        <v>0</v>
      </c>
      <c r="O65" s="2">
        <v>70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70</v>
      </c>
      <c r="V65" t="s">
        <v>55</v>
      </c>
    </row>
    <row r="66" spans="1:22" hidden="1" x14ac:dyDescent="0.25">
      <c r="A66" t="s">
        <v>8327</v>
      </c>
      <c r="B66" t="s">
        <v>9556</v>
      </c>
      <c r="C66" t="s">
        <v>1</v>
      </c>
      <c r="D66" t="s">
        <v>7706</v>
      </c>
      <c r="E66" t="s">
        <v>9440</v>
      </c>
      <c r="F66" t="s">
        <v>9441</v>
      </c>
      <c r="G66">
        <v>133</v>
      </c>
      <c r="H66">
        <v>133</v>
      </c>
      <c r="I66">
        <v>133</v>
      </c>
      <c r="J66">
        <v>133</v>
      </c>
      <c r="K66">
        <v>0</v>
      </c>
      <c r="L66" s="2">
        <v>0</v>
      </c>
      <c r="M66" s="2">
        <v>0</v>
      </c>
      <c r="N66" s="2">
        <v>0</v>
      </c>
      <c r="O66" s="2">
        <v>67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67</v>
      </c>
      <c r="V66" t="s">
        <v>55</v>
      </c>
    </row>
    <row r="67" spans="1:22" hidden="1" x14ac:dyDescent="0.25">
      <c r="A67" t="s">
        <v>8327</v>
      </c>
      <c r="B67" t="s">
        <v>9555</v>
      </c>
      <c r="C67" t="s">
        <v>1</v>
      </c>
      <c r="D67" t="s">
        <v>7706</v>
      </c>
      <c r="E67" t="s">
        <v>9440</v>
      </c>
      <c r="F67" t="s">
        <v>9441</v>
      </c>
      <c r="G67">
        <v>132</v>
      </c>
      <c r="H67">
        <v>132</v>
      </c>
      <c r="I67">
        <v>132</v>
      </c>
      <c r="J67">
        <v>132</v>
      </c>
      <c r="K67">
        <v>0</v>
      </c>
      <c r="L67" s="2">
        <v>0</v>
      </c>
      <c r="M67" s="2">
        <v>0</v>
      </c>
      <c r="N67" s="2">
        <v>0</v>
      </c>
      <c r="O67" s="2">
        <v>35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35</v>
      </c>
      <c r="V67" t="s">
        <v>55</v>
      </c>
    </row>
    <row r="68" spans="1:22" hidden="1" x14ac:dyDescent="0.25">
      <c r="A68" t="s">
        <v>8327</v>
      </c>
      <c r="B68" t="s">
        <v>9554</v>
      </c>
      <c r="C68" t="s">
        <v>1</v>
      </c>
      <c r="D68" t="s">
        <v>7706</v>
      </c>
      <c r="E68" t="s">
        <v>9440</v>
      </c>
      <c r="F68" t="s">
        <v>9441</v>
      </c>
      <c r="G68">
        <v>131</v>
      </c>
      <c r="H68">
        <v>131</v>
      </c>
      <c r="I68">
        <v>131</v>
      </c>
      <c r="J68">
        <v>131</v>
      </c>
      <c r="K68">
        <v>0</v>
      </c>
      <c r="L68" s="2">
        <v>0</v>
      </c>
      <c r="M68" s="2">
        <v>0</v>
      </c>
      <c r="N68" s="2">
        <v>0</v>
      </c>
      <c r="O68" s="2">
        <v>267.5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267.5</v>
      </c>
      <c r="V68" t="s">
        <v>55</v>
      </c>
    </row>
    <row r="69" spans="1:22" hidden="1" x14ac:dyDescent="0.25">
      <c r="A69" t="s">
        <v>8327</v>
      </c>
      <c r="B69" t="s">
        <v>9553</v>
      </c>
      <c r="C69" t="s">
        <v>1</v>
      </c>
      <c r="D69" t="s">
        <v>7706</v>
      </c>
      <c r="E69" t="s">
        <v>9440</v>
      </c>
      <c r="F69" t="s">
        <v>9441</v>
      </c>
      <c r="G69">
        <v>130</v>
      </c>
      <c r="H69">
        <v>130</v>
      </c>
      <c r="I69">
        <v>130</v>
      </c>
      <c r="J69">
        <v>130</v>
      </c>
      <c r="K69">
        <v>0</v>
      </c>
      <c r="L69" s="2">
        <v>0</v>
      </c>
      <c r="M69" s="2">
        <v>0</v>
      </c>
      <c r="N69" s="2">
        <v>0</v>
      </c>
      <c r="O69" s="2">
        <v>65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65</v>
      </c>
      <c r="V69" t="s">
        <v>55</v>
      </c>
    </row>
    <row r="70" spans="1:22" hidden="1" x14ac:dyDescent="0.25">
      <c r="A70" t="s">
        <v>8327</v>
      </c>
      <c r="B70" t="s">
        <v>9553</v>
      </c>
      <c r="C70" t="s">
        <v>1</v>
      </c>
      <c r="D70" t="s">
        <v>7706</v>
      </c>
      <c r="E70" t="s">
        <v>9440</v>
      </c>
      <c r="F70" t="s">
        <v>9441</v>
      </c>
      <c r="G70">
        <v>129</v>
      </c>
      <c r="H70">
        <v>129</v>
      </c>
      <c r="I70">
        <v>129</v>
      </c>
      <c r="J70">
        <v>129</v>
      </c>
      <c r="K70">
        <v>0</v>
      </c>
      <c r="L70" s="2">
        <v>0</v>
      </c>
      <c r="M70" s="2">
        <v>0</v>
      </c>
      <c r="N70" s="2">
        <v>0</v>
      </c>
      <c r="O70" s="2">
        <v>86.5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86.5</v>
      </c>
      <c r="V70" t="s">
        <v>55</v>
      </c>
    </row>
    <row r="71" spans="1:22" hidden="1" x14ac:dyDescent="0.25">
      <c r="A71" t="s">
        <v>8327</v>
      </c>
      <c r="B71" t="s">
        <v>9552</v>
      </c>
      <c r="C71" t="s">
        <v>1</v>
      </c>
      <c r="D71" t="s">
        <v>7706</v>
      </c>
      <c r="E71" t="s">
        <v>9440</v>
      </c>
      <c r="F71" t="s">
        <v>9441</v>
      </c>
      <c r="G71">
        <v>128</v>
      </c>
      <c r="H71">
        <v>128</v>
      </c>
      <c r="I71">
        <v>128</v>
      </c>
      <c r="J71">
        <v>128</v>
      </c>
      <c r="K71">
        <v>0</v>
      </c>
      <c r="L71" s="2">
        <v>0</v>
      </c>
      <c r="M71" s="2">
        <v>0</v>
      </c>
      <c r="N71" s="2">
        <v>0</v>
      </c>
      <c r="O71" s="2">
        <v>200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200</v>
      </c>
      <c r="V71" t="s">
        <v>55</v>
      </c>
    </row>
    <row r="72" spans="1:22" hidden="1" x14ac:dyDescent="0.25">
      <c r="A72" t="s">
        <v>8327</v>
      </c>
      <c r="B72" t="s">
        <v>9552</v>
      </c>
      <c r="C72" t="s">
        <v>1</v>
      </c>
      <c r="D72" t="s">
        <v>7706</v>
      </c>
      <c r="E72" t="s">
        <v>9440</v>
      </c>
      <c r="F72" t="s">
        <v>9441</v>
      </c>
      <c r="G72">
        <v>127</v>
      </c>
      <c r="H72">
        <v>127</v>
      </c>
      <c r="I72">
        <v>127</v>
      </c>
      <c r="J72">
        <v>127</v>
      </c>
      <c r="K72">
        <v>0</v>
      </c>
      <c r="L72" s="2">
        <v>0</v>
      </c>
      <c r="M72" s="2">
        <v>0</v>
      </c>
      <c r="N72" s="2">
        <v>0</v>
      </c>
      <c r="O72" s="2">
        <v>63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63</v>
      </c>
      <c r="V72" t="s">
        <v>55</v>
      </c>
    </row>
    <row r="73" spans="1:22" hidden="1" x14ac:dyDescent="0.25">
      <c r="A73" t="s">
        <v>8327</v>
      </c>
      <c r="B73" t="s">
        <v>9551</v>
      </c>
      <c r="C73" t="s">
        <v>1</v>
      </c>
      <c r="D73" t="s">
        <v>7706</v>
      </c>
      <c r="E73" t="s">
        <v>9440</v>
      </c>
      <c r="F73" t="s">
        <v>9441</v>
      </c>
      <c r="G73">
        <v>126</v>
      </c>
      <c r="H73">
        <v>126</v>
      </c>
      <c r="I73">
        <v>126</v>
      </c>
      <c r="J73">
        <v>126</v>
      </c>
      <c r="K73">
        <v>0</v>
      </c>
      <c r="L73" s="2">
        <v>0</v>
      </c>
      <c r="M73" s="2">
        <v>0</v>
      </c>
      <c r="N73" s="2">
        <v>0</v>
      </c>
      <c r="O73" s="2">
        <v>78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78</v>
      </c>
      <c r="V73" t="s">
        <v>55</v>
      </c>
    </row>
    <row r="74" spans="1:22" hidden="1" x14ac:dyDescent="0.25">
      <c r="A74" t="s">
        <v>8327</v>
      </c>
      <c r="B74" t="s">
        <v>9551</v>
      </c>
      <c r="C74" t="s">
        <v>1</v>
      </c>
      <c r="D74" t="s">
        <v>7706</v>
      </c>
      <c r="E74" t="s">
        <v>9440</v>
      </c>
      <c r="F74" t="s">
        <v>9441</v>
      </c>
      <c r="G74">
        <v>125</v>
      </c>
      <c r="H74">
        <v>125</v>
      </c>
      <c r="I74">
        <v>125</v>
      </c>
      <c r="J74">
        <v>125</v>
      </c>
      <c r="K74">
        <v>0</v>
      </c>
      <c r="L74" s="2">
        <v>0</v>
      </c>
      <c r="M74" s="2">
        <v>0</v>
      </c>
      <c r="N74" s="2">
        <v>0</v>
      </c>
      <c r="O74" s="2">
        <v>69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69</v>
      </c>
      <c r="V74" t="s">
        <v>55</v>
      </c>
    </row>
    <row r="75" spans="1:22" hidden="1" x14ac:dyDescent="0.25">
      <c r="A75" t="s">
        <v>8327</v>
      </c>
      <c r="B75" t="s">
        <v>9550</v>
      </c>
      <c r="C75" t="s">
        <v>1</v>
      </c>
      <c r="D75" t="s">
        <v>7706</v>
      </c>
      <c r="E75" t="s">
        <v>9440</v>
      </c>
      <c r="F75" t="s">
        <v>9441</v>
      </c>
      <c r="G75">
        <v>124</v>
      </c>
      <c r="H75">
        <v>124</v>
      </c>
      <c r="I75">
        <v>124</v>
      </c>
      <c r="J75">
        <v>124</v>
      </c>
      <c r="K75">
        <v>0</v>
      </c>
      <c r="L75" s="2">
        <v>0</v>
      </c>
      <c r="M75" s="2">
        <v>0</v>
      </c>
      <c r="N75" s="2">
        <v>0</v>
      </c>
      <c r="O75" s="2">
        <v>10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10</v>
      </c>
      <c r="V75" t="s">
        <v>55</v>
      </c>
    </row>
    <row r="76" spans="1:22" hidden="1" x14ac:dyDescent="0.25">
      <c r="A76" t="s">
        <v>8327</v>
      </c>
      <c r="B76" t="s">
        <v>9550</v>
      </c>
      <c r="C76" t="s">
        <v>1</v>
      </c>
      <c r="D76" t="s">
        <v>7706</v>
      </c>
      <c r="E76" t="s">
        <v>9440</v>
      </c>
      <c r="F76" t="s">
        <v>9441</v>
      </c>
      <c r="G76">
        <v>123</v>
      </c>
      <c r="H76">
        <v>123</v>
      </c>
      <c r="I76">
        <v>123</v>
      </c>
      <c r="J76">
        <v>123</v>
      </c>
      <c r="K76">
        <v>0</v>
      </c>
      <c r="L76" s="2">
        <v>0</v>
      </c>
      <c r="M76" s="2">
        <v>0</v>
      </c>
      <c r="N76" s="2">
        <v>0</v>
      </c>
      <c r="O76" s="2">
        <v>78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78</v>
      </c>
      <c r="V76" t="s">
        <v>55</v>
      </c>
    </row>
    <row r="77" spans="1:22" hidden="1" x14ac:dyDescent="0.25">
      <c r="A77" t="s">
        <v>8327</v>
      </c>
      <c r="B77" t="s">
        <v>9549</v>
      </c>
      <c r="C77" t="s">
        <v>1</v>
      </c>
      <c r="D77" t="s">
        <v>7706</v>
      </c>
      <c r="E77" t="s">
        <v>9440</v>
      </c>
      <c r="F77" t="s">
        <v>9441</v>
      </c>
      <c r="G77">
        <v>122</v>
      </c>
      <c r="H77">
        <v>122</v>
      </c>
      <c r="I77">
        <v>122</v>
      </c>
      <c r="J77">
        <v>122</v>
      </c>
      <c r="K77">
        <v>0</v>
      </c>
      <c r="L77" s="2">
        <v>0</v>
      </c>
      <c r="M77" s="2">
        <v>0</v>
      </c>
      <c r="N77" s="2">
        <v>0</v>
      </c>
      <c r="O77" s="2">
        <v>215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215</v>
      </c>
      <c r="V77" t="s">
        <v>55</v>
      </c>
    </row>
    <row r="78" spans="1:22" hidden="1" x14ac:dyDescent="0.25">
      <c r="A78" t="s">
        <v>8327</v>
      </c>
      <c r="B78" t="s">
        <v>9549</v>
      </c>
      <c r="C78" t="s">
        <v>1</v>
      </c>
      <c r="D78" t="s">
        <v>7706</v>
      </c>
      <c r="E78" t="s">
        <v>9440</v>
      </c>
      <c r="F78" t="s">
        <v>9441</v>
      </c>
      <c r="G78">
        <v>121</v>
      </c>
      <c r="H78">
        <v>121</v>
      </c>
      <c r="I78">
        <v>121</v>
      </c>
      <c r="J78">
        <v>121</v>
      </c>
      <c r="K78">
        <v>0</v>
      </c>
      <c r="L78" s="2">
        <v>0</v>
      </c>
      <c r="M78" s="2">
        <v>0</v>
      </c>
      <c r="N78" s="2">
        <v>0</v>
      </c>
      <c r="O78" s="2">
        <v>35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35</v>
      </c>
      <c r="V78" t="s">
        <v>55</v>
      </c>
    </row>
    <row r="79" spans="1:22" hidden="1" x14ac:dyDescent="0.25">
      <c r="A79" t="s">
        <v>8327</v>
      </c>
      <c r="B79" t="s">
        <v>9541</v>
      </c>
      <c r="C79" t="s">
        <v>1</v>
      </c>
      <c r="D79" t="s">
        <v>7706</v>
      </c>
      <c r="E79" t="s">
        <v>9440</v>
      </c>
      <c r="F79" t="s">
        <v>9441</v>
      </c>
      <c r="G79">
        <v>120</v>
      </c>
      <c r="H79">
        <v>120</v>
      </c>
      <c r="I79">
        <v>120</v>
      </c>
      <c r="J79">
        <v>120</v>
      </c>
      <c r="K79">
        <v>0</v>
      </c>
      <c r="L79" s="2">
        <v>0</v>
      </c>
      <c r="M79" s="2">
        <v>0</v>
      </c>
      <c r="N79" s="2">
        <v>0</v>
      </c>
      <c r="O79" s="2">
        <v>150.5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150.5</v>
      </c>
      <c r="V79" t="s">
        <v>55</v>
      </c>
    </row>
    <row r="80" spans="1:22" hidden="1" x14ac:dyDescent="0.25">
      <c r="A80" t="s">
        <v>8327</v>
      </c>
      <c r="B80" s="127" t="s">
        <v>9548</v>
      </c>
      <c r="C80" t="s">
        <v>1</v>
      </c>
      <c r="D80" t="s">
        <v>7706</v>
      </c>
      <c r="E80" t="s">
        <v>9440</v>
      </c>
      <c r="F80" t="s">
        <v>9441</v>
      </c>
      <c r="G80">
        <v>119</v>
      </c>
      <c r="H80">
        <v>119</v>
      </c>
      <c r="I80">
        <v>119</v>
      </c>
      <c r="J80">
        <v>119</v>
      </c>
      <c r="K80">
        <v>0</v>
      </c>
      <c r="L80" s="2">
        <v>0</v>
      </c>
      <c r="M80" s="2">
        <v>0</v>
      </c>
      <c r="N80" s="2">
        <v>0</v>
      </c>
      <c r="O80" s="2">
        <v>227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227</v>
      </c>
      <c r="V80" t="s">
        <v>55</v>
      </c>
    </row>
    <row r="81" spans="1:22" hidden="1" x14ac:dyDescent="0.25">
      <c r="A81" t="s">
        <v>8326</v>
      </c>
      <c r="B81" t="s">
        <v>9534</v>
      </c>
      <c r="C81" t="s">
        <v>1</v>
      </c>
      <c r="D81" t="s">
        <v>7706</v>
      </c>
      <c r="E81" t="s">
        <v>9440</v>
      </c>
      <c r="F81" t="s">
        <v>9441</v>
      </c>
      <c r="G81">
        <v>118</v>
      </c>
      <c r="H81">
        <v>118</v>
      </c>
      <c r="I81">
        <v>118</v>
      </c>
      <c r="J81">
        <v>118</v>
      </c>
      <c r="K81">
        <v>0</v>
      </c>
      <c r="L81" s="2">
        <v>0</v>
      </c>
      <c r="M81" s="2">
        <v>0</v>
      </c>
      <c r="N81" s="2">
        <v>0</v>
      </c>
      <c r="O81" s="2">
        <v>22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22</v>
      </c>
      <c r="V81" t="s">
        <v>55</v>
      </c>
    </row>
    <row r="82" spans="1:22" hidden="1" x14ac:dyDescent="0.25">
      <c r="A82" t="s">
        <v>8326</v>
      </c>
      <c r="B82" t="s">
        <v>9533</v>
      </c>
      <c r="C82" t="s">
        <v>1</v>
      </c>
      <c r="D82" t="s">
        <v>7706</v>
      </c>
      <c r="E82" t="s">
        <v>9440</v>
      </c>
      <c r="F82" t="s">
        <v>9441</v>
      </c>
      <c r="G82">
        <v>117</v>
      </c>
      <c r="H82">
        <v>117</v>
      </c>
      <c r="I82">
        <v>117</v>
      </c>
      <c r="J82">
        <v>117</v>
      </c>
      <c r="K82">
        <v>0</v>
      </c>
      <c r="L82" s="2">
        <v>0</v>
      </c>
      <c r="M82" s="2">
        <v>0</v>
      </c>
      <c r="N82" s="2">
        <v>0</v>
      </c>
      <c r="O82" s="2">
        <v>71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71</v>
      </c>
      <c r="V82" t="s">
        <v>55</v>
      </c>
    </row>
    <row r="83" spans="1:22" hidden="1" x14ac:dyDescent="0.25">
      <c r="A83" t="s">
        <v>8326</v>
      </c>
      <c r="B83" t="s">
        <v>9533</v>
      </c>
      <c r="C83" t="s">
        <v>1</v>
      </c>
      <c r="D83" t="s">
        <v>7706</v>
      </c>
      <c r="E83" t="s">
        <v>9440</v>
      </c>
      <c r="F83" t="s">
        <v>9441</v>
      </c>
      <c r="G83">
        <v>116</v>
      </c>
      <c r="H83">
        <v>116</v>
      </c>
      <c r="I83">
        <v>116</v>
      </c>
      <c r="J83">
        <v>116</v>
      </c>
      <c r="K83">
        <v>0</v>
      </c>
      <c r="L83" s="2">
        <v>0</v>
      </c>
      <c r="M83" s="2">
        <v>0</v>
      </c>
      <c r="N83" s="2">
        <v>0</v>
      </c>
      <c r="O83" s="2">
        <v>65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65</v>
      </c>
      <c r="V83" t="s">
        <v>55</v>
      </c>
    </row>
    <row r="84" spans="1:22" hidden="1" x14ac:dyDescent="0.25">
      <c r="A84" t="s">
        <v>8326</v>
      </c>
      <c r="B84" t="s">
        <v>9532</v>
      </c>
      <c r="C84" t="s">
        <v>1</v>
      </c>
      <c r="D84" t="s">
        <v>7706</v>
      </c>
      <c r="E84" t="s">
        <v>9440</v>
      </c>
      <c r="F84" t="s">
        <v>9441</v>
      </c>
      <c r="G84">
        <v>115</v>
      </c>
      <c r="H84">
        <v>115</v>
      </c>
      <c r="I84">
        <v>115</v>
      </c>
      <c r="J84">
        <v>115</v>
      </c>
      <c r="K84">
        <v>0</v>
      </c>
      <c r="L84" s="2">
        <v>0</v>
      </c>
      <c r="M84" s="2">
        <v>0</v>
      </c>
      <c r="N84" s="2">
        <v>0</v>
      </c>
      <c r="O84" s="2">
        <v>77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77</v>
      </c>
      <c r="V84" t="s">
        <v>55</v>
      </c>
    </row>
    <row r="85" spans="1:22" hidden="1" x14ac:dyDescent="0.25">
      <c r="A85" t="s">
        <v>8326</v>
      </c>
      <c r="B85" t="s">
        <v>9531</v>
      </c>
      <c r="C85" t="s">
        <v>1</v>
      </c>
      <c r="D85" t="s">
        <v>7706</v>
      </c>
      <c r="E85" t="s">
        <v>9440</v>
      </c>
      <c r="F85" t="s">
        <v>9441</v>
      </c>
      <c r="G85">
        <v>114</v>
      </c>
      <c r="H85">
        <v>114</v>
      </c>
      <c r="I85">
        <v>114</v>
      </c>
      <c r="J85">
        <v>114</v>
      </c>
      <c r="K85">
        <v>0</v>
      </c>
      <c r="L85" s="2">
        <v>0</v>
      </c>
      <c r="M85" s="2">
        <v>0</v>
      </c>
      <c r="N85" s="2">
        <v>0</v>
      </c>
      <c r="O85" s="2">
        <v>58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58</v>
      </c>
      <c r="V85" t="s">
        <v>55</v>
      </c>
    </row>
    <row r="86" spans="1:22" hidden="1" x14ac:dyDescent="0.25">
      <c r="A86" t="s">
        <v>8326</v>
      </c>
      <c r="B86" t="s">
        <v>9530</v>
      </c>
      <c r="C86" t="s">
        <v>1</v>
      </c>
      <c r="D86" t="s">
        <v>7706</v>
      </c>
      <c r="E86" t="s">
        <v>9440</v>
      </c>
      <c r="F86" t="s">
        <v>9441</v>
      </c>
      <c r="G86">
        <v>113</v>
      </c>
      <c r="H86">
        <v>113</v>
      </c>
      <c r="I86">
        <v>113</v>
      </c>
      <c r="J86">
        <v>113</v>
      </c>
      <c r="K86">
        <v>0</v>
      </c>
      <c r="L86" s="2">
        <v>0</v>
      </c>
      <c r="M86" s="2">
        <v>0</v>
      </c>
      <c r="N86" s="2">
        <v>0</v>
      </c>
      <c r="O86" s="2">
        <v>42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42</v>
      </c>
      <c r="V86" t="s">
        <v>55</v>
      </c>
    </row>
    <row r="87" spans="1:22" hidden="1" x14ac:dyDescent="0.25">
      <c r="A87" t="s">
        <v>8326</v>
      </c>
      <c r="B87" t="s">
        <v>9529</v>
      </c>
      <c r="C87" t="s">
        <v>1</v>
      </c>
      <c r="D87" t="s">
        <v>7706</v>
      </c>
      <c r="E87" t="s">
        <v>9440</v>
      </c>
      <c r="F87" t="s">
        <v>9441</v>
      </c>
      <c r="G87">
        <v>112</v>
      </c>
      <c r="H87">
        <v>112</v>
      </c>
      <c r="I87">
        <v>112</v>
      </c>
      <c r="J87">
        <v>112</v>
      </c>
      <c r="K87">
        <v>0</v>
      </c>
      <c r="L87" s="2">
        <v>0</v>
      </c>
      <c r="M87" s="2">
        <v>0</v>
      </c>
      <c r="N87" s="2">
        <v>0</v>
      </c>
      <c r="O87" s="2">
        <v>25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25</v>
      </c>
      <c r="V87" t="s">
        <v>55</v>
      </c>
    </row>
    <row r="88" spans="1:22" hidden="1" x14ac:dyDescent="0.25">
      <c r="A88" t="s">
        <v>8326</v>
      </c>
      <c r="B88" t="s">
        <v>9529</v>
      </c>
      <c r="C88" t="s">
        <v>1</v>
      </c>
      <c r="D88" t="s">
        <v>7706</v>
      </c>
      <c r="E88" t="s">
        <v>9440</v>
      </c>
      <c r="F88" t="s">
        <v>9441</v>
      </c>
      <c r="G88">
        <v>111</v>
      </c>
      <c r="H88">
        <v>111</v>
      </c>
      <c r="I88">
        <v>111</v>
      </c>
      <c r="J88">
        <v>111</v>
      </c>
      <c r="K88">
        <v>0</v>
      </c>
      <c r="L88" s="2">
        <v>0</v>
      </c>
      <c r="M88" s="2">
        <v>0</v>
      </c>
      <c r="N88" s="2">
        <v>0</v>
      </c>
      <c r="O88" s="2">
        <v>30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30</v>
      </c>
      <c r="V88" t="s">
        <v>55</v>
      </c>
    </row>
    <row r="89" spans="1:22" hidden="1" x14ac:dyDescent="0.25">
      <c r="A89" t="s">
        <v>8326</v>
      </c>
      <c r="B89" t="s">
        <v>9528</v>
      </c>
      <c r="C89" t="s">
        <v>1</v>
      </c>
      <c r="D89" t="s">
        <v>7706</v>
      </c>
      <c r="E89" t="s">
        <v>9440</v>
      </c>
      <c r="F89" t="s">
        <v>9441</v>
      </c>
      <c r="G89">
        <v>110</v>
      </c>
      <c r="H89">
        <v>110</v>
      </c>
      <c r="I89">
        <v>110</v>
      </c>
      <c r="J89">
        <v>110</v>
      </c>
      <c r="K89">
        <v>0</v>
      </c>
      <c r="L89" s="2">
        <v>0</v>
      </c>
      <c r="M89" s="2">
        <v>0</v>
      </c>
      <c r="N89" s="2">
        <v>0</v>
      </c>
      <c r="O89" s="2">
        <v>161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161</v>
      </c>
      <c r="V89" t="s">
        <v>55</v>
      </c>
    </row>
    <row r="90" spans="1:22" hidden="1" x14ac:dyDescent="0.25">
      <c r="A90" t="s">
        <v>8326</v>
      </c>
      <c r="B90" t="s">
        <v>9528</v>
      </c>
      <c r="C90" t="s">
        <v>1</v>
      </c>
      <c r="D90" t="s">
        <v>7706</v>
      </c>
      <c r="E90" t="s">
        <v>9440</v>
      </c>
      <c r="F90" t="s">
        <v>9441</v>
      </c>
      <c r="G90">
        <v>109</v>
      </c>
      <c r="H90">
        <v>109</v>
      </c>
      <c r="I90">
        <v>109</v>
      </c>
      <c r="J90">
        <v>109</v>
      </c>
      <c r="K90">
        <v>0</v>
      </c>
      <c r="L90" s="2">
        <v>0</v>
      </c>
      <c r="M90" s="2">
        <v>0</v>
      </c>
      <c r="N90" s="2">
        <v>0</v>
      </c>
      <c r="O90" s="2">
        <v>100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100</v>
      </c>
      <c r="V90" t="s">
        <v>55</v>
      </c>
    </row>
    <row r="91" spans="1:22" hidden="1" x14ac:dyDescent="0.25">
      <c r="A91" t="s">
        <v>8326</v>
      </c>
      <c r="B91" t="s">
        <v>9527</v>
      </c>
      <c r="C91" t="s">
        <v>1</v>
      </c>
      <c r="D91" t="s">
        <v>7706</v>
      </c>
      <c r="E91" t="s">
        <v>9440</v>
      </c>
      <c r="F91" t="s">
        <v>9441</v>
      </c>
      <c r="G91">
        <v>108</v>
      </c>
      <c r="H91">
        <v>108</v>
      </c>
      <c r="I91">
        <v>108</v>
      </c>
      <c r="J91">
        <v>108</v>
      </c>
      <c r="K91">
        <v>0</v>
      </c>
      <c r="L91" s="2">
        <v>0</v>
      </c>
      <c r="M91" s="2">
        <v>0</v>
      </c>
      <c r="N91" s="2">
        <v>0</v>
      </c>
      <c r="O91" s="2">
        <v>36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36</v>
      </c>
      <c r="V91" t="s">
        <v>55</v>
      </c>
    </row>
    <row r="92" spans="1:22" hidden="1" x14ac:dyDescent="0.25">
      <c r="A92" t="s">
        <v>8326</v>
      </c>
      <c r="B92" t="s">
        <v>9526</v>
      </c>
      <c r="C92" t="s">
        <v>1</v>
      </c>
      <c r="D92" t="s">
        <v>7706</v>
      </c>
      <c r="E92" t="s">
        <v>9440</v>
      </c>
      <c r="F92" t="s">
        <v>9441</v>
      </c>
      <c r="G92">
        <v>107</v>
      </c>
      <c r="H92">
        <v>107</v>
      </c>
      <c r="I92">
        <v>107</v>
      </c>
      <c r="J92">
        <v>107</v>
      </c>
      <c r="K92">
        <v>0</v>
      </c>
      <c r="L92" s="2">
        <v>0</v>
      </c>
      <c r="M92" s="2">
        <v>0</v>
      </c>
      <c r="N92" s="2">
        <v>0</v>
      </c>
      <c r="O92" s="2">
        <v>85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85</v>
      </c>
      <c r="V92" t="s">
        <v>55</v>
      </c>
    </row>
    <row r="93" spans="1:22" hidden="1" x14ac:dyDescent="0.25">
      <c r="A93" t="s">
        <v>8326</v>
      </c>
      <c r="B93" t="s">
        <v>9525</v>
      </c>
      <c r="C93" t="s">
        <v>1</v>
      </c>
      <c r="D93" t="s">
        <v>7706</v>
      </c>
      <c r="E93" t="s">
        <v>9440</v>
      </c>
      <c r="F93" t="s">
        <v>9441</v>
      </c>
      <c r="G93">
        <v>106</v>
      </c>
      <c r="H93">
        <v>106</v>
      </c>
      <c r="I93">
        <v>106</v>
      </c>
      <c r="J93">
        <v>106</v>
      </c>
      <c r="K93">
        <v>0</v>
      </c>
      <c r="L93" s="2">
        <v>0</v>
      </c>
      <c r="M93" s="2">
        <v>0</v>
      </c>
      <c r="N93" s="2">
        <v>0</v>
      </c>
      <c r="O93" s="2">
        <v>53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53</v>
      </c>
      <c r="V93" t="s">
        <v>55</v>
      </c>
    </row>
    <row r="94" spans="1:22" hidden="1" x14ac:dyDescent="0.25">
      <c r="A94" t="s">
        <v>8326</v>
      </c>
      <c r="B94" t="s">
        <v>9524</v>
      </c>
      <c r="C94" t="s">
        <v>1</v>
      </c>
      <c r="D94" t="s">
        <v>7706</v>
      </c>
      <c r="E94" t="s">
        <v>9440</v>
      </c>
      <c r="F94" t="s">
        <v>9441</v>
      </c>
      <c r="G94">
        <v>105</v>
      </c>
      <c r="H94">
        <v>105</v>
      </c>
      <c r="I94">
        <v>105</v>
      </c>
      <c r="J94">
        <v>105</v>
      </c>
      <c r="K94">
        <v>0</v>
      </c>
      <c r="L94" s="2">
        <v>0</v>
      </c>
      <c r="M94" s="2">
        <v>0</v>
      </c>
      <c r="N94" s="2">
        <v>0</v>
      </c>
      <c r="O94" s="2">
        <v>48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48</v>
      </c>
      <c r="V94" t="s">
        <v>55</v>
      </c>
    </row>
    <row r="95" spans="1:22" hidden="1" x14ac:dyDescent="0.25">
      <c r="A95" t="s">
        <v>8326</v>
      </c>
      <c r="B95" t="s">
        <v>9523</v>
      </c>
      <c r="C95" t="s">
        <v>1</v>
      </c>
      <c r="D95" t="s">
        <v>7706</v>
      </c>
      <c r="E95" t="s">
        <v>9440</v>
      </c>
      <c r="F95" t="s">
        <v>9441</v>
      </c>
      <c r="G95">
        <v>104</v>
      </c>
      <c r="H95">
        <v>104</v>
      </c>
      <c r="I95">
        <v>104</v>
      </c>
      <c r="J95">
        <v>104</v>
      </c>
      <c r="K95">
        <v>0</v>
      </c>
      <c r="L95" s="2">
        <v>0</v>
      </c>
      <c r="M95" s="2">
        <v>0</v>
      </c>
      <c r="N95" s="2">
        <v>0</v>
      </c>
      <c r="O95" s="2">
        <v>132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132</v>
      </c>
      <c r="V95" t="s">
        <v>55</v>
      </c>
    </row>
    <row r="96" spans="1:22" hidden="1" x14ac:dyDescent="0.25">
      <c r="A96" t="s">
        <v>8326</v>
      </c>
      <c r="B96" t="s">
        <v>9523</v>
      </c>
      <c r="C96" t="s">
        <v>1</v>
      </c>
      <c r="D96" t="s">
        <v>7706</v>
      </c>
      <c r="E96" t="s">
        <v>9440</v>
      </c>
      <c r="F96" t="s">
        <v>9441</v>
      </c>
      <c r="G96">
        <v>103</v>
      </c>
      <c r="H96">
        <v>103</v>
      </c>
      <c r="I96">
        <v>103</v>
      </c>
      <c r="J96">
        <v>103</v>
      </c>
      <c r="K96">
        <v>0</v>
      </c>
      <c r="L96" s="2">
        <v>0</v>
      </c>
      <c r="M96" s="2">
        <v>0</v>
      </c>
      <c r="N96" s="2">
        <v>0</v>
      </c>
      <c r="O96" s="2">
        <v>111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111</v>
      </c>
      <c r="V96" t="s">
        <v>55</v>
      </c>
    </row>
    <row r="97" spans="1:22" hidden="1" x14ac:dyDescent="0.25">
      <c r="A97" t="s">
        <v>8326</v>
      </c>
      <c r="B97" t="s">
        <v>9522</v>
      </c>
      <c r="C97" t="s">
        <v>1</v>
      </c>
      <c r="D97" t="s">
        <v>7706</v>
      </c>
      <c r="E97" t="s">
        <v>9440</v>
      </c>
      <c r="F97" t="s">
        <v>9441</v>
      </c>
      <c r="G97">
        <v>102</v>
      </c>
      <c r="H97">
        <v>102</v>
      </c>
      <c r="I97">
        <v>102</v>
      </c>
      <c r="J97">
        <v>102</v>
      </c>
      <c r="K97">
        <v>0</v>
      </c>
      <c r="L97" s="2">
        <v>0</v>
      </c>
      <c r="M97" s="2">
        <v>0</v>
      </c>
      <c r="N97" s="2">
        <v>0</v>
      </c>
      <c r="O97" s="2">
        <v>100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100</v>
      </c>
      <c r="V97" t="s">
        <v>55</v>
      </c>
    </row>
    <row r="98" spans="1:22" hidden="1" x14ac:dyDescent="0.25">
      <c r="A98" t="s">
        <v>8326</v>
      </c>
      <c r="B98" t="s">
        <v>9522</v>
      </c>
      <c r="C98" t="s">
        <v>1</v>
      </c>
      <c r="D98" t="s">
        <v>7706</v>
      </c>
      <c r="E98" t="s">
        <v>9440</v>
      </c>
      <c r="F98" t="s">
        <v>9441</v>
      </c>
      <c r="G98">
        <v>101</v>
      </c>
      <c r="H98">
        <v>101</v>
      </c>
      <c r="I98">
        <v>101</v>
      </c>
      <c r="J98">
        <v>101</v>
      </c>
      <c r="K98">
        <v>0</v>
      </c>
      <c r="L98" s="2">
        <v>0</v>
      </c>
      <c r="M98" s="2">
        <v>0</v>
      </c>
      <c r="N98" s="2">
        <v>0</v>
      </c>
      <c r="O98" s="2">
        <v>173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173</v>
      </c>
      <c r="V98" t="s">
        <v>55</v>
      </c>
    </row>
    <row r="99" spans="1:22" hidden="1" x14ac:dyDescent="0.25">
      <c r="A99" t="s">
        <v>8326</v>
      </c>
      <c r="B99" t="s">
        <v>9521</v>
      </c>
      <c r="C99" t="s">
        <v>1</v>
      </c>
      <c r="D99" t="s">
        <v>7706</v>
      </c>
      <c r="E99" t="s">
        <v>9440</v>
      </c>
      <c r="F99" t="s">
        <v>9441</v>
      </c>
      <c r="G99">
        <v>100</v>
      </c>
      <c r="H99">
        <v>100</v>
      </c>
      <c r="I99">
        <v>100</v>
      </c>
      <c r="J99">
        <v>100</v>
      </c>
      <c r="K99">
        <v>0</v>
      </c>
      <c r="L99" s="2">
        <v>0</v>
      </c>
      <c r="M99" s="2">
        <v>0</v>
      </c>
      <c r="N99" s="2">
        <v>0</v>
      </c>
      <c r="O99" s="2">
        <v>90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90</v>
      </c>
      <c r="V99" t="s">
        <v>55</v>
      </c>
    </row>
    <row r="100" spans="1:22" hidden="1" x14ac:dyDescent="0.25">
      <c r="A100" t="s">
        <v>8326</v>
      </c>
      <c r="B100" t="s">
        <v>9520</v>
      </c>
      <c r="C100" t="s">
        <v>1</v>
      </c>
      <c r="D100" t="s">
        <v>7706</v>
      </c>
      <c r="E100" t="s">
        <v>9440</v>
      </c>
      <c r="F100" t="s">
        <v>9441</v>
      </c>
      <c r="G100">
        <v>99</v>
      </c>
      <c r="H100">
        <v>99</v>
      </c>
      <c r="I100">
        <v>99</v>
      </c>
      <c r="J100">
        <v>99</v>
      </c>
      <c r="K100">
        <v>0</v>
      </c>
      <c r="L100" s="2">
        <v>0</v>
      </c>
      <c r="M100" s="2">
        <v>0</v>
      </c>
      <c r="N100" s="2">
        <v>0</v>
      </c>
      <c r="O100" s="2">
        <v>120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120</v>
      </c>
      <c r="V100" t="s">
        <v>55</v>
      </c>
    </row>
    <row r="101" spans="1:22" hidden="1" x14ac:dyDescent="0.25">
      <c r="A101" t="s">
        <v>8326</v>
      </c>
      <c r="B101" t="s">
        <v>9520</v>
      </c>
      <c r="C101" t="s">
        <v>1</v>
      </c>
      <c r="D101" t="s">
        <v>7706</v>
      </c>
      <c r="E101" t="s">
        <v>9440</v>
      </c>
      <c r="F101" t="s">
        <v>9441</v>
      </c>
      <c r="G101">
        <v>98</v>
      </c>
      <c r="H101">
        <v>98</v>
      </c>
      <c r="I101">
        <v>98</v>
      </c>
      <c r="J101">
        <v>98</v>
      </c>
      <c r="K101">
        <v>0</v>
      </c>
      <c r="L101" s="2">
        <v>0</v>
      </c>
      <c r="M101" s="2">
        <v>0</v>
      </c>
      <c r="N101" s="2">
        <v>0</v>
      </c>
      <c r="O101" s="2">
        <v>14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14</v>
      </c>
      <c r="V101" t="s">
        <v>55</v>
      </c>
    </row>
    <row r="102" spans="1:22" hidden="1" x14ac:dyDescent="0.25">
      <c r="A102" t="s">
        <v>8326</v>
      </c>
      <c r="B102" t="s">
        <v>9519</v>
      </c>
      <c r="C102" t="s">
        <v>1</v>
      </c>
      <c r="D102" t="s">
        <v>7706</v>
      </c>
      <c r="E102" t="s">
        <v>9440</v>
      </c>
      <c r="F102" t="s">
        <v>9441</v>
      </c>
      <c r="G102">
        <v>97</v>
      </c>
      <c r="H102">
        <v>97</v>
      </c>
      <c r="I102">
        <v>97</v>
      </c>
      <c r="J102">
        <v>97</v>
      </c>
      <c r="K102">
        <v>0</v>
      </c>
      <c r="L102" s="2">
        <v>0</v>
      </c>
      <c r="M102" s="2">
        <v>0</v>
      </c>
      <c r="N102" s="2">
        <v>0</v>
      </c>
      <c r="O102" s="2">
        <v>44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44</v>
      </c>
      <c r="V102" t="s">
        <v>55</v>
      </c>
    </row>
    <row r="103" spans="1:22" hidden="1" x14ac:dyDescent="0.25">
      <c r="A103" t="s">
        <v>8326</v>
      </c>
      <c r="B103" t="s">
        <v>9518</v>
      </c>
      <c r="C103" t="s">
        <v>1</v>
      </c>
      <c r="D103" t="s">
        <v>7706</v>
      </c>
      <c r="E103" t="s">
        <v>9440</v>
      </c>
      <c r="F103" t="s">
        <v>9441</v>
      </c>
      <c r="G103">
        <v>96</v>
      </c>
      <c r="H103">
        <v>96</v>
      </c>
      <c r="I103">
        <v>96</v>
      </c>
      <c r="J103">
        <v>96</v>
      </c>
      <c r="K103">
        <v>0</v>
      </c>
      <c r="L103" s="2">
        <v>0</v>
      </c>
      <c r="M103" s="2">
        <v>0</v>
      </c>
      <c r="N103" s="2">
        <v>0</v>
      </c>
      <c r="O103" s="2">
        <v>150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150</v>
      </c>
      <c r="V103" t="s">
        <v>55</v>
      </c>
    </row>
    <row r="104" spans="1:22" hidden="1" x14ac:dyDescent="0.25">
      <c r="A104" t="s">
        <v>8326</v>
      </c>
      <c r="B104" t="s">
        <v>9517</v>
      </c>
      <c r="C104" t="s">
        <v>1</v>
      </c>
      <c r="D104" t="s">
        <v>7706</v>
      </c>
      <c r="E104" t="s">
        <v>9440</v>
      </c>
      <c r="F104" t="s">
        <v>9441</v>
      </c>
      <c r="G104">
        <v>95</v>
      </c>
      <c r="H104">
        <v>95</v>
      </c>
      <c r="I104">
        <v>95</v>
      </c>
      <c r="J104">
        <v>95</v>
      </c>
      <c r="K104">
        <v>0</v>
      </c>
      <c r="L104" s="2">
        <v>0</v>
      </c>
      <c r="M104" s="2">
        <v>0</v>
      </c>
      <c r="N104" s="2">
        <v>0</v>
      </c>
      <c r="O104" s="2">
        <v>140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140</v>
      </c>
      <c r="V104" t="s">
        <v>55</v>
      </c>
    </row>
    <row r="105" spans="1:22" hidden="1" x14ac:dyDescent="0.25">
      <c r="A105" t="s">
        <v>8326</v>
      </c>
      <c r="B105" t="s">
        <v>9517</v>
      </c>
      <c r="C105" t="s">
        <v>1</v>
      </c>
      <c r="D105" t="s">
        <v>7706</v>
      </c>
      <c r="E105" t="s">
        <v>9440</v>
      </c>
      <c r="F105" t="s">
        <v>9441</v>
      </c>
      <c r="G105">
        <v>94</v>
      </c>
      <c r="H105">
        <v>94</v>
      </c>
      <c r="I105">
        <v>94</v>
      </c>
      <c r="J105">
        <v>94</v>
      </c>
      <c r="K105">
        <v>0</v>
      </c>
      <c r="L105" s="2">
        <v>0</v>
      </c>
      <c r="M105" s="2">
        <v>0</v>
      </c>
      <c r="N105" s="2">
        <v>0</v>
      </c>
      <c r="O105" s="2">
        <v>38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38</v>
      </c>
      <c r="V105" t="s">
        <v>55</v>
      </c>
    </row>
    <row r="106" spans="1:22" hidden="1" x14ac:dyDescent="0.25">
      <c r="A106" t="s">
        <v>8326</v>
      </c>
      <c r="B106" t="s">
        <v>9516</v>
      </c>
      <c r="C106" t="s">
        <v>1</v>
      </c>
      <c r="D106" t="s">
        <v>7706</v>
      </c>
      <c r="E106" t="s">
        <v>9440</v>
      </c>
      <c r="F106" t="s">
        <v>9441</v>
      </c>
      <c r="G106">
        <v>93</v>
      </c>
      <c r="H106">
        <v>93</v>
      </c>
      <c r="I106">
        <v>93</v>
      </c>
      <c r="J106">
        <v>93</v>
      </c>
      <c r="K106">
        <v>0</v>
      </c>
      <c r="L106" s="2">
        <v>0</v>
      </c>
      <c r="M106" s="2">
        <v>0</v>
      </c>
      <c r="N106" s="2">
        <v>0</v>
      </c>
      <c r="O106" s="2">
        <v>88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88</v>
      </c>
      <c r="V106" t="s">
        <v>55</v>
      </c>
    </row>
    <row r="107" spans="1:22" hidden="1" x14ac:dyDescent="0.25">
      <c r="A107" t="s">
        <v>8326</v>
      </c>
      <c r="B107" t="s">
        <v>9516</v>
      </c>
      <c r="C107" t="s">
        <v>1</v>
      </c>
      <c r="D107" t="s">
        <v>7706</v>
      </c>
      <c r="E107" t="s">
        <v>9440</v>
      </c>
      <c r="F107" t="s">
        <v>9441</v>
      </c>
      <c r="G107">
        <v>92</v>
      </c>
      <c r="H107">
        <v>92</v>
      </c>
      <c r="I107">
        <v>92</v>
      </c>
      <c r="J107">
        <v>92</v>
      </c>
      <c r="K107">
        <v>0</v>
      </c>
      <c r="L107" s="2">
        <v>0</v>
      </c>
      <c r="M107" s="2">
        <v>0</v>
      </c>
      <c r="N107" s="2">
        <v>0</v>
      </c>
      <c r="O107" s="2">
        <v>93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93</v>
      </c>
      <c r="V107" t="s">
        <v>55</v>
      </c>
    </row>
    <row r="108" spans="1:22" hidden="1" x14ac:dyDescent="0.25">
      <c r="A108" t="s">
        <v>8326</v>
      </c>
      <c r="B108" t="s">
        <v>9515</v>
      </c>
      <c r="C108" t="s">
        <v>1</v>
      </c>
      <c r="D108" t="s">
        <v>7706</v>
      </c>
      <c r="E108" t="s">
        <v>9440</v>
      </c>
      <c r="F108" t="s">
        <v>9441</v>
      </c>
      <c r="G108">
        <v>91</v>
      </c>
      <c r="H108">
        <v>91</v>
      </c>
      <c r="I108">
        <v>91</v>
      </c>
      <c r="J108">
        <v>91</v>
      </c>
      <c r="K108">
        <v>0</v>
      </c>
      <c r="L108" s="2">
        <v>0</v>
      </c>
      <c r="M108" s="2">
        <v>0</v>
      </c>
      <c r="N108" s="2">
        <v>0</v>
      </c>
      <c r="O108" s="2">
        <v>80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80</v>
      </c>
      <c r="V108" t="s">
        <v>55</v>
      </c>
    </row>
    <row r="109" spans="1:22" hidden="1" x14ac:dyDescent="0.25">
      <c r="A109" t="s">
        <v>8326</v>
      </c>
      <c r="B109" s="21" t="s">
        <v>9544</v>
      </c>
      <c r="C109" t="s">
        <v>1</v>
      </c>
      <c r="D109" t="s">
        <v>7706</v>
      </c>
      <c r="E109" t="s">
        <v>9440</v>
      </c>
      <c r="F109" t="s">
        <v>9441</v>
      </c>
      <c r="G109">
        <v>90</v>
      </c>
      <c r="H109">
        <v>90</v>
      </c>
      <c r="I109">
        <v>90</v>
      </c>
      <c r="J109">
        <v>90</v>
      </c>
      <c r="K109">
        <v>0</v>
      </c>
      <c r="L109" s="2">
        <v>0</v>
      </c>
      <c r="M109" s="2">
        <v>0</v>
      </c>
      <c r="N109" s="2">
        <v>0</v>
      </c>
      <c r="O109" s="2">
        <v>60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60</v>
      </c>
      <c r="V109" t="s">
        <v>55</v>
      </c>
    </row>
    <row r="110" spans="1:22" hidden="1" x14ac:dyDescent="0.25">
      <c r="A110" t="s">
        <v>8326</v>
      </c>
      <c r="B110" s="127" t="s">
        <v>9546</v>
      </c>
      <c r="C110" t="s">
        <v>1</v>
      </c>
      <c r="D110" t="s">
        <v>7706</v>
      </c>
      <c r="E110" t="s">
        <v>9440</v>
      </c>
      <c r="F110" t="s">
        <v>9441</v>
      </c>
      <c r="G110">
        <v>89</v>
      </c>
      <c r="H110">
        <v>89</v>
      </c>
      <c r="I110">
        <v>89</v>
      </c>
      <c r="J110">
        <v>89</v>
      </c>
      <c r="K110">
        <v>0</v>
      </c>
      <c r="L110" s="2">
        <v>0</v>
      </c>
      <c r="M110" s="2">
        <v>0</v>
      </c>
      <c r="N110" s="2">
        <v>0</v>
      </c>
      <c r="O110" s="2">
        <v>31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31</v>
      </c>
      <c r="V110" t="s">
        <v>55</v>
      </c>
    </row>
    <row r="111" spans="1:22" hidden="1" x14ac:dyDescent="0.25">
      <c r="A111" t="s">
        <v>8325</v>
      </c>
      <c r="B111" t="s">
        <v>9498</v>
      </c>
      <c r="C111" t="s">
        <v>1</v>
      </c>
      <c r="D111" t="s">
        <v>7706</v>
      </c>
      <c r="E111" t="s">
        <v>9440</v>
      </c>
      <c r="F111" t="s">
        <v>9441</v>
      </c>
      <c r="G111">
        <v>88</v>
      </c>
      <c r="H111">
        <v>88</v>
      </c>
      <c r="I111">
        <v>88</v>
      </c>
      <c r="J111">
        <v>88</v>
      </c>
      <c r="K111">
        <v>0</v>
      </c>
      <c r="L111" s="2">
        <v>0</v>
      </c>
      <c r="M111" s="2">
        <v>0</v>
      </c>
      <c r="N111" s="2">
        <v>0</v>
      </c>
      <c r="O111" s="2">
        <v>50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50</v>
      </c>
      <c r="V111" t="s">
        <v>55</v>
      </c>
    </row>
    <row r="112" spans="1:22" hidden="1" x14ac:dyDescent="0.25">
      <c r="A112" t="s">
        <v>8325</v>
      </c>
      <c r="B112" t="s">
        <v>9497</v>
      </c>
      <c r="C112" t="s">
        <v>1</v>
      </c>
      <c r="D112" t="s">
        <v>7706</v>
      </c>
      <c r="E112" t="s">
        <v>9440</v>
      </c>
      <c r="F112" t="s">
        <v>9441</v>
      </c>
      <c r="G112">
        <v>87</v>
      </c>
      <c r="H112">
        <v>87</v>
      </c>
      <c r="I112">
        <v>87</v>
      </c>
      <c r="J112">
        <v>87</v>
      </c>
      <c r="K112">
        <v>0</v>
      </c>
      <c r="L112" s="2">
        <v>0</v>
      </c>
      <c r="M112" s="2">
        <v>0</v>
      </c>
      <c r="N112" s="2">
        <v>0</v>
      </c>
      <c r="O112" s="2">
        <v>225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225</v>
      </c>
      <c r="V112" t="s">
        <v>55</v>
      </c>
    </row>
    <row r="113" spans="1:22" hidden="1" x14ac:dyDescent="0.25">
      <c r="A113" t="s">
        <v>8325</v>
      </c>
      <c r="B113" t="s">
        <v>9496</v>
      </c>
      <c r="C113" t="s">
        <v>1</v>
      </c>
      <c r="D113" t="s">
        <v>7706</v>
      </c>
      <c r="E113" t="s">
        <v>9440</v>
      </c>
      <c r="F113" t="s">
        <v>9441</v>
      </c>
      <c r="G113">
        <v>86</v>
      </c>
      <c r="H113">
        <v>86</v>
      </c>
      <c r="I113">
        <v>86</v>
      </c>
      <c r="J113">
        <v>86</v>
      </c>
      <c r="K113">
        <v>0</v>
      </c>
      <c r="L113" s="2">
        <v>0</v>
      </c>
      <c r="M113" s="2">
        <v>0</v>
      </c>
      <c r="N113" s="2">
        <v>0</v>
      </c>
      <c r="O113" s="2">
        <v>32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32</v>
      </c>
      <c r="V113" t="s">
        <v>55</v>
      </c>
    </row>
    <row r="114" spans="1:22" hidden="1" x14ac:dyDescent="0.25">
      <c r="A114" t="s">
        <v>8325</v>
      </c>
      <c r="B114" t="s">
        <v>9495</v>
      </c>
      <c r="C114" t="s">
        <v>1</v>
      </c>
      <c r="D114" t="s">
        <v>7706</v>
      </c>
      <c r="E114" t="s">
        <v>9440</v>
      </c>
      <c r="F114" t="s">
        <v>9441</v>
      </c>
      <c r="G114">
        <v>85</v>
      </c>
      <c r="H114">
        <v>85</v>
      </c>
      <c r="I114">
        <v>85</v>
      </c>
      <c r="J114">
        <v>85</v>
      </c>
      <c r="K114">
        <v>0</v>
      </c>
      <c r="L114" s="2">
        <v>0</v>
      </c>
      <c r="M114" s="2">
        <v>0</v>
      </c>
      <c r="N114" s="2">
        <v>0</v>
      </c>
      <c r="O114" s="2">
        <v>140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140</v>
      </c>
      <c r="V114" t="s">
        <v>55</v>
      </c>
    </row>
    <row r="115" spans="1:22" hidden="1" x14ac:dyDescent="0.25">
      <c r="A115" t="s">
        <v>8325</v>
      </c>
      <c r="B115" t="s">
        <v>9494</v>
      </c>
      <c r="C115" t="s">
        <v>1</v>
      </c>
      <c r="D115" t="s">
        <v>7706</v>
      </c>
      <c r="E115" t="s">
        <v>9440</v>
      </c>
      <c r="F115" t="s">
        <v>9441</v>
      </c>
      <c r="G115">
        <v>84</v>
      </c>
      <c r="H115">
        <v>84</v>
      </c>
      <c r="I115">
        <v>84</v>
      </c>
      <c r="J115">
        <v>84</v>
      </c>
      <c r="K115">
        <v>0</v>
      </c>
      <c r="L115" s="2">
        <v>0</v>
      </c>
      <c r="M115" s="2">
        <v>0</v>
      </c>
      <c r="N115" s="2">
        <v>0</v>
      </c>
      <c r="O115" s="2">
        <v>65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65</v>
      </c>
      <c r="V115" t="s">
        <v>55</v>
      </c>
    </row>
    <row r="116" spans="1:22" hidden="1" x14ac:dyDescent="0.25">
      <c r="A116" t="s">
        <v>8325</v>
      </c>
      <c r="B116" t="s">
        <v>9494</v>
      </c>
      <c r="C116" t="s">
        <v>1</v>
      </c>
      <c r="D116" t="s">
        <v>7706</v>
      </c>
      <c r="E116" t="s">
        <v>9440</v>
      </c>
      <c r="F116" t="s">
        <v>9441</v>
      </c>
      <c r="G116">
        <v>83</v>
      </c>
      <c r="H116">
        <v>83</v>
      </c>
      <c r="I116">
        <v>83</v>
      </c>
      <c r="J116">
        <v>83</v>
      </c>
      <c r="K116">
        <v>0</v>
      </c>
      <c r="L116" s="2">
        <v>0</v>
      </c>
      <c r="M116" s="2">
        <v>0</v>
      </c>
      <c r="N116" s="2">
        <v>0</v>
      </c>
      <c r="O116" s="2">
        <v>80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80</v>
      </c>
      <c r="V116" t="s">
        <v>55</v>
      </c>
    </row>
    <row r="117" spans="1:22" hidden="1" x14ac:dyDescent="0.25">
      <c r="A117" t="s">
        <v>8325</v>
      </c>
      <c r="B117" t="s">
        <v>9493</v>
      </c>
      <c r="C117" t="s">
        <v>1</v>
      </c>
      <c r="D117" t="s">
        <v>7706</v>
      </c>
      <c r="E117" t="s">
        <v>9440</v>
      </c>
      <c r="F117" t="s">
        <v>9441</v>
      </c>
      <c r="G117">
        <v>82</v>
      </c>
      <c r="H117">
        <v>82</v>
      </c>
      <c r="I117">
        <v>82</v>
      </c>
      <c r="J117">
        <v>82</v>
      </c>
      <c r="K117">
        <v>0</v>
      </c>
      <c r="L117" s="2">
        <v>0</v>
      </c>
      <c r="M117" s="2">
        <v>0</v>
      </c>
      <c r="N117" s="2">
        <v>0</v>
      </c>
      <c r="O117" s="2">
        <v>48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48</v>
      </c>
      <c r="V117" t="s">
        <v>55</v>
      </c>
    </row>
    <row r="118" spans="1:22" hidden="1" x14ac:dyDescent="0.25">
      <c r="A118" t="s">
        <v>8325</v>
      </c>
      <c r="B118" t="s">
        <v>9492</v>
      </c>
      <c r="C118" t="s">
        <v>1</v>
      </c>
      <c r="D118" t="s">
        <v>7706</v>
      </c>
      <c r="E118" t="s">
        <v>9440</v>
      </c>
      <c r="F118" t="s">
        <v>9441</v>
      </c>
      <c r="G118">
        <v>81</v>
      </c>
      <c r="H118">
        <v>81</v>
      </c>
      <c r="I118">
        <v>81</v>
      </c>
      <c r="J118">
        <v>81</v>
      </c>
      <c r="K118">
        <v>0</v>
      </c>
      <c r="L118" s="2">
        <v>0</v>
      </c>
      <c r="M118" s="2">
        <v>0</v>
      </c>
      <c r="N118" s="2">
        <v>0</v>
      </c>
      <c r="O118" s="2">
        <v>22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22</v>
      </c>
      <c r="V118" t="s">
        <v>55</v>
      </c>
    </row>
    <row r="119" spans="1:22" hidden="1" x14ac:dyDescent="0.25">
      <c r="A119" t="s">
        <v>8325</v>
      </c>
      <c r="B119" t="s">
        <v>9491</v>
      </c>
      <c r="C119" t="s">
        <v>1</v>
      </c>
      <c r="D119" t="s">
        <v>7706</v>
      </c>
      <c r="E119" t="s">
        <v>9440</v>
      </c>
      <c r="F119" t="s">
        <v>9441</v>
      </c>
      <c r="G119">
        <v>80</v>
      </c>
      <c r="H119">
        <v>80</v>
      </c>
      <c r="I119">
        <v>80</v>
      </c>
      <c r="J119">
        <v>80</v>
      </c>
      <c r="K119">
        <v>0</v>
      </c>
      <c r="L119" s="2">
        <v>0</v>
      </c>
      <c r="M119" s="2">
        <v>0</v>
      </c>
      <c r="N119" s="2">
        <v>0</v>
      </c>
      <c r="O119" s="2">
        <v>80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80</v>
      </c>
      <c r="V119" t="s">
        <v>55</v>
      </c>
    </row>
    <row r="120" spans="1:22" hidden="1" x14ac:dyDescent="0.25">
      <c r="A120" t="s">
        <v>8325</v>
      </c>
      <c r="B120" t="s">
        <v>9491</v>
      </c>
      <c r="C120" t="s">
        <v>1</v>
      </c>
      <c r="D120" t="s">
        <v>7706</v>
      </c>
      <c r="E120" t="s">
        <v>9440</v>
      </c>
      <c r="F120" t="s">
        <v>9441</v>
      </c>
      <c r="G120">
        <v>79</v>
      </c>
      <c r="H120">
        <v>79</v>
      </c>
      <c r="I120">
        <v>79</v>
      </c>
      <c r="J120">
        <v>79</v>
      </c>
      <c r="K120">
        <v>0</v>
      </c>
      <c r="L120" s="2">
        <v>0</v>
      </c>
      <c r="M120" s="2">
        <v>0</v>
      </c>
      <c r="N120" s="2">
        <v>0</v>
      </c>
      <c r="O120" s="2">
        <v>35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35</v>
      </c>
      <c r="V120" t="s">
        <v>55</v>
      </c>
    </row>
    <row r="121" spans="1:22" hidden="1" x14ac:dyDescent="0.25">
      <c r="A121" t="s">
        <v>8325</v>
      </c>
      <c r="B121" t="s">
        <v>9490</v>
      </c>
      <c r="C121" t="s">
        <v>1</v>
      </c>
      <c r="D121" t="s">
        <v>7706</v>
      </c>
      <c r="E121" t="s">
        <v>9440</v>
      </c>
      <c r="F121" t="s">
        <v>9441</v>
      </c>
      <c r="G121">
        <v>78</v>
      </c>
      <c r="H121">
        <v>78</v>
      </c>
      <c r="I121">
        <v>78</v>
      </c>
      <c r="J121">
        <v>78</v>
      </c>
      <c r="K121">
        <v>0</v>
      </c>
      <c r="L121" s="2">
        <v>0</v>
      </c>
      <c r="M121" s="2">
        <v>0</v>
      </c>
      <c r="N121" s="2">
        <v>0</v>
      </c>
      <c r="O121" s="2">
        <v>180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180</v>
      </c>
      <c r="V121" t="s">
        <v>55</v>
      </c>
    </row>
    <row r="122" spans="1:22" hidden="1" x14ac:dyDescent="0.25">
      <c r="A122" t="s">
        <v>8325</v>
      </c>
      <c r="B122" t="s">
        <v>9490</v>
      </c>
      <c r="C122" t="s">
        <v>1</v>
      </c>
      <c r="D122" t="s">
        <v>7706</v>
      </c>
      <c r="E122" t="s">
        <v>9440</v>
      </c>
      <c r="F122" t="s">
        <v>9441</v>
      </c>
      <c r="G122">
        <v>77</v>
      </c>
      <c r="H122">
        <v>77</v>
      </c>
      <c r="I122">
        <v>77</v>
      </c>
      <c r="J122">
        <v>77</v>
      </c>
      <c r="K122">
        <v>0</v>
      </c>
      <c r="L122" s="2">
        <v>0</v>
      </c>
      <c r="M122" s="2">
        <v>0</v>
      </c>
      <c r="N122" s="2">
        <v>0</v>
      </c>
      <c r="O122" s="2">
        <v>170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170</v>
      </c>
      <c r="V122" t="s">
        <v>55</v>
      </c>
    </row>
    <row r="123" spans="1:22" hidden="1" x14ac:dyDescent="0.25">
      <c r="A123" t="s">
        <v>8325</v>
      </c>
      <c r="B123" t="s">
        <v>9489</v>
      </c>
      <c r="C123" t="s">
        <v>1</v>
      </c>
      <c r="D123" t="s">
        <v>7706</v>
      </c>
      <c r="E123" t="s">
        <v>9440</v>
      </c>
      <c r="F123" t="s">
        <v>9441</v>
      </c>
      <c r="G123">
        <v>76</v>
      </c>
      <c r="H123">
        <v>76</v>
      </c>
      <c r="I123">
        <v>76</v>
      </c>
      <c r="J123">
        <v>76</v>
      </c>
      <c r="K123">
        <v>0</v>
      </c>
      <c r="L123" s="2">
        <v>0</v>
      </c>
      <c r="M123" s="2">
        <v>0</v>
      </c>
      <c r="N123" s="2">
        <v>0</v>
      </c>
      <c r="O123" s="2">
        <v>51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51</v>
      </c>
      <c r="V123" t="s">
        <v>55</v>
      </c>
    </row>
    <row r="124" spans="1:22" hidden="1" x14ac:dyDescent="0.25">
      <c r="A124" t="s">
        <v>8325</v>
      </c>
      <c r="B124" t="s">
        <v>9489</v>
      </c>
      <c r="C124" t="s">
        <v>1</v>
      </c>
      <c r="D124" t="s">
        <v>7706</v>
      </c>
      <c r="E124" t="s">
        <v>9440</v>
      </c>
      <c r="F124" t="s">
        <v>9441</v>
      </c>
      <c r="G124">
        <v>75</v>
      </c>
      <c r="H124">
        <v>75</v>
      </c>
      <c r="I124">
        <v>75</v>
      </c>
      <c r="J124">
        <v>75</v>
      </c>
      <c r="K124">
        <v>0</v>
      </c>
      <c r="L124" s="2">
        <v>0</v>
      </c>
      <c r="M124" s="2">
        <v>0</v>
      </c>
      <c r="N124" s="2">
        <v>0</v>
      </c>
      <c r="O124" s="2">
        <v>131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131</v>
      </c>
      <c r="V124" t="s">
        <v>55</v>
      </c>
    </row>
    <row r="125" spans="1:22" hidden="1" x14ac:dyDescent="0.25">
      <c r="A125" t="s">
        <v>8325</v>
      </c>
      <c r="B125" t="s">
        <v>9488</v>
      </c>
      <c r="C125" t="s">
        <v>1</v>
      </c>
      <c r="D125" t="s">
        <v>7706</v>
      </c>
      <c r="E125" t="s">
        <v>9440</v>
      </c>
      <c r="F125" t="s">
        <v>9441</v>
      </c>
      <c r="G125">
        <v>74</v>
      </c>
      <c r="H125">
        <v>74</v>
      </c>
      <c r="I125">
        <v>74</v>
      </c>
      <c r="J125">
        <v>74</v>
      </c>
      <c r="K125">
        <v>0</v>
      </c>
      <c r="L125" s="2">
        <v>0</v>
      </c>
      <c r="M125" s="2">
        <v>0</v>
      </c>
      <c r="N125" s="2">
        <v>0</v>
      </c>
      <c r="O125" s="2">
        <v>55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55</v>
      </c>
      <c r="V125" t="s">
        <v>55</v>
      </c>
    </row>
    <row r="126" spans="1:22" hidden="1" x14ac:dyDescent="0.25">
      <c r="A126" t="s">
        <v>8325</v>
      </c>
      <c r="B126" t="s">
        <v>9487</v>
      </c>
      <c r="C126" t="s">
        <v>1</v>
      </c>
      <c r="D126" t="s">
        <v>7706</v>
      </c>
      <c r="E126" t="s">
        <v>9440</v>
      </c>
      <c r="F126" t="s">
        <v>9441</v>
      </c>
      <c r="G126">
        <v>73</v>
      </c>
      <c r="H126">
        <v>73</v>
      </c>
      <c r="I126">
        <v>73</v>
      </c>
      <c r="J126">
        <v>73</v>
      </c>
      <c r="K126">
        <v>0</v>
      </c>
      <c r="L126" s="2">
        <v>0</v>
      </c>
      <c r="M126" s="2">
        <v>0</v>
      </c>
      <c r="N126" s="2">
        <v>0</v>
      </c>
      <c r="O126" s="2">
        <v>205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205</v>
      </c>
      <c r="V126" t="s">
        <v>55</v>
      </c>
    </row>
    <row r="127" spans="1:22" hidden="1" x14ac:dyDescent="0.25">
      <c r="A127" t="s">
        <v>8325</v>
      </c>
      <c r="B127" t="s">
        <v>9486</v>
      </c>
      <c r="C127" t="s">
        <v>1</v>
      </c>
      <c r="D127" t="s">
        <v>7706</v>
      </c>
      <c r="E127" t="s">
        <v>9440</v>
      </c>
      <c r="F127" t="s">
        <v>9441</v>
      </c>
      <c r="G127">
        <v>72</v>
      </c>
      <c r="H127">
        <v>72</v>
      </c>
      <c r="I127">
        <v>72</v>
      </c>
      <c r="J127">
        <v>72</v>
      </c>
      <c r="K127">
        <v>0</v>
      </c>
      <c r="L127" s="2">
        <v>0</v>
      </c>
      <c r="M127" s="2">
        <v>0</v>
      </c>
      <c r="N127" s="2">
        <v>0</v>
      </c>
      <c r="O127" s="2">
        <v>25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25</v>
      </c>
      <c r="V127" t="s">
        <v>55</v>
      </c>
    </row>
    <row r="128" spans="1:22" hidden="1" x14ac:dyDescent="0.25">
      <c r="A128" t="s">
        <v>8325</v>
      </c>
      <c r="B128" t="s">
        <v>9485</v>
      </c>
      <c r="C128" t="s">
        <v>1</v>
      </c>
      <c r="D128" t="s">
        <v>7706</v>
      </c>
      <c r="E128" t="s">
        <v>9440</v>
      </c>
      <c r="F128" t="s">
        <v>9441</v>
      </c>
      <c r="G128">
        <v>71</v>
      </c>
      <c r="H128">
        <v>71</v>
      </c>
      <c r="I128">
        <v>71</v>
      </c>
      <c r="J128">
        <v>71</v>
      </c>
      <c r="K128">
        <v>0</v>
      </c>
      <c r="L128" s="2">
        <v>0</v>
      </c>
      <c r="M128" s="2">
        <v>0</v>
      </c>
      <c r="N128" s="2">
        <v>0</v>
      </c>
      <c r="O128" s="2">
        <v>233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233</v>
      </c>
      <c r="V128" t="s">
        <v>55</v>
      </c>
    </row>
    <row r="129" spans="1:22" hidden="1" x14ac:dyDescent="0.25">
      <c r="A129" t="s">
        <v>8325</v>
      </c>
      <c r="B129" t="s">
        <v>9484</v>
      </c>
      <c r="C129" t="s">
        <v>1</v>
      </c>
      <c r="D129" t="s">
        <v>7706</v>
      </c>
      <c r="E129" t="s">
        <v>9440</v>
      </c>
      <c r="F129" t="s">
        <v>9441</v>
      </c>
      <c r="G129">
        <v>70</v>
      </c>
      <c r="H129">
        <v>70</v>
      </c>
      <c r="I129">
        <v>70</v>
      </c>
      <c r="J129">
        <v>70</v>
      </c>
      <c r="K129">
        <v>0</v>
      </c>
      <c r="L129" s="2">
        <v>0</v>
      </c>
      <c r="M129" s="2">
        <v>0</v>
      </c>
      <c r="N129" s="2">
        <v>0</v>
      </c>
      <c r="O129" s="2">
        <v>30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30</v>
      </c>
      <c r="V129" t="s">
        <v>55</v>
      </c>
    </row>
    <row r="130" spans="1:22" hidden="1" x14ac:dyDescent="0.25">
      <c r="A130" t="s">
        <v>8325</v>
      </c>
      <c r="B130" t="s">
        <v>9483</v>
      </c>
      <c r="C130" t="s">
        <v>1</v>
      </c>
      <c r="D130" t="s">
        <v>7706</v>
      </c>
      <c r="E130" t="s">
        <v>9440</v>
      </c>
      <c r="F130" t="s">
        <v>9441</v>
      </c>
      <c r="G130">
        <v>69</v>
      </c>
      <c r="H130">
        <v>69</v>
      </c>
      <c r="I130">
        <v>69</v>
      </c>
      <c r="J130">
        <v>69</v>
      </c>
      <c r="K130">
        <v>0</v>
      </c>
      <c r="L130" s="2">
        <v>0</v>
      </c>
      <c r="M130" s="2">
        <v>0</v>
      </c>
      <c r="N130" s="2">
        <v>0</v>
      </c>
      <c r="O130" s="2">
        <v>30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30</v>
      </c>
      <c r="V130" t="s">
        <v>55</v>
      </c>
    </row>
    <row r="131" spans="1:22" hidden="1" x14ac:dyDescent="0.25">
      <c r="A131" t="s">
        <v>8325</v>
      </c>
      <c r="B131" t="s">
        <v>9482</v>
      </c>
      <c r="C131" t="s">
        <v>1</v>
      </c>
      <c r="D131" t="s">
        <v>7706</v>
      </c>
      <c r="E131" t="s">
        <v>9440</v>
      </c>
      <c r="F131" t="s">
        <v>9441</v>
      </c>
      <c r="G131">
        <v>68</v>
      </c>
      <c r="H131">
        <v>68</v>
      </c>
      <c r="I131">
        <v>68</v>
      </c>
      <c r="J131">
        <v>68</v>
      </c>
      <c r="K131">
        <v>0</v>
      </c>
      <c r="L131" s="2">
        <v>0</v>
      </c>
      <c r="M131" s="2">
        <v>0</v>
      </c>
      <c r="N131" s="2">
        <v>0</v>
      </c>
      <c r="O131" s="2">
        <v>15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15</v>
      </c>
      <c r="V131" t="s">
        <v>55</v>
      </c>
    </row>
    <row r="132" spans="1:22" hidden="1" x14ac:dyDescent="0.25">
      <c r="A132" t="s">
        <v>8325</v>
      </c>
      <c r="B132" t="s">
        <v>9482</v>
      </c>
      <c r="C132" t="s">
        <v>1</v>
      </c>
      <c r="D132" t="s">
        <v>7706</v>
      </c>
      <c r="E132" t="s">
        <v>9440</v>
      </c>
      <c r="F132" t="s">
        <v>9441</v>
      </c>
      <c r="G132">
        <v>67</v>
      </c>
      <c r="H132">
        <v>67</v>
      </c>
      <c r="I132">
        <v>67</v>
      </c>
      <c r="J132">
        <v>67</v>
      </c>
      <c r="K132">
        <v>0</v>
      </c>
      <c r="L132" s="2">
        <v>0</v>
      </c>
      <c r="M132" s="2">
        <v>0</v>
      </c>
      <c r="N132" s="2">
        <v>0</v>
      </c>
      <c r="O132" s="2">
        <v>28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28</v>
      </c>
      <c r="V132" t="s">
        <v>55</v>
      </c>
    </row>
    <row r="133" spans="1:22" hidden="1" x14ac:dyDescent="0.25">
      <c r="A133" t="s">
        <v>8325</v>
      </c>
      <c r="B133" t="s">
        <v>9482</v>
      </c>
      <c r="C133" t="s">
        <v>1</v>
      </c>
      <c r="D133" t="s">
        <v>7706</v>
      </c>
      <c r="E133" t="s">
        <v>9440</v>
      </c>
      <c r="F133" t="s">
        <v>9441</v>
      </c>
      <c r="G133">
        <v>66</v>
      </c>
      <c r="H133">
        <v>66</v>
      </c>
      <c r="I133">
        <v>66</v>
      </c>
      <c r="J133">
        <v>66</v>
      </c>
      <c r="K133">
        <v>0</v>
      </c>
      <c r="L133" s="2">
        <v>0</v>
      </c>
      <c r="M133" s="2">
        <v>0</v>
      </c>
      <c r="N133" s="2">
        <v>0</v>
      </c>
      <c r="O133" s="2">
        <v>12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12</v>
      </c>
      <c r="V133" t="s">
        <v>55</v>
      </c>
    </row>
    <row r="134" spans="1:22" hidden="1" x14ac:dyDescent="0.25">
      <c r="A134" t="s">
        <v>8325</v>
      </c>
      <c r="B134" t="s">
        <v>9482</v>
      </c>
      <c r="C134" t="s">
        <v>1</v>
      </c>
      <c r="D134" t="s">
        <v>7706</v>
      </c>
      <c r="E134" t="s">
        <v>9440</v>
      </c>
      <c r="F134" t="s">
        <v>9441</v>
      </c>
      <c r="G134">
        <v>65</v>
      </c>
      <c r="H134">
        <v>65</v>
      </c>
      <c r="I134">
        <v>65</v>
      </c>
      <c r="J134">
        <v>65</v>
      </c>
      <c r="K134">
        <v>0</v>
      </c>
      <c r="L134" s="2">
        <v>0</v>
      </c>
      <c r="M134" s="2">
        <v>0</v>
      </c>
      <c r="N134" s="2">
        <v>0</v>
      </c>
      <c r="O134" s="2">
        <v>12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12</v>
      </c>
      <c r="V134" t="s">
        <v>55</v>
      </c>
    </row>
    <row r="135" spans="1:22" hidden="1" x14ac:dyDescent="0.25">
      <c r="A135" t="s">
        <v>8325</v>
      </c>
      <c r="B135" t="s">
        <v>9482</v>
      </c>
      <c r="C135" t="s">
        <v>1</v>
      </c>
      <c r="D135" t="s">
        <v>7706</v>
      </c>
      <c r="E135" t="s">
        <v>9440</v>
      </c>
      <c r="F135" t="s">
        <v>9441</v>
      </c>
      <c r="G135">
        <v>64</v>
      </c>
      <c r="H135">
        <v>64</v>
      </c>
      <c r="I135">
        <v>64</v>
      </c>
      <c r="J135">
        <v>64</v>
      </c>
      <c r="K135">
        <v>0</v>
      </c>
      <c r="L135" s="2">
        <v>0</v>
      </c>
      <c r="M135" s="2">
        <v>0</v>
      </c>
      <c r="N135" s="2">
        <v>0</v>
      </c>
      <c r="O135" s="2">
        <v>152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152</v>
      </c>
      <c r="V135" t="s">
        <v>55</v>
      </c>
    </row>
    <row r="136" spans="1:22" hidden="1" x14ac:dyDescent="0.25">
      <c r="A136" t="s">
        <v>8324</v>
      </c>
      <c r="B136" t="s">
        <v>9480</v>
      </c>
      <c r="C136" t="s">
        <v>1</v>
      </c>
      <c r="D136" t="s">
        <v>7706</v>
      </c>
      <c r="E136" t="s">
        <v>9440</v>
      </c>
      <c r="F136" t="s">
        <v>9441</v>
      </c>
      <c r="G136">
        <v>63</v>
      </c>
      <c r="H136">
        <v>63</v>
      </c>
      <c r="I136">
        <v>63</v>
      </c>
      <c r="J136">
        <v>63</v>
      </c>
      <c r="K136">
        <v>0</v>
      </c>
      <c r="L136" s="2">
        <v>0</v>
      </c>
      <c r="M136" s="2">
        <v>0</v>
      </c>
      <c r="N136" s="2">
        <v>0</v>
      </c>
      <c r="O136" s="2">
        <v>50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50</v>
      </c>
      <c r="V136" t="s">
        <v>55</v>
      </c>
    </row>
    <row r="137" spans="1:22" hidden="1" x14ac:dyDescent="0.25">
      <c r="A137" t="s">
        <v>8324</v>
      </c>
      <c r="B137" t="s">
        <v>9480</v>
      </c>
      <c r="C137" t="s">
        <v>1</v>
      </c>
      <c r="D137" t="s">
        <v>7706</v>
      </c>
      <c r="E137" t="s">
        <v>9440</v>
      </c>
      <c r="F137" t="s">
        <v>9441</v>
      </c>
      <c r="G137">
        <v>62</v>
      </c>
      <c r="H137">
        <v>62</v>
      </c>
      <c r="I137">
        <v>62</v>
      </c>
      <c r="J137">
        <v>62</v>
      </c>
      <c r="K137">
        <v>0</v>
      </c>
      <c r="L137" s="2">
        <v>0</v>
      </c>
      <c r="M137" s="2">
        <v>0</v>
      </c>
      <c r="N137" s="2">
        <v>0</v>
      </c>
      <c r="O137" s="2">
        <v>65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65</v>
      </c>
      <c r="V137" t="s">
        <v>55</v>
      </c>
    </row>
    <row r="138" spans="1:22" hidden="1" x14ac:dyDescent="0.25">
      <c r="A138" t="s">
        <v>8324</v>
      </c>
      <c r="B138" t="s">
        <v>9480</v>
      </c>
      <c r="C138" t="s">
        <v>1</v>
      </c>
      <c r="D138" t="s">
        <v>7706</v>
      </c>
      <c r="E138" t="s">
        <v>9440</v>
      </c>
      <c r="F138" t="s">
        <v>9441</v>
      </c>
      <c r="G138">
        <v>61</v>
      </c>
      <c r="H138">
        <v>61</v>
      </c>
      <c r="I138">
        <v>61</v>
      </c>
      <c r="J138">
        <v>61</v>
      </c>
      <c r="K138">
        <v>0</v>
      </c>
      <c r="L138" s="2">
        <v>0</v>
      </c>
      <c r="M138" s="2">
        <v>0</v>
      </c>
      <c r="N138" s="2">
        <v>0</v>
      </c>
      <c r="O138" s="2">
        <v>10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10</v>
      </c>
      <c r="V138" t="s">
        <v>55</v>
      </c>
    </row>
    <row r="139" spans="1:22" hidden="1" x14ac:dyDescent="0.25">
      <c r="A139" t="s">
        <v>8324</v>
      </c>
      <c r="B139" t="s">
        <v>9479</v>
      </c>
      <c r="C139" t="s">
        <v>1</v>
      </c>
      <c r="D139" t="s">
        <v>7706</v>
      </c>
      <c r="E139" t="s">
        <v>9440</v>
      </c>
      <c r="F139" t="s">
        <v>9441</v>
      </c>
      <c r="G139">
        <v>60</v>
      </c>
      <c r="H139">
        <v>60</v>
      </c>
      <c r="I139">
        <v>60</v>
      </c>
      <c r="J139">
        <v>60</v>
      </c>
      <c r="K139">
        <v>0</v>
      </c>
      <c r="L139" s="2">
        <v>0</v>
      </c>
      <c r="M139" s="2">
        <v>0</v>
      </c>
      <c r="N139" s="2">
        <v>0</v>
      </c>
      <c r="O139" s="2">
        <v>10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10</v>
      </c>
      <c r="V139" t="s">
        <v>55</v>
      </c>
    </row>
    <row r="140" spans="1:22" hidden="1" x14ac:dyDescent="0.25">
      <c r="A140" t="s">
        <v>8324</v>
      </c>
      <c r="B140" t="s">
        <v>9478</v>
      </c>
      <c r="C140" t="s">
        <v>1</v>
      </c>
      <c r="D140" t="s">
        <v>7706</v>
      </c>
      <c r="E140" t="s">
        <v>9440</v>
      </c>
      <c r="F140" t="s">
        <v>9441</v>
      </c>
      <c r="G140">
        <v>59</v>
      </c>
      <c r="H140">
        <v>59</v>
      </c>
      <c r="I140">
        <v>59</v>
      </c>
      <c r="J140">
        <v>59</v>
      </c>
      <c r="K140">
        <v>0</v>
      </c>
      <c r="L140" s="2">
        <v>0</v>
      </c>
      <c r="M140" s="2">
        <v>0</v>
      </c>
      <c r="N140" s="2">
        <v>0</v>
      </c>
      <c r="O140" s="2">
        <v>63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63</v>
      </c>
      <c r="V140" t="s">
        <v>55</v>
      </c>
    </row>
    <row r="141" spans="1:22" hidden="1" x14ac:dyDescent="0.25">
      <c r="A141" t="s">
        <v>8324</v>
      </c>
      <c r="B141" t="s">
        <v>9477</v>
      </c>
      <c r="C141" t="s">
        <v>1</v>
      </c>
      <c r="D141" t="s">
        <v>7706</v>
      </c>
      <c r="E141" t="s">
        <v>9440</v>
      </c>
      <c r="F141" t="s">
        <v>9441</v>
      </c>
      <c r="G141">
        <v>58</v>
      </c>
      <c r="H141">
        <v>58</v>
      </c>
      <c r="I141">
        <v>58</v>
      </c>
      <c r="J141">
        <v>58</v>
      </c>
      <c r="K141">
        <v>0</v>
      </c>
      <c r="L141" s="2">
        <v>0</v>
      </c>
      <c r="M141" s="2">
        <v>0</v>
      </c>
      <c r="N141" s="2">
        <v>0</v>
      </c>
      <c r="O141" s="2">
        <v>100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100</v>
      </c>
      <c r="V141" t="s">
        <v>55</v>
      </c>
    </row>
    <row r="142" spans="1:22" hidden="1" x14ac:dyDescent="0.25">
      <c r="A142" t="s">
        <v>8324</v>
      </c>
      <c r="B142" t="s">
        <v>9477</v>
      </c>
      <c r="C142" t="s">
        <v>1</v>
      </c>
      <c r="D142" t="s">
        <v>7706</v>
      </c>
      <c r="E142" t="s">
        <v>9440</v>
      </c>
      <c r="F142" t="s">
        <v>9441</v>
      </c>
      <c r="G142">
        <v>57</v>
      </c>
      <c r="H142">
        <v>57</v>
      </c>
      <c r="I142">
        <v>57</v>
      </c>
      <c r="J142">
        <v>57</v>
      </c>
      <c r="K142">
        <v>0</v>
      </c>
      <c r="L142" s="2">
        <v>0</v>
      </c>
      <c r="M142" s="2">
        <v>0</v>
      </c>
      <c r="N142" s="2">
        <v>0</v>
      </c>
      <c r="O142" s="2">
        <v>82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82</v>
      </c>
      <c r="V142" t="s">
        <v>55</v>
      </c>
    </row>
    <row r="143" spans="1:22" hidden="1" x14ac:dyDescent="0.25">
      <c r="A143" t="s">
        <v>8324</v>
      </c>
      <c r="B143" t="s">
        <v>9477</v>
      </c>
      <c r="C143" t="s">
        <v>1</v>
      </c>
      <c r="D143" t="s">
        <v>7706</v>
      </c>
      <c r="E143" t="s">
        <v>9440</v>
      </c>
      <c r="F143" t="s">
        <v>9441</v>
      </c>
      <c r="G143">
        <v>56</v>
      </c>
      <c r="H143">
        <v>56</v>
      </c>
      <c r="I143">
        <v>56</v>
      </c>
      <c r="J143">
        <v>56</v>
      </c>
      <c r="K143">
        <v>0</v>
      </c>
      <c r="L143" s="2">
        <v>0</v>
      </c>
      <c r="M143" s="2">
        <v>0</v>
      </c>
      <c r="N143" s="2">
        <v>0</v>
      </c>
      <c r="O143" s="2">
        <v>100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100</v>
      </c>
      <c r="V143" t="s">
        <v>55</v>
      </c>
    </row>
    <row r="144" spans="1:22" hidden="1" x14ac:dyDescent="0.25">
      <c r="A144" t="s">
        <v>8324</v>
      </c>
      <c r="B144" t="s">
        <v>9477</v>
      </c>
      <c r="C144" t="s">
        <v>1</v>
      </c>
      <c r="D144" t="s">
        <v>7706</v>
      </c>
      <c r="E144" t="s">
        <v>9440</v>
      </c>
      <c r="F144" t="s">
        <v>9441</v>
      </c>
      <c r="G144">
        <v>55</v>
      </c>
      <c r="H144">
        <v>55</v>
      </c>
      <c r="I144">
        <v>55</v>
      </c>
      <c r="J144">
        <v>55</v>
      </c>
      <c r="K144">
        <v>0</v>
      </c>
      <c r="L144" s="2">
        <v>0</v>
      </c>
      <c r="M144" s="2">
        <v>0</v>
      </c>
      <c r="N144" s="2">
        <v>0</v>
      </c>
      <c r="O144" s="2">
        <v>61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61</v>
      </c>
      <c r="V144" t="s">
        <v>55</v>
      </c>
    </row>
    <row r="145" spans="1:22" hidden="1" x14ac:dyDescent="0.25">
      <c r="A145" t="s">
        <v>8324</v>
      </c>
      <c r="B145" t="s">
        <v>9476</v>
      </c>
      <c r="C145" t="s">
        <v>1</v>
      </c>
      <c r="D145" t="s">
        <v>7706</v>
      </c>
      <c r="E145" t="s">
        <v>9440</v>
      </c>
      <c r="F145" t="s">
        <v>9441</v>
      </c>
      <c r="G145">
        <v>54</v>
      </c>
      <c r="H145">
        <v>54</v>
      </c>
      <c r="I145">
        <v>54</v>
      </c>
      <c r="J145">
        <v>54</v>
      </c>
      <c r="K145">
        <v>0</v>
      </c>
      <c r="L145" s="2">
        <v>0</v>
      </c>
      <c r="M145" s="2">
        <v>0</v>
      </c>
      <c r="N145" s="2">
        <v>0</v>
      </c>
      <c r="O145" s="2">
        <v>18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18</v>
      </c>
      <c r="V145" t="s">
        <v>55</v>
      </c>
    </row>
    <row r="146" spans="1:22" hidden="1" x14ac:dyDescent="0.25">
      <c r="A146" t="s">
        <v>8324</v>
      </c>
      <c r="B146" t="s">
        <v>9476</v>
      </c>
      <c r="C146" t="s">
        <v>1</v>
      </c>
      <c r="D146" t="s">
        <v>7706</v>
      </c>
      <c r="E146" t="s">
        <v>9440</v>
      </c>
      <c r="F146" t="s">
        <v>9441</v>
      </c>
      <c r="G146">
        <v>53</v>
      </c>
      <c r="H146">
        <v>53</v>
      </c>
      <c r="I146">
        <v>53</v>
      </c>
      <c r="J146">
        <v>53</v>
      </c>
      <c r="K146">
        <v>0</v>
      </c>
      <c r="L146" s="2">
        <v>0</v>
      </c>
      <c r="M146" s="2">
        <v>0</v>
      </c>
      <c r="N146" s="2">
        <v>0</v>
      </c>
      <c r="O146" s="2">
        <v>158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158</v>
      </c>
      <c r="V146" t="s">
        <v>55</v>
      </c>
    </row>
    <row r="147" spans="1:22" hidden="1" x14ac:dyDescent="0.25">
      <c r="A147" t="s">
        <v>8324</v>
      </c>
      <c r="B147" t="s">
        <v>9475</v>
      </c>
      <c r="C147" t="s">
        <v>1</v>
      </c>
      <c r="D147" t="s">
        <v>7706</v>
      </c>
      <c r="E147" t="s">
        <v>9440</v>
      </c>
      <c r="F147" t="s">
        <v>9441</v>
      </c>
      <c r="G147">
        <v>52</v>
      </c>
      <c r="H147">
        <v>52</v>
      </c>
      <c r="I147">
        <v>52</v>
      </c>
      <c r="J147">
        <v>52</v>
      </c>
      <c r="K147">
        <v>0</v>
      </c>
      <c r="L147" s="2">
        <v>0</v>
      </c>
      <c r="M147" s="2">
        <v>0</v>
      </c>
      <c r="N147" s="2">
        <v>0</v>
      </c>
      <c r="O147" s="2">
        <v>20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20</v>
      </c>
      <c r="V147" t="s">
        <v>55</v>
      </c>
    </row>
    <row r="148" spans="1:22" hidden="1" x14ac:dyDescent="0.25">
      <c r="A148" t="s">
        <v>8324</v>
      </c>
      <c r="B148" t="s">
        <v>9474</v>
      </c>
      <c r="C148" t="s">
        <v>1</v>
      </c>
      <c r="D148" t="s">
        <v>7706</v>
      </c>
      <c r="E148" t="s">
        <v>9440</v>
      </c>
      <c r="F148" t="s">
        <v>9441</v>
      </c>
      <c r="G148">
        <v>51</v>
      </c>
      <c r="H148">
        <v>51</v>
      </c>
      <c r="I148">
        <v>51</v>
      </c>
      <c r="J148">
        <v>51</v>
      </c>
      <c r="K148">
        <v>0</v>
      </c>
      <c r="L148" s="2">
        <v>0</v>
      </c>
      <c r="M148" s="2">
        <v>0</v>
      </c>
      <c r="N148" s="2">
        <v>0</v>
      </c>
      <c r="O148" s="2">
        <v>24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24</v>
      </c>
      <c r="V148" t="s">
        <v>55</v>
      </c>
    </row>
    <row r="149" spans="1:22" hidden="1" x14ac:dyDescent="0.25">
      <c r="A149" t="s">
        <v>8324</v>
      </c>
      <c r="B149" t="s">
        <v>9473</v>
      </c>
      <c r="C149" t="s">
        <v>1</v>
      </c>
      <c r="D149" t="s">
        <v>7706</v>
      </c>
      <c r="E149" t="s">
        <v>9440</v>
      </c>
      <c r="F149" t="s">
        <v>9441</v>
      </c>
      <c r="G149">
        <v>50</v>
      </c>
      <c r="H149">
        <v>50</v>
      </c>
      <c r="I149">
        <v>50</v>
      </c>
      <c r="J149">
        <v>50</v>
      </c>
      <c r="K149">
        <v>0</v>
      </c>
      <c r="L149" s="2">
        <v>0</v>
      </c>
      <c r="M149" s="2">
        <v>0</v>
      </c>
      <c r="N149" s="2">
        <v>0</v>
      </c>
      <c r="O149" s="2">
        <v>57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57</v>
      </c>
      <c r="V149" t="s">
        <v>55</v>
      </c>
    </row>
    <row r="150" spans="1:22" hidden="1" x14ac:dyDescent="0.25">
      <c r="A150" t="s">
        <v>8324</v>
      </c>
      <c r="B150" t="s">
        <v>9473</v>
      </c>
      <c r="C150" t="s">
        <v>1</v>
      </c>
      <c r="D150" t="s">
        <v>7706</v>
      </c>
      <c r="E150" t="s">
        <v>9440</v>
      </c>
      <c r="F150" t="s">
        <v>9441</v>
      </c>
      <c r="G150">
        <v>49</v>
      </c>
      <c r="H150">
        <v>49</v>
      </c>
      <c r="I150">
        <v>49</v>
      </c>
      <c r="J150">
        <v>49</v>
      </c>
      <c r="K150">
        <v>0</v>
      </c>
      <c r="L150" s="2">
        <v>0</v>
      </c>
      <c r="M150" s="2">
        <v>0</v>
      </c>
      <c r="N150" s="2">
        <v>0</v>
      </c>
      <c r="O150" s="2">
        <v>57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57</v>
      </c>
      <c r="V150" t="s">
        <v>55</v>
      </c>
    </row>
    <row r="151" spans="1:22" hidden="1" x14ac:dyDescent="0.25">
      <c r="A151" t="s">
        <v>8324</v>
      </c>
      <c r="B151" t="s">
        <v>9472</v>
      </c>
      <c r="C151" t="s">
        <v>1</v>
      </c>
      <c r="D151" t="s">
        <v>7706</v>
      </c>
      <c r="E151" t="s">
        <v>9440</v>
      </c>
      <c r="F151" t="s">
        <v>9441</v>
      </c>
      <c r="G151">
        <v>48</v>
      </c>
      <c r="H151">
        <v>48</v>
      </c>
      <c r="I151">
        <v>48</v>
      </c>
      <c r="J151">
        <v>48</v>
      </c>
      <c r="K151">
        <v>0</v>
      </c>
      <c r="L151" s="2">
        <v>0</v>
      </c>
      <c r="M151" s="2">
        <v>0</v>
      </c>
      <c r="N151" s="2">
        <v>0</v>
      </c>
      <c r="O151" s="2">
        <v>35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35</v>
      </c>
      <c r="V151" t="s">
        <v>55</v>
      </c>
    </row>
    <row r="152" spans="1:22" hidden="1" x14ac:dyDescent="0.25">
      <c r="A152" t="s">
        <v>8324</v>
      </c>
      <c r="B152" t="s">
        <v>9472</v>
      </c>
      <c r="C152" t="s">
        <v>1</v>
      </c>
      <c r="D152" t="s">
        <v>7706</v>
      </c>
      <c r="E152" t="s">
        <v>9440</v>
      </c>
      <c r="F152" t="s">
        <v>9441</v>
      </c>
      <c r="G152">
        <v>47</v>
      </c>
      <c r="H152">
        <v>47</v>
      </c>
      <c r="I152">
        <v>47</v>
      </c>
      <c r="J152">
        <v>47</v>
      </c>
      <c r="K152">
        <v>0</v>
      </c>
      <c r="L152" s="2">
        <v>0</v>
      </c>
      <c r="M152" s="2">
        <v>0</v>
      </c>
      <c r="N152" s="2">
        <v>0</v>
      </c>
      <c r="O152" s="2">
        <v>203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203</v>
      </c>
      <c r="V152" t="s">
        <v>55</v>
      </c>
    </row>
    <row r="153" spans="1:22" hidden="1" x14ac:dyDescent="0.25">
      <c r="A153" t="s">
        <v>8324</v>
      </c>
      <c r="B153" t="s">
        <v>9472</v>
      </c>
      <c r="C153" t="s">
        <v>1</v>
      </c>
      <c r="D153" t="s">
        <v>7706</v>
      </c>
      <c r="E153" t="s">
        <v>9440</v>
      </c>
      <c r="F153" t="s">
        <v>9441</v>
      </c>
      <c r="G153">
        <v>46</v>
      </c>
      <c r="H153">
        <v>46</v>
      </c>
      <c r="I153">
        <v>46</v>
      </c>
      <c r="J153">
        <v>46</v>
      </c>
      <c r="K153">
        <v>0</v>
      </c>
      <c r="L153" s="2">
        <v>0</v>
      </c>
      <c r="M153" s="2">
        <v>0</v>
      </c>
      <c r="N153" s="2">
        <v>0</v>
      </c>
      <c r="O153" s="2">
        <v>185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185</v>
      </c>
      <c r="V153" t="s">
        <v>55</v>
      </c>
    </row>
    <row r="154" spans="1:22" hidden="1" x14ac:dyDescent="0.25">
      <c r="A154" t="s">
        <v>8324</v>
      </c>
      <c r="B154" t="s">
        <v>9471</v>
      </c>
      <c r="C154" t="s">
        <v>1</v>
      </c>
      <c r="D154" t="s">
        <v>7706</v>
      </c>
      <c r="E154" t="s">
        <v>9440</v>
      </c>
      <c r="F154" t="s">
        <v>9441</v>
      </c>
      <c r="G154">
        <v>45</v>
      </c>
      <c r="H154">
        <v>45</v>
      </c>
      <c r="I154">
        <v>45</v>
      </c>
      <c r="J154">
        <v>45</v>
      </c>
      <c r="K154">
        <v>0</v>
      </c>
      <c r="L154" s="2">
        <v>0</v>
      </c>
      <c r="M154" s="2">
        <v>0</v>
      </c>
      <c r="N154" s="2">
        <v>0</v>
      </c>
      <c r="O154" s="2">
        <v>304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304</v>
      </c>
      <c r="V154" t="s">
        <v>55</v>
      </c>
    </row>
    <row r="155" spans="1:22" hidden="1" x14ac:dyDescent="0.25">
      <c r="A155" t="s">
        <v>8324</v>
      </c>
      <c r="B155" t="s">
        <v>9471</v>
      </c>
      <c r="C155" t="s">
        <v>1</v>
      </c>
      <c r="D155" t="s">
        <v>7706</v>
      </c>
      <c r="E155" t="s">
        <v>9440</v>
      </c>
      <c r="F155" t="s">
        <v>9441</v>
      </c>
      <c r="G155">
        <v>44</v>
      </c>
      <c r="H155">
        <v>44</v>
      </c>
      <c r="I155">
        <v>44</v>
      </c>
      <c r="J155">
        <v>44</v>
      </c>
      <c r="K155">
        <v>0</v>
      </c>
      <c r="L155" s="2">
        <v>0</v>
      </c>
      <c r="M155" s="2">
        <v>0</v>
      </c>
      <c r="N155" s="2">
        <v>0</v>
      </c>
      <c r="O155" s="2">
        <v>187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187</v>
      </c>
      <c r="V155" t="s">
        <v>55</v>
      </c>
    </row>
    <row r="156" spans="1:22" hidden="1" x14ac:dyDescent="0.25">
      <c r="A156" t="s">
        <v>8324</v>
      </c>
      <c r="B156" t="s">
        <v>9470</v>
      </c>
      <c r="C156" t="s">
        <v>1</v>
      </c>
      <c r="D156" t="s">
        <v>7706</v>
      </c>
      <c r="E156" t="s">
        <v>9440</v>
      </c>
      <c r="F156" t="s">
        <v>9441</v>
      </c>
      <c r="G156">
        <v>43</v>
      </c>
      <c r="H156">
        <v>43</v>
      </c>
      <c r="I156">
        <v>43</v>
      </c>
      <c r="J156">
        <v>43</v>
      </c>
      <c r="K156">
        <v>0</v>
      </c>
      <c r="L156" s="2">
        <v>0</v>
      </c>
      <c r="M156" s="2">
        <v>0</v>
      </c>
      <c r="N156" s="2">
        <v>0</v>
      </c>
      <c r="O156" s="2">
        <v>38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38</v>
      </c>
      <c r="V156" t="s">
        <v>55</v>
      </c>
    </row>
    <row r="157" spans="1:22" hidden="1" x14ac:dyDescent="0.25">
      <c r="A157" t="s">
        <v>8324</v>
      </c>
      <c r="B157" t="s">
        <v>9470</v>
      </c>
      <c r="C157" t="s">
        <v>1</v>
      </c>
      <c r="D157" t="s">
        <v>7706</v>
      </c>
      <c r="E157" t="s">
        <v>9440</v>
      </c>
      <c r="F157" t="s">
        <v>9441</v>
      </c>
      <c r="G157">
        <v>42</v>
      </c>
      <c r="H157">
        <v>42</v>
      </c>
      <c r="I157">
        <v>42</v>
      </c>
      <c r="J157">
        <v>42</v>
      </c>
      <c r="K157">
        <v>0</v>
      </c>
      <c r="L157" s="2">
        <v>0</v>
      </c>
      <c r="M157" s="2">
        <v>0</v>
      </c>
      <c r="N157" s="2">
        <v>0</v>
      </c>
      <c r="O157" s="2">
        <v>182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182</v>
      </c>
      <c r="V157" t="s">
        <v>55</v>
      </c>
    </row>
    <row r="158" spans="1:22" hidden="1" x14ac:dyDescent="0.25">
      <c r="A158" t="s">
        <v>8324</v>
      </c>
      <c r="B158" t="s">
        <v>9470</v>
      </c>
      <c r="C158" t="s">
        <v>1</v>
      </c>
      <c r="D158" t="s">
        <v>7706</v>
      </c>
      <c r="E158" t="s">
        <v>9440</v>
      </c>
      <c r="F158" t="s">
        <v>9441</v>
      </c>
      <c r="G158">
        <v>41</v>
      </c>
      <c r="H158">
        <v>41</v>
      </c>
      <c r="I158">
        <v>41</v>
      </c>
      <c r="J158">
        <v>41</v>
      </c>
      <c r="K158">
        <v>0</v>
      </c>
      <c r="L158" s="2">
        <v>0</v>
      </c>
      <c r="M158" s="2">
        <v>0</v>
      </c>
      <c r="N158" s="2">
        <v>0</v>
      </c>
      <c r="O158" s="2">
        <v>85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85</v>
      </c>
      <c r="V158" t="s">
        <v>55</v>
      </c>
    </row>
    <row r="159" spans="1:22" hidden="1" x14ac:dyDescent="0.25">
      <c r="A159" t="s">
        <v>8324</v>
      </c>
      <c r="B159" t="s">
        <v>9469</v>
      </c>
      <c r="C159" t="s">
        <v>1</v>
      </c>
      <c r="D159" t="s">
        <v>7706</v>
      </c>
      <c r="E159" t="s">
        <v>9440</v>
      </c>
      <c r="F159" t="s">
        <v>9441</v>
      </c>
      <c r="G159">
        <v>40</v>
      </c>
      <c r="H159">
        <v>40</v>
      </c>
      <c r="I159">
        <v>40</v>
      </c>
      <c r="J159">
        <v>40</v>
      </c>
      <c r="K159">
        <v>0</v>
      </c>
      <c r="L159" s="2">
        <v>0</v>
      </c>
      <c r="M159" s="2">
        <v>0</v>
      </c>
      <c r="N159" s="2">
        <v>0</v>
      </c>
      <c r="O159" s="2">
        <v>25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25</v>
      </c>
      <c r="V159" t="s">
        <v>55</v>
      </c>
    </row>
    <row r="160" spans="1:22" hidden="1" x14ac:dyDescent="0.25">
      <c r="A160" t="s">
        <v>8324</v>
      </c>
      <c r="B160" t="s">
        <v>9468</v>
      </c>
      <c r="C160" t="s">
        <v>1</v>
      </c>
      <c r="D160" t="s">
        <v>7706</v>
      </c>
      <c r="E160" t="s">
        <v>9440</v>
      </c>
      <c r="F160" t="s">
        <v>9441</v>
      </c>
      <c r="G160">
        <v>39</v>
      </c>
      <c r="H160">
        <v>39</v>
      </c>
      <c r="I160">
        <v>39</v>
      </c>
      <c r="J160">
        <v>39</v>
      </c>
      <c r="K160">
        <v>0</v>
      </c>
      <c r="L160" s="2">
        <v>0</v>
      </c>
      <c r="M160" s="2">
        <v>0</v>
      </c>
      <c r="N160" s="2">
        <v>0</v>
      </c>
      <c r="O160" s="2">
        <v>14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14</v>
      </c>
      <c r="V160" t="s">
        <v>55</v>
      </c>
    </row>
    <row r="161" spans="1:22" hidden="1" x14ac:dyDescent="0.25">
      <c r="A161" t="s">
        <v>8324</v>
      </c>
      <c r="B161" t="s">
        <v>9468</v>
      </c>
      <c r="C161" t="s">
        <v>1</v>
      </c>
      <c r="D161" t="s">
        <v>7706</v>
      </c>
      <c r="E161" t="s">
        <v>9440</v>
      </c>
      <c r="F161" t="s">
        <v>9441</v>
      </c>
      <c r="G161">
        <v>38</v>
      </c>
      <c r="H161">
        <v>38</v>
      </c>
      <c r="I161">
        <v>38</v>
      </c>
      <c r="J161">
        <v>38</v>
      </c>
      <c r="K161">
        <v>0</v>
      </c>
      <c r="L161" s="2">
        <v>0</v>
      </c>
      <c r="M161" s="2">
        <v>0</v>
      </c>
      <c r="N161" s="2">
        <v>0</v>
      </c>
      <c r="O161" s="2">
        <v>50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50</v>
      </c>
      <c r="V161" t="s">
        <v>55</v>
      </c>
    </row>
    <row r="162" spans="1:22" hidden="1" x14ac:dyDescent="0.25">
      <c r="A162" t="s">
        <v>8324</v>
      </c>
      <c r="B162" t="s">
        <v>9467</v>
      </c>
      <c r="C162" t="s">
        <v>1</v>
      </c>
      <c r="D162" t="s">
        <v>7706</v>
      </c>
      <c r="E162" t="s">
        <v>9440</v>
      </c>
      <c r="F162" t="s">
        <v>9441</v>
      </c>
      <c r="G162">
        <v>37</v>
      </c>
      <c r="H162">
        <v>37</v>
      </c>
      <c r="I162">
        <v>37</v>
      </c>
      <c r="J162">
        <v>37</v>
      </c>
      <c r="K162">
        <v>0</v>
      </c>
      <c r="L162" s="2">
        <v>0</v>
      </c>
      <c r="M162" s="2">
        <v>0</v>
      </c>
      <c r="N162" s="2">
        <v>0</v>
      </c>
      <c r="O162" s="2">
        <v>27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27</v>
      </c>
      <c r="V162" t="s">
        <v>55</v>
      </c>
    </row>
    <row r="163" spans="1:22" hidden="1" x14ac:dyDescent="0.25">
      <c r="A163" t="s">
        <v>8324</v>
      </c>
      <c r="B163" t="s">
        <v>9467</v>
      </c>
      <c r="C163" t="s">
        <v>1</v>
      </c>
      <c r="D163" t="s">
        <v>7706</v>
      </c>
      <c r="E163" t="s">
        <v>9440</v>
      </c>
      <c r="F163" t="s">
        <v>9441</v>
      </c>
      <c r="G163">
        <v>36</v>
      </c>
      <c r="H163">
        <v>36</v>
      </c>
      <c r="I163">
        <v>36</v>
      </c>
      <c r="J163">
        <v>36</v>
      </c>
      <c r="K163">
        <v>0</v>
      </c>
      <c r="L163" s="2">
        <v>0</v>
      </c>
      <c r="M163" s="2">
        <v>0</v>
      </c>
      <c r="N163" s="2">
        <v>0</v>
      </c>
      <c r="O163" s="2">
        <v>68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68</v>
      </c>
      <c r="V163" t="s">
        <v>55</v>
      </c>
    </row>
    <row r="164" spans="1:22" hidden="1" x14ac:dyDescent="0.25">
      <c r="A164" t="s">
        <v>8324</v>
      </c>
      <c r="B164" t="s">
        <v>9466</v>
      </c>
      <c r="C164" t="s">
        <v>1</v>
      </c>
      <c r="D164" t="s">
        <v>7706</v>
      </c>
      <c r="E164" t="s">
        <v>9440</v>
      </c>
      <c r="F164" t="s">
        <v>9441</v>
      </c>
      <c r="G164">
        <v>35</v>
      </c>
      <c r="H164">
        <v>35</v>
      </c>
      <c r="I164">
        <v>35</v>
      </c>
      <c r="J164">
        <v>35</v>
      </c>
      <c r="K164">
        <v>0</v>
      </c>
      <c r="L164" s="2">
        <v>0</v>
      </c>
      <c r="M164" s="2">
        <v>0</v>
      </c>
      <c r="N164" s="2">
        <v>0</v>
      </c>
      <c r="O164" s="2">
        <v>50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50</v>
      </c>
      <c r="V164" t="s">
        <v>55</v>
      </c>
    </row>
    <row r="165" spans="1:22" hidden="1" x14ac:dyDescent="0.25">
      <c r="A165" t="s">
        <v>8324</v>
      </c>
      <c r="B165" t="s">
        <v>9466</v>
      </c>
      <c r="C165" t="s">
        <v>1</v>
      </c>
      <c r="D165" t="s">
        <v>7706</v>
      </c>
      <c r="E165" t="s">
        <v>9440</v>
      </c>
      <c r="F165" t="s">
        <v>9441</v>
      </c>
      <c r="G165">
        <v>34</v>
      </c>
      <c r="H165">
        <v>34</v>
      </c>
      <c r="I165">
        <v>34</v>
      </c>
      <c r="J165">
        <v>34</v>
      </c>
      <c r="K165">
        <v>0</v>
      </c>
      <c r="L165" s="2">
        <v>0</v>
      </c>
      <c r="M165" s="2">
        <v>0</v>
      </c>
      <c r="N165" s="2">
        <v>0</v>
      </c>
      <c r="O165" s="2">
        <v>72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72</v>
      </c>
      <c r="V165" t="s">
        <v>55</v>
      </c>
    </row>
    <row r="166" spans="1:22" hidden="1" x14ac:dyDescent="0.25">
      <c r="A166" t="s">
        <v>8324</v>
      </c>
      <c r="B166" t="s">
        <v>9466</v>
      </c>
      <c r="C166" t="s">
        <v>1</v>
      </c>
      <c r="D166" t="s">
        <v>7706</v>
      </c>
      <c r="E166" t="s">
        <v>9440</v>
      </c>
      <c r="F166" t="s">
        <v>9441</v>
      </c>
      <c r="G166">
        <v>33</v>
      </c>
      <c r="H166">
        <v>33</v>
      </c>
      <c r="I166">
        <v>33</v>
      </c>
      <c r="J166">
        <v>33</v>
      </c>
      <c r="K166">
        <v>0</v>
      </c>
      <c r="L166" s="2">
        <v>0</v>
      </c>
      <c r="M166" s="2">
        <v>0</v>
      </c>
      <c r="N166" s="2">
        <v>0</v>
      </c>
      <c r="O166" s="2">
        <v>209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209</v>
      </c>
      <c r="V166" t="s">
        <v>55</v>
      </c>
    </row>
    <row r="167" spans="1:22" hidden="1" x14ac:dyDescent="0.25">
      <c r="A167" t="s">
        <v>8324</v>
      </c>
      <c r="B167" t="s">
        <v>9466</v>
      </c>
      <c r="C167" t="s">
        <v>1</v>
      </c>
      <c r="D167" t="s">
        <v>7706</v>
      </c>
      <c r="E167" t="s">
        <v>9440</v>
      </c>
      <c r="F167" t="s">
        <v>9441</v>
      </c>
      <c r="G167">
        <v>32</v>
      </c>
      <c r="H167">
        <v>32</v>
      </c>
      <c r="I167">
        <v>32</v>
      </c>
      <c r="J167">
        <v>32</v>
      </c>
      <c r="K167">
        <v>0</v>
      </c>
      <c r="L167" s="2">
        <v>0</v>
      </c>
      <c r="M167" s="2">
        <v>0</v>
      </c>
      <c r="N167" s="2">
        <v>0</v>
      </c>
      <c r="O167" s="2">
        <v>229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229</v>
      </c>
      <c r="V167" t="s">
        <v>55</v>
      </c>
    </row>
    <row r="168" spans="1:22" hidden="1" x14ac:dyDescent="0.25">
      <c r="A168" t="s">
        <v>8324</v>
      </c>
      <c r="B168" t="s">
        <v>9465</v>
      </c>
      <c r="C168" t="s">
        <v>1</v>
      </c>
      <c r="D168" t="s">
        <v>7706</v>
      </c>
      <c r="E168" t="s">
        <v>9440</v>
      </c>
      <c r="F168" t="s">
        <v>9441</v>
      </c>
      <c r="G168">
        <v>31</v>
      </c>
      <c r="H168">
        <v>31</v>
      </c>
      <c r="I168">
        <v>31</v>
      </c>
      <c r="J168">
        <v>31</v>
      </c>
      <c r="K168">
        <v>0</v>
      </c>
      <c r="L168" s="2">
        <v>0</v>
      </c>
      <c r="M168" s="2">
        <v>0</v>
      </c>
      <c r="N168" s="2">
        <v>0</v>
      </c>
      <c r="O168" s="2">
        <v>60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60</v>
      </c>
      <c r="V168" t="s">
        <v>55</v>
      </c>
    </row>
    <row r="169" spans="1:22" hidden="1" x14ac:dyDescent="0.25">
      <c r="A169" t="s">
        <v>8324</v>
      </c>
      <c r="B169" t="s">
        <v>9465</v>
      </c>
      <c r="C169" t="s">
        <v>1</v>
      </c>
      <c r="D169" t="s">
        <v>7706</v>
      </c>
      <c r="E169" t="s">
        <v>9440</v>
      </c>
      <c r="F169" t="s">
        <v>9441</v>
      </c>
      <c r="G169">
        <v>30</v>
      </c>
      <c r="H169">
        <v>30</v>
      </c>
      <c r="I169">
        <v>30</v>
      </c>
      <c r="J169">
        <v>30</v>
      </c>
      <c r="K169">
        <v>0</v>
      </c>
      <c r="L169" s="2">
        <v>0</v>
      </c>
      <c r="M169" s="2">
        <v>0</v>
      </c>
      <c r="N169" s="2">
        <v>0</v>
      </c>
      <c r="O169" s="2">
        <v>94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94</v>
      </c>
      <c r="V169" t="s">
        <v>55</v>
      </c>
    </row>
    <row r="170" spans="1:22" hidden="1" x14ac:dyDescent="0.25">
      <c r="A170" t="s">
        <v>8324</v>
      </c>
      <c r="B170" t="s">
        <v>9464</v>
      </c>
      <c r="C170" t="s">
        <v>1</v>
      </c>
      <c r="D170" t="s">
        <v>7706</v>
      </c>
      <c r="E170" t="s">
        <v>9440</v>
      </c>
      <c r="F170" t="s">
        <v>9441</v>
      </c>
      <c r="G170">
        <v>29</v>
      </c>
      <c r="H170">
        <v>29</v>
      </c>
      <c r="I170">
        <v>29</v>
      </c>
      <c r="J170">
        <v>29</v>
      </c>
      <c r="K170">
        <v>0</v>
      </c>
      <c r="L170" s="2">
        <v>0</v>
      </c>
      <c r="M170" s="2">
        <v>0</v>
      </c>
      <c r="N170" s="2">
        <v>0</v>
      </c>
      <c r="O170" s="2">
        <v>15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15</v>
      </c>
      <c r="V170" t="s">
        <v>55</v>
      </c>
    </row>
    <row r="171" spans="1:22" hidden="1" x14ac:dyDescent="0.25">
      <c r="A171" t="s">
        <v>8324</v>
      </c>
      <c r="B171" t="s">
        <v>9463</v>
      </c>
      <c r="C171" t="s">
        <v>1</v>
      </c>
      <c r="D171" t="s">
        <v>7706</v>
      </c>
      <c r="E171" t="s">
        <v>9440</v>
      </c>
      <c r="F171" t="s">
        <v>9441</v>
      </c>
      <c r="G171">
        <v>28</v>
      </c>
      <c r="H171">
        <v>28</v>
      </c>
      <c r="I171">
        <v>28</v>
      </c>
      <c r="J171">
        <v>28</v>
      </c>
      <c r="K171">
        <v>0</v>
      </c>
      <c r="L171" s="2">
        <v>0</v>
      </c>
      <c r="M171" s="2">
        <v>0</v>
      </c>
      <c r="N171" s="2">
        <v>0</v>
      </c>
      <c r="O171" s="2">
        <v>80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80</v>
      </c>
      <c r="V171" t="s">
        <v>55</v>
      </c>
    </row>
    <row r="172" spans="1:22" hidden="1" x14ac:dyDescent="0.25">
      <c r="A172" t="s">
        <v>8324</v>
      </c>
      <c r="B172" t="s">
        <v>9462</v>
      </c>
      <c r="C172" t="s">
        <v>1</v>
      </c>
      <c r="D172" t="s">
        <v>7706</v>
      </c>
      <c r="E172" t="s">
        <v>9440</v>
      </c>
      <c r="F172" t="s">
        <v>9441</v>
      </c>
      <c r="G172">
        <v>27</v>
      </c>
      <c r="H172">
        <v>27</v>
      </c>
      <c r="I172">
        <v>27</v>
      </c>
      <c r="J172">
        <v>27</v>
      </c>
      <c r="K172">
        <v>0</v>
      </c>
      <c r="L172" s="2">
        <v>0</v>
      </c>
      <c r="M172" s="2">
        <v>0</v>
      </c>
      <c r="N172" s="2">
        <v>0</v>
      </c>
      <c r="O172" s="2">
        <v>123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123</v>
      </c>
      <c r="V172" t="s">
        <v>55</v>
      </c>
    </row>
    <row r="173" spans="1:22" hidden="1" x14ac:dyDescent="0.25">
      <c r="A173" t="s">
        <v>8324</v>
      </c>
      <c r="B173" t="s">
        <v>9461</v>
      </c>
      <c r="C173" t="s">
        <v>1</v>
      </c>
      <c r="D173" t="s">
        <v>7706</v>
      </c>
      <c r="E173" t="s">
        <v>9440</v>
      </c>
      <c r="F173" t="s">
        <v>9441</v>
      </c>
      <c r="G173">
        <v>26</v>
      </c>
      <c r="H173">
        <v>26</v>
      </c>
      <c r="I173">
        <v>26</v>
      </c>
      <c r="J173">
        <v>26</v>
      </c>
      <c r="K173">
        <v>0</v>
      </c>
      <c r="L173" s="2">
        <v>0</v>
      </c>
      <c r="M173" s="2">
        <v>0</v>
      </c>
      <c r="N173" s="2">
        <v>0</v>
      </c>
      <c r="O173" s="2">
        <v>158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158</v>
      </c>
      <c r="V173" t="s">
        <v>55</v>
      </c>
    </row>
    <row r="174" spans="1:22" hidden="1" x14ac:dyDescent="0.25">
      <c r="A174" t="s">
        <v>8324</v>
      </c>
      <c r="B174" t="s">
        <v>9461</v>
      </c>
      <c r="C174" t="s">
        <v>1</v>
      </c>
      <c r="D174" t="s">
        <v>7706</v>
      </c>
      <c r="E174" t="s">
        <v>9440</v>
      </c>
      <c r="F174" t="s">
        <v>9441</v>
      </c>
      <c r="G174">
        <v>25</v>
      </c>
      <c r="H174">
        <v>25</v>
      </c>
      <c r="I174">
        <v>25</v>
      </c>
      <c r="J174">
        <v>25</v>
      </c>
      <c r="K174">
        <v>0</v>
      </c>
      <c r="L174" s="2">
        <v>0</v>
      </c>
      <c r="M174" s="2">
        <v>0</v>
      </c>
      <c r="N174" s="2">
        <v>0</v>
      </c>
      <c r="O174" s="2">
        <v>135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135</v>
      </c>
      <c r="V174" t="s">
        <v>55</v>
      </c>
    </row>
    <row r="175" spans="1:22" hidden="1" x14ac:dyDescent="0.25">
      <c r="A175" t="s">
        <v>8323</v>
      </c>
      <c r="B175" t="s">
        <v>9454</v>
      </c>
      <c r="C175" t="s">
        <v>1</v>
      </c>
      <c r="D175" t="s">
        <v>7706</v>
      </c>
      <c r="E175" t="s">
        <v>9440</v>
      </c>
      <c r="F175" t="s">
        <v>9441</v>
      </c>
      <c r="G175">
        <v>24</v>
      </c>
      <c r="H175">
        <v>24</v>
      </c>
      <c r="I175">
        <v>24</v>
      </c>
      <c r="J175">
        <v>24</v>
      </c>
      <c r="K175">
        <v>0</v>
      </c>
      <c r="L175" s="2">
        <v>0</v>
      </c>
      <c r="M175" s="2">
        <v>0</v>
      </c>
      <c r="N175" s="2">
        <v>0</v>
      </c>
      <c r="O175" s="2">
        <v>130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130</v>
      </c>
      <c r="V175" t="s">
        <v>55</v>
      </c>
    </row>
    <row r="176" spans="1:22" hidden="1" x14ac:dyDescent="0.25">
      <c r="A176" t="s">
        <v>8323</v>
      </c>
      <c r="B176" t="s">
        <v>9454</v>
      </c>
      <c r="C176" t="s">
        <v>1</v>
      </c>
      <c r="D176" t="s">
        <v>7706</v>
      </c>
      <c r="E176" t="s">
        <v>9440</v>
      </c>
      <c r="F176" t="s">
        <v>9441</v>
      </c>
      <c r="G176">
        <v>23</v>
      </c>
      <c r="H176">
        <v>23</v>
      </c>
      <c r="I176">
        <v>23</v>
      </c>
      <c r="J176">
        <v>23</v>
      </c>
      <c r="K176">
        <v>0</v>
      </c>
      <c r="L176" s="2">
        <v>0</v>
      </c>
      <c r="M176" s="2">
        <v>0</v>
      </c>
      <c r="N176" s="2">
        <v>0</v>
      </c>
      <c r="O176" s="2">
        <v>130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130</v>
      </c>
      <c r="V176" t="s">
        <v>55</v>
      </c>
    </row>
    <row r="177" spans="1:22" hidden="1" x14ac:dyDescent="0.25">
      <c r="A177" t="s">
        <v>8323</v>
      </c>
      <c r="B177" t="s">
        <v>9454</v>
      </c>
      <c r="C177" t="s">
        <v>1</v>
      </c>
      <c r="D177" t="s">
        <v>7706</v>
      </c>
      <c r="E177" t="s">
        <v>9440</v>
      </c>
      <c r="F177" t="s">
        <v>9441</v>
      </c>
      <c r="G177">
        <v>22</v>
      </c>
      <c r="H177">
        <v>22</v>
      </c>
      <c r="I177">
        <v>22</v>
      </c>
      <c r="J177">
        <v>22</v>
      </c>
      <c r="K177">
        <v>0</v>
      </c>
      <c r="L177" s="2">
        <v>0</v>
      </c>
      <c r="M177" s="2">
        <v>0</v>
      </c>
      <c r="N177" s="2">
        <v>0</v>
      </c>
      <c r="O177" s="2">
        <v>143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143</v>
      </c>
      <c r="V177" t="s">
        <v>55</v>
      </c>
    </row>
    <row r="178" spans="1:22" hidden="1" x14ac:dyDescent="0.25">
      <c r="A178" t="s">
        <v>8323</v>
      </c>
      <c r="B178" t="s">
        <v>9454</v>
      </c>
      <c r="C178" t="s">
        <v>1</v>
      </c>
      <c r="D178" t="s">
        <v>7706</v>
      </c>
      <c r="E178" t="s">
        <v>9440</v>
      </c>
      <c r="F178" t="s">
        <v>9441</v>
      </c>
      <c r="G178">
        <v>21</v>
      </c>
      <c r="H178">
        <v>21</v>
      </c>
      <c r="I178">
        <v>21</v>
      </c>
      <c r="J178">
        <v>21</v>
      </c>
      <c r="K178">
        <v>0</v>
      </c>
      <c r="L178" s="2">
        <v>0</v>
      </c>
      <c r="M178" s="2">
        <v>0</v>
      </c>
      <c r="N178" s="2">
        <v>0</v>
      </c>
      <c r="O178" s="2">
        <v>185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185</v>
      </c>
      <c r="V178" t="s">
        <v>55</v>
      </c>
    </row>
    <row r="179" spans="1:22" hidden="1" x14ac:dyDescent="0.25">
      <c r="A179" t="s">
        <v>8323</v>
      </c>
      <c r="B179" t="s">
        <v>9454</v>
      </c>
      <c r="C179" t="s">
        <v>1</v>
      </c>
      <c r="D179" t="s">
        <v>7706</v>
      </c>
      <c r="E179" t="s">
        <v>9440</v>
      </c>
      <c r="F179" t="s">
        <v>9441</v>
      </c>
      <c r="G179">
        <v>20</v>
      </c>
      <c r="H179">
        <v>20</v>
      </c>
      <c r="I179">
        <v>20</v>
      </c>
      <c r="J179">
        <v>20</v>
      </c>
      <c r="K179">
        <v>0</v>
      </c>
      <c r="L179" s="2">
        <v>0</v>
      </c>
      <c r="M179" s="2">
        <v>0</v>
      </c>
      <c r="N179" s="2">
        <v>0</v>
      </c>
      <c r="O179" s="2">
        <v>208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208</v>
      </c>
      <c r="V179" t="s">
        <v>55</v>
      </c>
    </row>
    <row r="180" spans="1:22" hidden="1" x14ac:dyDescent="0.25">
      <c r="A180" t="s">
        <v>8323</v>
      </c>
      <c r="B180" t="s">
        <v>9454</v>
      </c>
      <c r="C180" t="s">
        <v>1</v>
      </c>
      <c r="D180" t="s">
        <v>7706</v>
      </c>
      <c r="E180" t="s">
        <v>9440</v>
      </c>
      <c r="F180" t="s">
        <v>9441</v>
      </c>
      <c r="G180">
        <v>19</v>
      </c>
      <c r="H180">
        <v>19</v>
      </c>
      <c r="I180">
        <v>19</v>
      </c>
      <c r="J180">
        <v>19</v>
      </c>
      <c r="K180">
        <v>0</v>
      </c>
      <c r="L180" s="2">
        <v>0</v>
      </c>
      <c r="M180" s="2">
        <v>0</v>
      </c>
      <c r="N180" s="2">
        <v>0</v>
      </c>
      <c r="O180" s="2">
        <v>90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90</v>
      </c>
      <c r="V180" t="s">
        <v>55</v>
      </c>
    </row>
    <row r="181" spans="1:22" hidden="1" x14ac:dyDescent="0.25">
      <c r="A181" t="s">
        <v>8323</v>
      </c>
      <c r="B181" t="s">
        <v>9454</v>
      </c>
      <c r="C181" t="s">
        <v>1</v>
      </c>
      <c r="D181" t="s">
        <v>7706</v>
      </c>
      <c r="E181" t="s">
        <v>9440</v>
      </c>
      <c r="F181" t="s">
        <v>9441</v>
      </c>
      <c r="G181">
        <v>18</v>
      </c>
      <c r="H181">
        <v>18</v>
      </c>
      <c r="I181">
        <v>18</v>
      </c>
      <c r="J181">
        <v>18</v>
      </c>
      <c r="K181">
        <v>0</v>
      </c>
      <c r="L181" s="2">
        <v>0</v>
      </c>
      <c r="M181" s="2">
        <v>0</v>
      </c>
      <c r="N181" s="2">
        <v>0</v>
      </c>
      <c r="O181" s="2">
        <v>106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106</v>
      </c>
      <c r="V181" t="s">
        <v>55</v>
      </c>
    </row>
    <row r="182" spans="1:22" hidden="1" x14ac:dyDescent="0.25">
      <c r="A182" t="s">
        <v>8323</v>
      </c>
      <c r="B182" t="s">
        <v>9454</v>
      </c>
      <c r="C182" t="s">
        <v>1</v>
      </c>
      <c r="D182" t="s">
        <v>7706</v>
      </c>
      <c r="E182" t="s">
        <v>9440</v>
      </c>
      <c r="F182" t="s">
        <v>9441</v>
      </c>
      <c r="G182">
        <v>17</v>
      </c>
      <c r="H182">
        <v>17</v>
      </c>
      <c r="I182">
        <v>17</v>
      </c>
      <c r="J182">
        <v>17</v>
      </c>
      <c r="K182">
        <v>0</v>
      </c>
      <c r="L182" s="2">
        <v>0</v>
      </c>
      <c r="M182" s="2">
        <v>0</v>
      </c>
      <c r="N182" s="2">
        <v>0</v>
      </c>
      <c r="O182" s="2">
        <v>55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55</v>
      </c>
      <c r="V182" t="s">
        <v>55</v>
      </c>
    </row>
    <row r="183" spans="1:22" hidden="1" x14ac:dyDescent="0.25">
      <c r="A183" t="s">
        <v>8323</v>
      </c>
      <c r="B183" t="s">
        <v>9454</v>
      </c>
      <c r="C183" t="s">
        <v>1</v>
      </c>
      <c r="D183" t="s">
        <v>7706</v>
      </c>
      <c r="E183" t="s">
        <v>9440</v>
      </c>
      <c r="F183" t="s">
        <v>9441</v>
      </c>
      <c r="G183">
        <v>16</v>
      </c>
      <c r="H183">
        <v>16</v>
      </c>
      <c r="I183">
        <v>16</v>
      </c>
      <c r="J183">
        <v>16</v>
      </c>
      <c r="K183">
        <v>0</v>
      </c>
      <c r="L183" s="2">
        <v>0</v>
      </c>
      <c r="M183" s="2">
        <v>0</v>
      </c>
      <c r="N183" s="2">
        <v>0</v>
      </c>
      <c r="O183" s="2">
        <v>54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54</v>
      </c>
      <c r="V183" t="s">
        <v>55</v>
      </c>
    </row>
    <row r="184" spans="1:22" hidden="1" x14ac:dyDescent="0.25">
      <c r="A184" t="s">
        <v>8323</v>
      </c>
      <c r="B184" t="s">
        <v>9454</v>
      </c>
      <c r="C184" t="s">
        <v>1</v>
      </c>
      <c r="D184" t="s">
        <v>7706</v>
      </c>
      <c r="E184" t="s">
        <v>9440</v>
      </c>
      <c r="F184" t="s">
        <v>9441</v>
      </c>
      <c r="G184">
        <v>15</v>
      </c>
      <c r="H184">
        <v>15</v>
      </c>
      <c r="I184">
        <v>15</v>
      </c>
      <c r="J184">
        <v>15</v>
      </c>
      <c r="K184">
        <v>0</v>
      </c>
      <c r="L184" s="2">
        <v>0</v>
      </c>
      <c r="M184" s="2">
        <v>0</v>
      </c>
      <c r="N184" s="2">
        <v>0</v>
      </c>
      <c r="O184" s="2">
        <v>148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148</v>
      </c>
      <c r="V184" t="s">
        <v>55</v>
      </c>
    </row>
    <row r="185" spans="1:22" hidden="1" x14ac:dyDescent="0.25">
      <c r="A185" t="s">
        <v>8323</v>
      </c>
      <c r="B185" t="s">
        <v>9454</v>
      </c>
      <c r="C185" t="s">
        <v>1</v>
      </c>
      <c r="D185" t="s">
        <v>7706</v>
      </c>
      <c r="E185" t="s">
        <v>9440</v>
      </c>
      <c r="F185" t="s">
        <v>9441</v>
      </c>
      <c r="G185">
        <v>14</v>
      </c>
      <c r="H185">
        <v>14</v>
      </c>
      <c r="I185">
        <v>14</v>
      </c>
      <c r="J185">
        <v>14</v>
      </c>
      <c r="K185">
        <v>0</v>
      </c>
      <c r="L185" s="2">
        <v>0</v>
      </c>
      <c r="M185" s="2">
        <v>0</v>
      </c>
      <c r="N185" s="2">
        <v>0</v>
      </c>
      <c r="O185" s="2">
        <v>10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10</v>
      </c>
      <c r="V185" t="s">
        <v>55</v>
      </c>
    </row>
    <row r="186" spans="1:22" hidden="1" x14ac:dyDescent="0.25">
      <c r="A186" t="s">
        <v>8323</v>
      </c>
      <c r="B186" t="s">
        <v>9453</v>
      </c>
      <c r="C186" t="s">
        <v>1</v>
      </c>
      <c r="D186" t="s">
        <v>7706</v>
      </c>
      <c r="E186" t="s">
        <v>9440</v>
      </c>
      <c r="F186" t="s">
        <v>9441</v>
      </c>
      <c r="G186">
        <v>13</v>
      </c>
      <c r="H186">
        <v>13</v>
      </c>
      <c r="I186">
        <v>13</v>
      </c>
      <c r="J186">
        <v>13</v>
      </c>
      <c r="K186">
        <v>0</v>
      </c>
      <c r="L186" s="2">
        <v>0</v>
      </c>
      <c r="M186" s="2">
        <v>0</v>
      </c>
      <c r="N186" s="2">
        <v>0</v>
      </c>
      <c r="O186" s="2">
        <v>70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70</v>
      </c>
      <c r="V186" t="s">
        <v>55</v>
      </c>
    </row>
    <row r="187" spans="1:22" hidden="1" x14ac:dyDescent="0.25">
      <c r="A187" t="s">
        <v>8323</v>
      </c>
      <c r="B187" t="s">
        <v>9452</v>
      </c>
      <c r="C187" t="s">
        <v>1</v>
      </c>
      <c r="D187" t="s">
        <v>7706</v>
      </c>
      <c r="E187" t="s">
        <v>9440</v>
      </c>
      <c r="F187" t="s">
        <v>9441</v>
      </c>
      <c r="G187">
        <v>12</v>
      </c>
      <c r="H187">
        <v>12</v>
      </c>
      <c r="I187">
        <v>12</v>
      </c>
      <c r="J187">
        <v>12</v>
      </c>
      <c r="K187">
        <v>0</v>
      </c>
      <c r="L187" s="2">
        <v>0</v>
      </c>
      <c r="M187" s="2">
        <v>0</v>
      </c>
      <c r="N187" s="2">
        <v>0</v>
      </c>
      <c r="O187" s="2">
        <v>122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122</v>
      </c>
      <c r="V187" t="s">
        <v>55</v>
      </c>
    </row>
    <row r="188" spans="1:22" hidden="1" x14ac:dyDescent="0.25">
      <c r="A188" t="s">
        <v>8323</v>
      </c>
      <c r="B188" t="s">
        <v>9451</v>
      </c>
      <c r="C188" t="s">
        <v>1</v>
      </c>
      <c r="D188" t="s">
        <v>7706</v>
      </c>
      <c r="E188" t="s">
        <v>9440</v>
      </c>
      <c r="F188" t="s">
        <v>9441</v>
      </c>
      <c r="G188">
        <v>11</v>
      </c>
      <c r="H188">
        <v>11</v>
      </c>
      <c r="I188">
        <v>11</v>
      </c>
      <c r="J188">
        <v>11</v>
      </c>
      <c r="K188">
        <v>0</v>
      </c>
      <c r="L188" s="2">
        <v>0</v>
      </c>
      <c r="M188" s="2">
        <v>0</v>
      </c>
      <c r="N188" s="2">
        <v>0</v>
      </c>
      <c r="O188" s="2">
        <v>60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60</v>
      </c>
      <c r="V188" t="s">
        <v>55</v>
      </c>
    </row>
    <row r="189" spans="1:22" hidden="1" x14ac:dyDescent="0.25">
      <c r="A189" t="s">
        <v>8323</v>
      </c>
      <c r="B189" t="s">
        <v>9450</v>
      </c>
      <c r="C189" t="s">
        <v>1</v>
      </c>
      <c r="D189" t="s">
        <v>7706</v>
      </c>
      <c r="E189" t="s">
        <v>9440</v>
      </c>
      <c r="F189" t="s">
        <v>9441</v>
      </c>
      <c r="G189">
        <v>10</v>
      </c>
      <c r="H189">
        <v>10</v>
      </c>
      <c r="I189">
        <v>10</v>
      </c>
      <c r="J189">
        <v>10</v>
      </c>
      <c r="K189">
        <v>0</v>
      </c>
      <c r="L189" s="2">
        <v>0</v>
      </c>
      <c r="M189" s="2">
        <v>0</v>
      </c>
      <c r="N189" s="2">
        <v>0</v>
      </c>
      <c r="O189" s="2">
        <v>15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15</v>
      </c>
      <c r="V189" t="s">
        <v>55</v>
      </c>
    </row>
    <row r="190" spans="1:22" hidden="1" x14ac:dyDescent="0.25">
      <c r="A190" t="s">
        <v>8323</v>
      </c>
      <c r="B190" t="s">
        <v>9449</v>
      </c>
      <c r="C190" t="s">
        <v>1</v>
      </c>
      <c r="D190" t="s">
        <v>7706</v>
      </c>
      <c r="E190" t="s">
        <v>9440</v>
      </c>
      <c r="F190" t="s">
        <v>9441</v>
      </c>
      <c r="G190">
        <v>9</v>
      </c>
      <c r="H190">
        <v>9</v>
      </c>
      <c r="I190">
        <v>9</v>
      </c>
      <c r="J190">
        <v>9</v>
      </c>
      <c r="K190">
        <v>0</v>
      </c>
      <c r="L190" s="2">
        <v>0</v>
      </c>
      <c r="M190" s="2">
        <v>0</v>
      </c>
      <c r="N190" s="2">
        <v>0</v>
      </c>
      <c r="O190" s="2">
        <v>125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125</v>
      </c>
      <c r="V190" t="s">
        <v>55</v>
      </c>
    </row>
    <row r="191" spans="1:22" hidden="1" x14ac:dyDescent="0.25">
      <c r="A191" t="s">
        <v>8323</v>
      </c>
      <c r="B191" t="s">
        <v>9448</v>
      </c>
      <c r="C191" t="s">
        <v>1</v>
      </c>
      <c r="D191" t="s">
        <v>7706</v>
      </c>
      <c r="E191" t="s">
        <v>9440</v>
      </c>
      <c r="F191" t="s">
        <v>9441</v>
      </c>
      <c r="G191">
        <v>8</v>
      </c>
      <c r="H191">
        <v>8</v>
      </c>
      <c r="I191">
        <v>8</v>
      </c>
      <c r="J191">
        <v>8</v>
      </c>
      <c r="K191">
        <v>0</v>
      </c>
      <c r="L191" s="2">
        <v>0</v>
      </c>
      <c r="M191" s="2">
        <v>0</v>
      </c>
      <c r="N191" s="2">
        <v>0</v>
      </c>
      <c r="O191" s="2">
        <v>77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77</v>
      </c>
      <c r="V191" t="s">
        <v>55</v>
      </c>
    </row>
    <row r="192" spans="1:22" hidden="1" x14ac:dyDescent="0.25">
      <c r="A192" t="s">
        <v>8323</v>
      </c>
      <c r="B192" t="s">
        <v>9447</v>
      </c>
      <c r="C192" t="s">
        <v>1</v>
      </c>
      <c r="D192" t="s">
        <v>7706</v>
      </c>
      <c r="E192" t="s">
        <v>9440</v>
      </c>
      <c r="F192" t="s">
        <v>9441</v>
      </c>
      <c r="G192">
        <v>7</v>
      </c>
      <c r="H192">
        <v>7</v>
      </c>
      <c r="I192">
        <v>7</v>
      </c>
      <c r="J192">
        <v>7</v>
      </c>
      <c r="K192">
        <v>0</v>
      </c>
      <c r="L192" s="2">
        <v>0</v>
      </c>
      <c r="M192" s="2">
        <v>0</v>
      </c>
      <c r="N192" s="2">
        <v>0</v>
      </c>
      <c r="O192" s="2">
        <v>28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28</v>
      </c>
      <c r="V192" t="s">
        <v>55</v>
      </c>
    </row>
    <row r="193" spans="1:22" hidden="1" x14ac:dyDescent="0.25">
      <c r="A193" t="s">
        <v>8323</v>
      </c>
      <c r="B193" t="s">
        <v>9446</v>
      </c>
      <c r="C193" t="s">
        <v>1</v>
      </c>
      <c r="D193" t="s">
        <v>7706</v>
      </c>
      <c r="E193" t="s">
        <v>9440</v>
      </c>
      <c r="F193" t="s">
        <v>9441</v>
      </c>
      <c r="G193">
        <v>6</v>
      </c>
      <c r="H193">
        <v>6</v>
      </c>
      <c r="I193">
        <v>6</v>
      </c>
      <c r="J193">
        <v>6</v>
      </c>
      <c r="K193">
        <v>0</v>
      </c>
      <c r="L193" s="2">
        <v>0</v>
      </c>
      <c r="M193" s="2">
        <v>0</v>
      </c>
      <c r="N193" s="2">
        <v>0</v>
      </c>
      <c r="O193" s="2">
        <v>30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30</v>
      </c>
      <c r="V193" t="s">
        <v>55</v>
      </c>
    </row>
    <row r="194" spans="1:22" hidden="1" x14ac:dyDescent="0.25">
      <c r="A194" t="s">
        <v>8323</v>
      </c>
      <c r="B194" t="s">
        <v>9445</v>
      </c>
      <c r="C194" t="s">
        <v>1</v>
      </c>
      <c r="D194" t="s">
        <v>7706</v>
      </c>
      <c r="E194" t="s">
        <v>9440</v>
      </c>
      <c r="F194" t="s">
        <v>9441</v>
      </c>
      <c r="G194">
        <v>5</v>
      </c>
      <c r="H194">
        <v>5</v>
      </c>
      <c r="I194">
        <v>5</v>
      </c>
      <c r="J194">
        <v>5</v>
      </c>
      <c r="K194">
        <v>0</v>
      </c>
      <c r="L194" s="2">
        <v>0</v>
      </c>
      <c r="M194" s="2">
        <v>0</v>
      </c>
      <c r="N194" s="2">
        <v>0</v>
      </c>
      <c r="O194" s="2">
        <v>16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16</v>
      </c>
      <c r="V194" t="s">
        <v>55</v>
      </c>
    </row>
    <row r="195" spans="1:22" hidden="1" x14ac:dyDescent="0.25">
      <c r="A195" t="s">
        <v>8323</v>
      </c>
      <c r="B195" t="s">
        <v>9444</v>
      </c>
      <c r="C195" t="s">
        <v>1</v>
      </c>
      <c r="D195" t="s">
        <v>7706</v>
      </c>
      <c r="E195" t="s">
        <v>9440</v>
      </c>
      <c r="F195" t="s">
        <v>9441</v>
      </c>
      <c r="G195">
        <v>4</v>
      </c>
      <c r="H195">
        <v>4</v>
      </c>
      <c r="I195">
        <v>4</v>
      </c>
      <c r="J195">
        <v>4</v>
      </c>
      <c r="K195">
        <v>0</v>
      </c>
      <c r="L195" s="2">
        <v>0</v>
      </c>
      <c r="M195" s="2">
        <v>0</v>
      </c>
      <c r="N195" s="2">
        <v>0</v>
      </c>
      <c r="O195" s="2">
        <v>15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15</v>
      </c>
      <c r="V195" t="s">
        <v>55</v>
      </c>
    </row>
    <row r="196" spans="1:22" hidden="1" x14ac:dyDescent="0.25">
      <c r="A196" t="s">
        <v>8323</v>
      </c>
      <c r="B196" t="s">
        <v>9443</v>
      </c>
      <c r="C196" t="s">
        <v>1</v>
      </c>
      <c r="D196" t="s">
        <v>7706</v>
      </c>
      <c r="E196" t="s">
        <v>9440</v>
      </c>
      <c r="F196" t="s">
        <v>9441</v>
      </c>
      <c r="G196">
        <v>3</v>
      </c>
      <c r="H196">
        <v>3</v>
      </c>
      <c r="I196">
        <v>3</v>
      </c>
      <c r="J196">
        <v>3</v>
      </c>
      <c r="K196">
        <v>0</v>
      </c>
      <c r="L196" s="2">
        <v>0</v>
      </c>
      <c r="M196" s="2">
        <v>0</v>
      </c>
      <c r="N196" s="2">
        <v>0</v>
      </c>
      <c r="O196" s="2">
        <v>65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65</v>
      </c>
      <c r="V196" t="s">
        <v>55</v>
      </c>
    </row>
    <row r="197" spans="1:22" hidden="1" x14ac:dyDescent="0.25">
      <c r="A197" t="s">
        <v>8323</v>
      </c>
      <c r="B197" t="s">
        <v>9442</v>
      </c>
      <c r="C197" t="s">
        <v>1</v>
      </c>
      <c r="D197" t="s">
        <v>7706</v>
      </c>
      <c r="E197" t="s">
        <v>9440</v>
      </c>
      <c r="F197" t="s">
        <v>9441</v>
      </c>
      <c r="G197">
        <v>2</v>
      </c>
      <c r="H197">
        <v>2</v>
      </c>
      <c r="I197">
        <v>2</v>
      </c>
      <c r="J197">
        <v>2</v>
      </c>
      <c r="K197">
        <v>0</v>
      </c>
      <c r="L197" s="2">
        <v>0</v>
      </c>
      <c r="M197" s="2">
        <v>0</v>
      </c>
      <c r="N197" s="2">
        <v>0</v>
      </c>
      <c r="O197" s="2">
        <v>117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117</v>
      </c>
      <c r="V197" t="s">
        <v>55</v>
      </c>
    </row>
    <row r="198" spans="1:22" hidden="1" x14ac:dyDescent="0.25">
      <c r="A198" t="s">
        <v>8323</v>
      </c>
      <c r="B198" t="s">
        <v>9442</v>
      </c>
      <c r="C198" t="s">
        <v>1</v>
      </c>
      <c r="D198" t="s">
        <v>7706</v>
      </c>
      <c r="E198" t="s">
        <v>9440</v>
      </c>
      <c r="F198" t="s">
        <v>9441</v>
      </c>
      <c r="G198">
        <v>1</v>
      </c>
      <c r="H198">
        <v>1</v>
      </c>
      <c r="I198">
        <v>1</v>
      </c>
      <c r="J198">
        <v>1</v>
      </c>
      <c r="K198">
        <v>0</v>
      </c>
      <c r="L198" s="2">
        <v>0</v>
      </c>
      <c r="M198" s="2">
        <v>0</v>
      </c>
      <c r="N198" s="2">
        <v>0</v>
      </c>
      <c r="O198" s="2">
        <v>140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140</v>
      </c>
      <c r="V198" t="s">
        <v>55</v>
      </c>
    </row>
    <row r="199" spans="1:22" hidden="1" x14ac:dyDescent="0.25">
      <c r="A199" t="s">
        <v>8323</v>
      </c>
      <c r="B199" t="s">
        <v>9439</v>
      </c>
      <c r="C199" t="s">
        <v>1</v>
      </c>
      <c r="D199" t="s">
        <v>7706</v>
      </c>
      <c r="E199" t="s">
        <v>9324</v>
      </c>
      <c r="F199" t="s">
        <v>9325</v>
      </c>
      <c r="G199">
        <v>250</v>
      </c>
      <c r="H199">
        <v>250</v>
      </c>
      <c r="I199">
        <v>250</v>
      </c>
      <c r="J199">
        <v>250</v>
      </c>
      <c r="K199">
        <v>0</v>
      </c>
      <c r="L199" s="2">
        <v>0</v>
      </c>
      <c r="M199" s="2">
        <v>0</v>
      </c>
      <c r="N199" s="2">
        <v>0</v>
      </c>
      <c r="O199" s="2">
        <v>88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88</v>
      </c>
      <c r="V199" t="s">
        <v>55</v>
      </c>
    </row>
    <row r="200" spans="1:22" hidden="1" x14ac:dyDescent="0.25">
      <c r="A200" t="s">
        <v>8323</v>
      </c>
      <c r="B200" t="s">
        <v>9439</v>
      </c>
      <c r="C200" t="s">
        <v>1</v>
      </c>
      <c r="D200" t="s">
        <v>7706</v>
      </c>
      <c r="E200" t="s">
        <v>9324</v>
      </c>
      <c r="F200" t="s">
        <v>9325</v>
      </c>
      <c r="G200">
        <v>249</v>
      </c>
      <c r="H200">
        <v>249</v>
      </c>
      <c r="I200">
        <v>249</v>
      </c>
      <c r="J200">
        <v>249</v>
      </c>
      <c r="K200">
        <v>0</v>
      </c>
      <c r="L200" s="2">
        <v>0</v>
      </c>
      <c r="M200" s="2">
        <v>0</v>
      </c>
      <c r="N200" s="2">
        <v>0</v>
      </c>
      <c r="O200" s="2">
        <v>165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165</v>
      </c>
      <c r="V200" t="s">
        <v>55</v>
      </c>
    </row>
    <row r="201" spans="1:22" hidden="1" x14ac:dyDescent="0.25">
      <c r="A201" t="s">
        <v>8323</v>
      </c>
      <c r="B201" t="s">
        <v>9438</v>
      </c>
      <c r="C201" t="s">
        <v>1</v>
      </c>
      <c r="D201" t="s">
        <v>7706</v>
      </c>
      <c r="E201" t="s">
        <v>9324</v>
      </c>
      <c r="F201" t="s">
        <v>9325</v>
      </c>
      <c r="G201">
        <v>248</v>
      </c>
      <c r="H201">
        <v>248</v>
      </c>
      <c r="I201">
        <v>248</v>
      </c>
      <c r="J201">
        <v>248</v>
      </c>
      <c r="K201">
        <v>0</v>
      </c>
      <c r="L201" s="2">
        <v>0</v>
      </c>
      <c r="M201" s="2">
        <v>0</v>
      </c>
      <c r="N201" s="2">
        <v>0</v>
      </c>
      <c r="O201" s="2">
        <v>172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172</v>
      </c>
      <c r="V201" t="s">
        <v>55</v>
      </c>
    </row>
    <row r="202" spans="1:22" hidden="1" x14ac:dyDescent="0.25">
      <c r="A202" t="s">
        <v>8323</v>
      </c>
      <c r="B202" t="s">
        <v>9437</v>
      </c>
      <c r="C202" t="s">
        <v>1</v>
      </c>
      <c r="D202" t="s">
        <v>7706</v>
      </c>
      <c r="E202" t="s">
        <v>9324</v>
      </c>
      <c r="F202" t="s">
        <v>9325</v>
      </c>
      <c r="G202">
        <v>247</v>
      </c>
      <c r="H202">
        <v>247</v>
      </c>
      <c r="I202">
        <v>247</v>
      </c>
      <c r="J202">
        <v>247</v>
      </c>
      <c r="K202">
        <v>0</v>
      </c>
      <c r="L202" s="2">
        <v>0</v>
      </c>
      <c r="M202" s="2">
        <v>0</v>
      </c>
      <c r="N202" s="2">
        <v>0</v>
      </c>
      <c r="O202" s="2">
        <v>131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131</v>
      </c>
      <c r="V202" t="s">
        <v>55</v>
      </c>
    </row>
    <row r="203" spans="1:22" hidden="1" x14ac:dyDescent="0.25">
      <c r="A203" t="s">
        <v>8323</v>
      </c>
      <c r="B203" t="s">
        <v>9436</v>
      </c>
      <c r="C203" t="s">
        <v>1</v>
      </c>
      <c r="D203" t="s">
        <v>7706</v>
      </c>
      <c r="E203" t="s">
        <v>9324</v>
      </c>
      <c r="F203" t="s">
        <v>9325</v>
      </c>
      <c r="G203">
        <v>246</v>
      </c>
      <c r="H203">
        <v>246</v>
      </c>
      <c r="I203">
        <v>246</v>
      </c>
      <c r="J203">
        <v>246</v>
      </c>
      <c r="K203">
        <v>0</v>
      </c>
      <c r="L203" s="2">
        <v>0</v>
      </c>
      <c r="M203" s="2">
        <v>0</v>
      </c>
      <c r="N203" s="2">
        <v>0</v>
      </c>
      <c r="O203" s="2">
        <v>19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19</v>
      </c>
      <c r="V203" t="s">
        <v>55</v>
      </c>
    </row>
    <row r="204" spans="1:22" hidden="1" x14ac:dyDescent="0.25">
      <c r="A204" t="s">
        <v>8323</v>
      </c>
      <c r="B204" t="s">
        <v>9435</v>
      </c>
      <c r="C204" t="s">
        <v>1</v>
      </c>
      <c r="D204" t="s">
        <v>7706</v>
      </c>
      <c r="E204" t="s">
        <v>9324</v>
      </c>
      <c r="F204" t="s">
        <v>9325</v>
      </c>
      <c r="G204">
        <v>245</v>
      </c>
      <c r="H204">
        <v>245</v>
      </c>
      <c r="I204">
        <v>245</v>
      </c>
      <c r="J204">
        <v>245</v>
      </c>
      <c r="K204">
        <v>0</v>
      </c>
      <c r="L204" s="2">
        <v>0</v>
      </c>
      <c r="M204" s="2">
        <v>0</v>
      </c>
      <c r="N204" s="2">
        <v>0</v>
      </c>
      <c r="O204" s="2">
        <v>61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61</v>
      </c>
      <c r="V204" t="s">
        <v>55</v>
      </c>
    </row>
    <row r="205" spans="1:22" hidden="1" x14ac:dyDescent="0.25">
      <c r="A205" t="s">
        <v>8322</v>
      </c>
      <c r="B205" t="s">
        <v>9431</v>
      </c>
      <c r="C205" t="s">
        <v>1</v>
      </c>
      <c r="D205" t="s">
        <v>7706</v>
      </c>
      <c r="E205" t="s">
        <v>9324</v>
      </c>
      <c r="F205" t="s">
        <v>9325</v>
      </c>
      <c r="G205">
        <v>244</v>
      </c>
      <c r="H205">
        <v>244</v>
      </c>
      <c r="I205">
        <v>244</v>
      </c>
      <c r="J205">
        <v>244</v>
      </c>
      <c r="K205">
        <v>0</v>
      </c>
      <c r="L205" s="2">
        <v>0</v>
      </c>
      <c r="M205" s="2">
        <v>0</v>
      </c>
      <c r="N205" s="2">
        <v>0</v>
      </c>
      <c r="O205" s="2">
        <v>45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45</v>
      </c>
      <c r="V205" t="s">
        <v>55</v>
      </c>
    </row>
    <row r="206" spans="1:22" hidden="1" x14ac:dyDescent="0.25">
      <c r="A206" t="s">
        <v>8322</v>
      </c>
      <c r="B206" t="s">
        <v>9430</v>
      </c>
      <c r="C206" t="s">
        <v>1</v>
      </c>
      <c r="D206" t="s">
        <v>7706</v>
      </c>
      <c r="E206" t="s">
        <v>9324</v>
      </c>
      <c r="F206" t="s">
        <v>9325</v>
      </c>
      <c r="G206">
        <v>243</v>
      </c>
      <c r="H206">
        <v>243</v>
      </c>
      <c r="I206">
        <v>243</v>
      </c>
      <c r="J206">
        <v>243</v>
      </c>
      <c r="K206">
        <v>0</v>
      </c>
      <c r="L206" s="2">
        <v>0</v>
      </c>
      <c r="M206" s="2">
        <v>0</v>
      </c>
      <c r="N206" s="2">
        <v>0</v>
      </c>
      <c r="O206" s="2">
        <v>35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35</v>
      </c>
      <c r="V206" t="s">
        <v>55</v>
      </c>
    </row>
    <row r="207" spans="1:22" hidden="1" x14ac:dyDescent="0.25">
      <c r="A207" t="s">
        <v>8322</v>
      </c>
      <c r="B207" t="s">
        <v>9429</v>
      </c>
      <c r="C207" t="s">
        <v>1</v>
      </c>
      <c r="D207" t="s">
        <v>7706</v>
      </c>
      <c r="E207" t="s">
        <v>9324</v>
      </c>
      <c r="F207" t="s">
        <v>9325</v>
      </c>
      <c r="G207">
        <v>242</v>
      </c>
      <c r="H207">
        <v>242</v>
      </c>
      <c r="I207">
        <v>242</v>
      </c>
      <c r="J207">
        <v>242</v>
      </c>
      <c r="K207">
        <v>0</v>
      </c>
      <c r="L207" s="2">
        <v>0</v>
      </c>
      <c r="M207" s="2">
        <v>0</v>
      </c>
      <c r="N207" s="2">
        <v>0</v>
      </c>
      <c r="O207" s="2">
        <v>30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30</v>
      </c>
      <c r="V207" t="s">
        <v>55</v>
      </c>
    </row>
    <row r="208" spans="1:22" hidden="1" x14ac:dyDescent="0.25">
      <c r="A208" t="s">
        <v>8322</v>
      </c>
      <c r="B208" t="s">
        <v>9429</v>
      </c>
      <c r="C208" t="s">
        <v>1</v>
      </c>
      <c r="D208" t="s">
        <v>7706</v>
      </c>
      <c r="E208" t="s">
        <v>9324</v>
      </c>
      <c r="F208" t="s">
        <v>9325</v>
      </c>
      <c r="G208">
        <v>241</v>
      </c>
      <c r="H208">
        <v>241</v>
      </c>
      <c r="I208">
        <v>241</v>
      </c>
      <c r="J208">
        <v>241</v>
      </c>
      <c r="K208">
        <v>0</v>
      </c>
      <c r="L208" s="2">
        <v>0</v>
      </c>
      <c r="M208" s="2">
        <v>0</v>
      </c>
      <c r="N208" s="2">
        <v>0</v>
      </c>
      <c r="O208" s="2">
        <v>108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108</v>
      </c>
      <c r="V208" t="s">
        <v>55</v>
      </c>
    </row>
    <row r="209" spans="1:22" hidden="1" x14ac:dyDescent="0.25">
      <c r="A209" t="s">
        <v>8322</v>
      </c>
      <c r="B209" t="s">
        <v>9429</v>
      </c>
      <c r="C209" t="s">
        <v>1</v>
      </c>
      <c r="D209" t="s">
        <v>7706</v>
      </c>
      <c r="E209" t="s">
        <v>9324</v>
      </c>
      <c r="F209" t="s">
        <v>9325</v>
      </c>
      <c r="G209">
        <v>240</v>
      </c>
      <c r="H209">
        <v>240</v>
      </c>
      <c r="I209">
        <v>240</v>
      </c>
      <c r="J209">
        <v>240</v>
      </c>
      <c r="K209">
        <v>0</v>
      </c>
      <c r="L209" s="2">
        <v>0</v>
      </c>
      <c r="M209" s="2">
        <v>0</v>
      </c>
      <c r="N209" s="2">
        <v>0</v>
      </c>
      <c r="O209" s="2">
        <v>28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28</v>
      </c>
      <c r="V209" t="s">
        <v>55</v>
      </c>
    </row>
    <row r="210" spans="1:22" hidden="1" x14ac:dyDescent="0.25">
      <c r="A210" t="s">
        <v>8322</v>
      </c>
      <c r="B210" t="s">
        <v>9429</v>
      </c>
      <c r="C210" t="s">
        <v>1</v>
      </c>
      <c r="D210" t="s">
        <v>7706</v>
      </c>
      <c r="E210" t="s">
        <v>9324</v>
      </c>
      <c r="F210" t="s">
        <v>9325</v>
      </c>
      <c r="G210">
        <v>239</v>
      </c>
      <c r="H210">
        <v>239</v>
      </c>
      <c r="I210">
        <v>239</v>
      </c>
      <c r="J210">
        <v>239</v>
      </c>
      <c r="K210">
        <v>0</v>
      </c>
      <c r="L210" s="2">
        <v>0</v>
      </c>
      <c r="M210" s="2">
        <v>0</v>
      </c>
      <c r="N210" s="2">
        <v>0</v>
      </c>
      <c r="O210" s="2">
        <v>92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92</v>
      </c>
      <c r="V210" t="s">
        <v>55</v>
      </c>
    </row>
    <row r="211" spans="1:22" hidden="1" x14ac:dyDescent="0.25">
      <c r="A211" t="s">
        <v>8322</v>
      </c>
      <c r="B211" t="s">
        <v>9428</v>
      </c>
      <c r="C211" t="s">
        <v>1</v>
      </c>
      <c r="D211" t="s">
        <v>7706</v>
      </c>
      <c r="E211" t="s">
        <v>9324</v>
      </c>
      <c r="F211" t="s">
        <v>9325</v>
      </c>
      <c r="G211">
        <v>238</v>
      </c>
      <c r="H211">
        <v>238</v>
      </c>
      <c r="I211">
        <v>238</v>
      </c>
      <c r="J211">
        <v>238</v>
      </c>
      <c r="K211">
        <v>0</v>
      </c>
      <c r="L211" s="2">
        <v>0</v>
      </c>
      <c r="M211" s="2">
        <v>0</v>
      </c>
      <c r="N211" s="2">
        <v>0</v>
      </c>
      <c r="O211" s="2">
        <v>95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95</v>
      </c>
      <c r="V211" t="s">
        <v>55</v>
      </c>
    </row>
    <row r="212" spans="1:22" hidden="1" x14ac:dyDescent="0.25">
      <c r="A212" t="s">
        <v>8322</v>
      </c>
      <c r="B212" t="s">
        <v>9427</v>
      </c>
      <c r="C212" t="s">
        <v>1</v>
      </c>
      <c r="D212" t="s">
        <v>7706</v>
      </c>
      <c r="E212" t="s">
        <v>9324</v>
      </c>
      <c r="F212" t="s">
        <v>9325</v>
      </c>
      <c r="G212">
        <v>237</v>
      </c>
      <c r="H212">
        <v>237</v>
      </c>
      <c r="I212">
        <v>237</v>
      </c>
      <c r="J212">
        <v>237</v>
      </c>
      <c r="K212">
        <v>0</v>
      </c>
      <c r="L212" s="2">
        <v>0</v>
      </c>
      <c r="M212" s="2">
        <v>0</v>
      </c>
      <c r="N212" s="2">
        <v>0</v>
      </c>
      <c r="O212" s="2">
        <v>58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58</v>
      </c>
      <c r="V212" t="s">
        <v>55</v>
      </c>
    </row>
    <row r="213" spans="1:22" hidden="1" x14ac:dyDescent="0.25">
      <c r="A213" t="s">
        <v>8322</v>
      </c>
      <c r="B213" t="s">
        <v>9426</v>
      </c>
      <c r="C213" t="s">
        <v>1</v>
      </c>
      <c r="D213" t="s">
        <v>7706</v>
      </c>
      <c r="E213" t="s">
        <v>9324</v>
      </c>
      <c r="F213" t="s">
        <v>9325</v>
      </c>
      <c r="G213">
        <v>236</v>
      </c>
      <c r="H213">
        <v>236</v>
      </c>
      <c r="I213">
        <v>236</v>
      </c>
      <c r="J213">
        <v>236</v>
      </c>
      <c r="K213">
        <v>0</v>
      </c>
      <c r="L213" s="2">
        <v>0</v>
      </c>
      <c r="M213" s="2">
        <v>0</v>
      </c>
      <c r="N213" s="2">
        <v>0</v>
      </c>
      <c r="O213" s="2">
        <v>177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177</v>
      </c>
      <c r="V213" t="s">
        <v>55</v>
      </c>
    </row>
    <row r="214" spans="1:22" hidden="1" x14ac:dyDescent="0.25">
      <c r="A214" t="s">
        <v>8322</v>
      </c>
      <c r="B214" t="s">
        <v>9425</v>
      </c>
      <c r="C214" t="s">
        <v>1</v>
      </c>
      <c r="D214" t="s">
        <v>7706</v>
      </c>
      <c r="E214" t="s">
        <v>9324</v>
      </c>
      <c r="F214" t="s">
        <v>9325</v>
      </c>
      <c r="G214">
        <v>235</v>
      </c>
      <c r="H214">
        <v>235</v>
      </c>
      <c r="I214">
        <v>235</v>
      </c>
      <c r="J214">
        <v>235</v>
      </c>
      <c r="K214">
        <v>0</v>
      </c>
      <c r="L214" s="2">
        <v>0</v>
      </c>
      <c r="M214" s="2">
        <v>0</v>
      </c>
      <c r="N214" s="2">
        <v>0</v>
      </c>
      <c r="O214" s="2">
        <v>45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45</v>
      </c>
      <c r="V214" t="s">
        <v>55</v>
      </c>
    </row>
    <row r="215" spans="1:22" hidden="1" x14ac:dyDescent="0.25">
      <c r="A215" t="s">
        <v>8322</v>
      </c>
      <c r="B215" t="s">
        <v>9424</v>
      </c>
      <c r="C215" t="s">
        <v>1</v>
      </c>
      <c r="D215" t="s">
        <v>7706</v>
      </c>
      <c r="E215" t="s">
        <v>9324</v>
      </c>
      <c r="F215" t="s">
        <v>9325</v>
      </c>
      <c r="G215">
        <v>234</v>
      </c>
      <c r="H215">
        <v>234</v>
      </c>
      <c r="I215">
        <v>234</v>
      </c>
      <c r="J215">
        <v>234</v>
      </c>
      <c r="K215">
        <v>0</v>
      </c>
      <c r="L215" s="2">
        <v>0</v>
      </c>
      <c r="M215" s="2">
        <v>0</v>
      </c>
      <c r="N215" s="2">
        <v>0</v>
      </c>
      <c r="O215" s="2">
        <v>38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38</v>
      </c>
      <c r="V215" t="s">
        <v>55</v>
      </c>
    </row>
    <row r="216" spans="1:22" hidden="1" x14ac:dyDescent="0.25">
      <c r="A216" t="s">
        <v>8322</v>
      </c>
      <c r="B216" t="s">
        <v>9423</v>
      </c>
      <c r="C216" t="s">
        <v>1</v>
      </c>
      <c r="D216" t="s">
        <v>7706</v>
      </c>
      <c r="E216" t="s">
        <v>9324</v>
      </c>
      <c r="F216" t="s">
        <v>9325</v>
      </c>
      <c r="G216">
        <v>233</v>
      </c>
      <c r="H216">
        <v>233</v>
      </c>
      <c r="I216">
        <v>233</v>
      </c>
      <c r="J216">
        <v>233</v>
      </c>
      <c r="K216">
        <v>0</v>
      </c>
      <c r="L216" s="2">
        <v>0</v>
      </c>
      <c r="M216" s="2">
        <v>0</v>
      </c>
      <c r="N216" s="2">
        <v>0</v>
      </c>
      <c r="O216" s="2">
        <v>47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47</v>
      </c>
      <c r="V216" t="s">
        <v>55</v>
      </c>
    </row>
    <row r="217" spans="1:22" hidden="1" x14ac:dyDescent="0.25">
      <c r="A217" t="s">
        <v>8322</v>
      </c>
      <c r="B217" t="s">
        <v>9422</v>
      </c>
      <c r="C217" t="s">
        <v>1</v>
      </c>
      <c r="D217" t="s">
        <v>7706</v>
      </c>
      <c r="E217" t="s">
        <v>9324</v>
      </c>
      <c r="F217" t="s">
        <v>9325</v>
      </c>
      <c r="G217">
        <v>232</v>
      </c>
      <c r="H217">
        <v>232</v>
      </c>
      <c r="I217">
        <v>232</v>
      </c>
      <c r="J217">
        <v>232</v>
      </c>
      <c r="K217">
        <v>0</v>
      </c>
      <c r="L217" s="2">
        <v>0</v>
      </c>
      <c r="M217" s="2">
        <v>0</v>
      </c>
      <c r="N217" s="2">
        <v>0</v>
      </c>
      <c r="O217" s="2">
        <v>49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49</v>
      </c>
      <c r="V217" t="s">
        <v>55</v>
      </c>
    </row>
    <row r="218" spans="1:22" hidden="1" x14ac:dyDescent="0.25">
      <c r="A218" t="s">
        <v>8322</v>
      </c>
      <c r="B218" t="s">
        <v>9421</v>
      </c>
      <c r="C218" t="s">
        <v>1</v>
      </c>
      <c r="D218" t="s">
        <v>7706</v>
      </c>
      <c r="E218" t="s">
        <v>9324</v>
      </c>
      <c r="F218" t="s">
        <v>9325</v>
      </c>
      <c r="G218">
        <v>231</v>
      </c>
      <c r="H218">
        <v>231</v>
      </c>
      <c r="I218">
        <v>231</v>
      </c>
      <c r="J218">
        <v>231</v>
      </c>
      <c r="K218">
        <v>0</v>
      </c>
      <c r="L218" s="2">
        <v>0</v>
      </c>
      <c r="M218" s="2">
        <v>0</v>
      </c>
      <c r="N218" s="2">
        <v>0</v>
      </c>
      <c r="O218" s="2">
        <v>39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39</v>
      </c>
      <c r="V218" t="s">
        <v>55</v>
      </c>
    </row>
    <row r="219" spans="1:22" hidden="1" x14ac:dyDescent="0.25">
      <c r="A219" t="s">
        <v>8322</v>
      </c>
      <c r="B219" t="s">
        <v>9420</v>
      </c>
      <c r="C219" t="s">
        <v>1</v>
      </c>
      <c r="D219" t="s">
        <v>7706</v>
      </c>
      <c r="E219" t="s">
        <v>9324</v>
      </c>
      <c r="F219" t="s">
        <v>9325</v>
      </c>
      <c r="G219">
        <v>230</v>
      </c>
      <c r="H219">
        <v>230</v>
      </c>
      <c r="I219">
        <v>230</v>
      </c>
      <c r="J219">
        <v>230</v>
      </c>
      <c r="K219">
        <v>0</v>
      </c>
      <c r="L219" s="2">
        <v>0</v>
      </c>
      <c r="M219" s="2">
        <v>0</v>
      </c>
      <c r="N219" s="2">
        <v>0</v>
      </c>
      <c r="O219" s="2">
        <v>12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12</v>
      </c>
      <c r="V219" t="s">
        <v>55</v>
      </c>
    </row>
    <row r="220" spans="1:22" hidden="1" x14ac:dyDescent="0.25">
      <c r="A220" t="s">
        <v>8322</v>
      </c>
      <c r="B220" t="s">
        <v>9419</v>
      </c>
      <c r="C220" t="s">
        <v>1</v>
      </c>
      <c r="D220" t="s">
        <v>7706</v>
      </c>
      <c r="E220" t="s">
        <v>9324</v>
      </c>
      <c r="F220" t="s">
        <v>9325</v>
      </c>
      <c r="G220">
        <v>229</v>
      </c>
      <c r="H220">
        <v>229</v>
      </c>
      <c r="I220">
        <v>229</v>
      </c>
      <c r="J220">
        <v>229</v>
      </c>
      <c r="K220">
        <v>0</v>
      </c>
      <c r="L220" s="2">
        <v>0</v>
      </c>
      <c r="M220" s="2">
        <v>0</v>
      </c>
      <c r="N220" s="2">
        <v>0</v>
      </c>
      <c r="O220" s="2">
        <v>26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26</v>
      </c>
      <c r="V220" t="s">
        <v>55</v>
      </c>
    </row>
    <row r="221" spans="1:22" hidden="1" x14ac:dyDescent="0.25">
      <c r="A221" t="s">
        <v>8322</v>
      </c>
      <c r="B221" t="s">
        <v>9418</v>
      </c>
      <c r="C221" t="s">
        <v>1</v>
      </c>
      <c r="D221" t="s">
        <v>7706</v>
      </c>
      <c r="E221" t="s">
        <v>9324</v>
      </c>
      <c r="F221" t="s">
        <v>9325</v>
      </c>
      <c r="G221">
        <v>228</v>
      </c>
      <c r="H221">
        <v>228</v>
      </c>
      <c r="I221">
        <v>228</v>
      </c>
      <c r="J221">
        <v>228</v>
      </c>
      <c r="K221">
        <v>0</v>
      </c>
      <c r="L221" s="2">
        <v>0</v>
      </c>
      <c r="M221" s="2">
        <v>0</v>
      </c>
      <c r="N221" s="2">
        <v>0</v>
      </c>
      <c r="O221" s="2">
        <v>71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71</v>
      </c>
      <c r="V221" t="s">
        <v>55</v>
      </c>
    </row>
    <row r="222" spans="1:22" hidden="1" x14ac:dyDescent="0.25">
      <c r="A222" t="s">
        <v>8322</v>
      </c>
      <c r="B222" t="s">
        <v>9417</v>
      </c>
      <c r="C222" t="s">
        <v>1</v>
      </c>
      <c r="D222" t="s">
        <v>7706</v>
      </c>
      <c r="E222" t="s">
        <v>9324</v>
      </c>
      <c r="F222" t="s">
        <v>9325</v>
      </c>
      <c r="G222">
        <v>227</v>
      </c>
      <c r="H222">
        <v>227</v>
      </c>
      <c r="I222">
        <v>227</v>
      </c>
      <c r="J222">
        <v>227</v>
      </c>
      <c r="K222">
        <v>0</v>
      </c>
      <c r="L222" s="2">
        <v>0</v>
      </c>
      <c r="M222" s="2">
        <v>0</v>
      </c>
      <c r="N222" s="2">
        <v>0</v>
      </c>
      <c r="O222" s="2">
        <v>117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117</v>
      </c>
      <c r="V222" t="s">
        <v>55</v>
      </c>
    </row>
    <row r="223" spans="1:22" hidden="1" x14ac:dyDescent="0.25">
      <c r="A223" t="s">
        <v>8322</v>
      </c>
      <c r="B223" t="s">
        <v>9417</v>
      </c>
      <c r="C223" t="s">
        <v>1</v>
      </c>
      <c r="D223" t="s">
        <v>7706</v>
      </c>
      <c r="E223" t="s">
        <v>9324</v>
      </c>
      <c r="F223" t="s">
        <v>9325</v>
      </c>
      <c r="G223">
        <v>226</v>
      </c>
      <c r="H223">
        <v>226</v>
      </c>
      <c r="I223">
        <v>226</v>
      </c>
      <c r="J223">
        <v>226</v>
      </c>
      <c r="K223">
        <v>0</v>
      </c>
      <c r="L223" s="2">
        <v>0</v>
      </c>
      <c r="M223" s="2">
        <v>0</v>
      </c>
      <c r="N223" s="2">
        <v>0</v>
      </c>
      <c r="O223" s="2">
        <v>159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159</v>
      </c>
      <c r="V223" t="s">
        <v>55</v>
      </c>
    </row>
    <row r="224" spans="1:22" hidden="1" x14ac:dyDescent="0.25">
      <c r="A224" t="s">
        <v>8322</v>
      </c>
      <c r="B224" t="s">
        <v>9417</v>
      </c>
      <c r="C224" t="s">
        <v>1</v>
      </c>
      <c r="D224" t="s">
        <v>7706</v>
      </c>
      <c r="E224" t="s">
        <v>9324</v>
      </c>
      <c r="F224" t="s">
        <v>9325</v>
      </c>
      <c r="G224">
        <v>225</v>
      </c>
      <c r="H224">
        <v>225</v>
      </c>
      <c r="I224">
        <v>225</v>
      </c>
      <c r="J224">
        <v>225</v>
      </c>
      <c r="K224">
        <v>0</v>
      </c>
      <c r="L224" s="2">
        <v>0</v>
      </c>
      <c r="M224" s="2">
        <v>0</v>
      </c>
      <c r="N224" s="2">
        <v>0</v>
      </c>
      <c r="O224" s="2">
        <v>83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83</v>
      </c>
      <c r="V224" t="s">
        <v>55</v>
      </c>
    </row>
    <row r="225" spans="1:22" hidden="1" x14ac:dyDescent="0.25">
      <c r="A225" t="s">
        <v>8322</v>
      </c>
      <c r="B225" t="s">
        <v>9416</v>
      </c>
      <c r="C225" t="s">
        <v>1</v>
      </c>
      <c r="D225" t="s">
        <v>7706</v>
      </c>
      <c r="E225" t="s">
        <v>9324</v>
      </c>
      <c r="F225" t="s">
        <v>9325</v>
      </c>
      <c r="G225">
        <v>224</v>
      </c>
      <c r="H225">
        <v>224</v>
      </c>
      <c r="I225">
        <v>224</v>
      </c>
      <c r="J225">
        <v>224</v>
      </c>
      <c r="K225">
        <v>0</v>
      </c>
      <c r="L225" s="2">
        <v>0</v>
      </c>
      <c r="M225" s="2">
        <v>0</v>
      </c>
      <c r="N225" s="2">
        <v>0</v>
      </c>
      <c r="O225" s="2">
        <v>110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110</v>
      </c>
      <c r="V225" t="s">
        <v>55</v>
      </c>
    </row>
    <row r="226" spans="1:22" hidden="1" x14ac:dyDescent="0.25">
      <c r="A226" t="s">
        <v>8322</v>
      </c>
      <c r="B226" t="s">
        <v>9416</v>
      </c>
      <c r="C226" t="s">
        <v>1</v>
      </c>
      <c r="D226" t="s">
        <v>7706</v>
      </c>
      <c r="E226" t="s">
        <v>9324</v>
      </c>
      <c r="F226" t="s">
        <v>9325</v>
      </c>
      <c r="G226">
        <v>223</v>
      </c>
      <c r="H226">
        <v>223</v>
      </c>
      <c r="I226">
        <v>223</v>
      </c>
      <c r="J226">
        <v>223</v>
      </c>
      <c r="K226">
        <v>0</v>
      </c>
      <c r="L226" s="2">
        <v>0</v>
      </c>
      <c r="M226" s="2">
        <v>0</v>
      </c>
      <c r="N226" s="2">
        <v>0</v>
      </c>
      <c r="O226" s="2">
        <v>115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115</v>
      </c>
      <c r="V226" t="s">
        <v>55</v>
      </c>
    </row>
    <row r="227" spans="1:22" hidden="1" x14ac:dyDescent="0.25">
      <c r="A227" t="s">
        <v>8322</v>
      </c>
      <c r="B227" t="s">
        <v>9416</v>
      </c>
      <c r="C227" t="s">
        <v>1</v>
      </c>
      <c r="D227" t="s">
        <v>7706</v>
      </c>
      <c r="E227" t="s">
        <v>9324</v>
      </c>
      <c r="F227" t="s">
        <v>9325</v>
      </c>
      <c r="G227">
        <v>222</v>
      </c>
      <c r="H227">
        <v>222</v>
      </c>
      <c r="I227">
        <v>222</v>
      </c>
      <c r="J227">
        <v>222</v>
      </c>
      <c r="K227">
        <v>0</v>
      </c>
      <c r="L227" s="2">
        <v>0</v>
      </c>
      <c r="M227" s="2">
        <v>0</v>
      </c>
      <c r="N227" s="2">
        <v>0</v>
      </c>
      <c r="O227" s="2">
        <v>78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78</v>
      </c>
      <c r="V227" t="s">
        <v>55</v>
      </c>
    </row>
    <row r="228" spans="1:22" hidden="1" x14ac:dyDescent="0.25">
      <c r="A228" t="s">
        <v>8322</v>
      </c>
      <c r="B228" t="s">
        <v>9415</v>
      </c>
      <c r="C228" t="s">
        <v>1</v>
      </c>
      <c r="D228" t="s">
        <v>7706</v>
      </c>
      <c r="E228" t="s">
        <v>9324</v>
      </c>
      <c r="F228" t="s">
        <v>9325</v>
      </c>
      <c r="G228">
        <v>221</v>
      </c>
      <c r="H228">
        <v>221</v>
      </c>
      <c r="I228">
        <v>221</v>
      </c>
      <c r="J228">
        <v>221</v>
      </c>
      <c r="K228">
        <v>0</v>
      </c>
      <c r="L228" s="2">
        <v>0</v>
      </c>
      <c r="M228" s="2">
        <v>0</v>
      </c>
      <c r="N228" s="2">
        <v>0</v>
      </c>
      <c r="O228" s="2">
        <v>47.05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47.05</v>
      </c>
      <c r="V228" t="s">
        <v>55</v>
      </c>
    </row>
    <row r="229" spans="1:22" hidden="1" x14ac:dyDescent="0.25">
      <c r="A229" t="s">
        <v>8321</v>
      </c>
      <c r="B229" t="s">
        <v>9412</v>
      </c>
      <c r="C229" t="s">
        <v>1</v>
      </c>
      <c r="D229" t="s">
        <v>7706</v>
      </c>
      <c r="E229" t="s">
        <v>9324</v>
      </c>
      <c r="F229" t="s">
        <v>9325</v>
      </c>
      <c r="G229">
        <v>220</v>
      </c>
      <c r="H229">
        <v>220</v>
      </c>
      <c r="I229">
        <v>220</v>
      </c>
      <c r="J229">
        <v>220</v>
      </c>
      <c r="K229">
        <v>0</v>
      </c>
      <c r="L229" s="2">
        <v>0</v>
      </c>
      <c r="M229" s="2">
        <v>0</v>
      </c>
      <c r="N229" s="2">
        <v>0</v>
      </c>
      <c r="O229" s="2">
        <v>27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27</v>
      </c>
      <c r="V229" t="s">
        <v>55</v>
      </c>
    </row>
    <row r="230" spans="1:22" hidden="1" x14ac:dyDescent="0.25">
      <c r="A230" t="s">
        <v>8321</v>
      </c>
      <c r="B230" t="s">
        <v>9410</v>
      </c>
      <c r="C230" t="s">
        <v>1</v>
      </c>
      <c r="D230" t="s">
        <v>7706</v>
      </c>
      <c r="E230" t="s">
        <v>9324</v>
      </c>
      <c r="F230" t="s">
        <v>9325</v>
      </c>
      <c r="G230">
        <v>218</v>
      </c>
      <c r="H230">
        <v>218</v>
      </c>
      <c r="I230">
        <v>218</v>
      </c>
      <c r="J230">
        <v>218</v>
      </c>
      <c r="K230">
        <v>0</v>
      </c>
      <c r="L230" s="2">
        <v>0</v>
      </c>
      <c r="M230" s="2">
        <v>0</v>
      </c>
      <c r="N230" s="2">
        <v>0</v>
      </c>
      <c r="O230" s="2">
        <v>35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35</v>
      </c>
      <c r="V230" t="s">
        <v>55</v>
      </c>
    </row>
    <row r="231" spans="1:22" hidden="1" x14ac:dyDescent="0.25">
      <c r="A231" t="s">
        <v>8321</v>
      </c>
      <c r="B231" t="s">
        <v>9411</v>
      </c>
      <c r="C231" t="s">
        <v>1</v>
      </c>
      <c r="D231" t="s">
        <v>7706</v>
      </c>
      <c r="E231" t="s">
        <v>9324</v>
      </c>
      <c r="F231" t="s">
        <v>9325</v>
      </c>
      <c r="G231">
        <v>219</v>
      </c>
      <c r="H231">
        <v>219</v>
      </c>
      <c r="I231">
        <v>219</v>
      </c>
      <c r="J231">
        <v>219</v>
      </c>
      <c r="K231">
        <v>0</v>
      </c>
      <c r="L231" s="2">
        <v>0</v>
      </c>
      <c r="M231" s="2">
        <v>0</v>
      </c>
      <c r="N231" s="2">
        <v>0</v>
      </c>
      <c r="O231" s="2">
        <v>69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69</v>
      </c>
      <c r="V231" t="s">
        <v>55</v>
      </c>
    </row>
    <row r="232" spans="1:22" hidden="1" x14ac:dyDescent="0.25">
      <c r="A232" t="s">
        <v>8321</v>
      </c>
      <c r="B232" t="s">
        <v>9410</v>
      </c>
      <c r="C232" t="s">
        <v>1</v>
      </c>
      <c r="D232" t="s">
        <v>7706</v>
      </c>
      <c r="E232" t="s">
        <v>9324</v>
      </c>
      <c r="F232" t="s">
        <v>9325</v>
      </c>
      <c r="G232">
        <v>217</v>
      </c>
      <c r="H232">
        <v>217</v>
      </c>
      <c r="I232">
        <v>217</v>
      </c>
      <c r="J232">
        <v>217</v>
      </c>
      <c r="K232">
        <v>0</v>
      </c>
      <c r="L232" s="2">
        <v>0</v>
      </c>
      <c r="M232" s="2">
        <v>0</v>
      </c>
      <c r="N232" s="2">
        <v>0</v>
      </c>
      <c r="O232" s="2">
        <v>135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135</v>
      </c>
      <c r="V232" t="s">
        <v>55</v>
      </c>
    </row>
    <row r="233" spans="1:22" hidden="1" x14ac:dyDescent="0.25">
      <c r="A233" t="s">
        <v>8321</v>
      </c>
      <c r="B233" t="s">
        <v>9410</v>
      </c>
      <c r="C233" t="s">
        <v>1</v>
      </c>
      <c r="D233" t="s">
        <v>7706</v>
      </c>
      <c r="E233" t="s">
        <v>9324</v>
      </c>
      <c r="F233" t="s">
        <v>9325</v>
      </c>
      <c r="G233">
        <v>216</v>
      </c>
      <c r="H233">
        <v>216</v>
      </c>
      <c r="I233">
        <v>216</v>
      </c>
      <c r="J233">
        <v>216</v>
      </c>
      <c r="K233">
        <v>0</v>
      </c>
      <c r="L233" s="2">
        <v>0</v>
      </c>
      <c r="M233" s="2">
        <v>0</v>
      </c>
      <c r="N233" s="2">
        <v>0</v>
      </c>
      <c r="O233" s="2">
        <v>58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58</v>
      </c>
      <c r="V233" t="s">
        <v>55</v>
      </c>
    </row>
    <row r="234" spans="1:22" hidden="1" x14ac:dyDescent="0.25">
      <c r="A234" t="s">
        <v>8321</v>
      </c>
      <c r="B234" t="s">
        <v>9409</v>
      </c>
      <c r="C234" t="s">
        <v>1</v>
      </c>
      <c r="D234" t="s">
        <v>7706</v>
      </c>
      <c r="E234" t="s">
        <v>9324</v>
      </c>
      <c r="F234" t="s">
        <v>9325</v>
      </c>
      <c r="G234">
        <v>215</v>
      </c>
      <c r="H234">
        <v>215</v>
      </c>
      <c r="I234">
        <v>215</v>
      </c>
      <c r="J234">
        <v>215</v>
      </c>
      <c r="K234">
        <v>0</v>
      </c>
      <c r="L234" s="2">
        <v>0</v>
      </c>
      <c r="M234" s="2">
        <v>0</v>
      </c>
      <c r="N234" s="2">
        <v>0</v>
      </c>
      <c r="O234" s="2">
        <v>20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20</v>
      </c>
      <c r="V234" t="s">
        <v>55</v>
      </c>
    </row>
    <row r="235" spans="1:22" hidden="1" x14ac:dyDescent="0.25">
      <c r="A235" t="s">
        <v>8321</v>
      </c>
      <c r="B235" t="s">
        <v>9408</v>
      </c>
      <c r="C235" t="s">
        <v>1</v>
      </c>
      <c r="D235" t="s">
        <v>7706</v>
      </c>
      <c r="E235" t="s">
        <v>9324</v>
      </c>
      <c r="F235" t="s">
        <v>9325</v>
      </c>
      <c r="G235">
        <v>214</v>
      </c>
      <c r="H235">
        <v>214</v>
      </c>
      <c r="I235">
        <v>214</v>
      </c>
      <c r="J235">
        <v>214</v>
      </c>
      <c r="K235">
        <v>0</v>
      </c>
      <c r="L235" s="2">
        <v>0</v>
      </c>
      <c r="M235" s="2">
        <v>0</v>
      </c>
      <c r="N235" s="2">
        <v>0</v>
      </c>
      <c r="O235" s="2">
        <v>65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65</v>
      </c>
      <c r="V235" t="s">
        <v>55</v>
      </c>
    </row>
    <row r="236" spans="1:22" hidden="1" x14ac:dyDescent="0.25">
      <c r="A236" t="s">
        <v>8321</v>
      </c>
      <c r="B236" t="s">
        <v>9407</v>
      </c>
      <c r="C236" t="s">
        <v>1</v>
      </c>
      <c r="D236" t="s">
        <v>7706</v>
      </c>
      <c r="E236" t="s">
        <v>9324</v>
      </c>
      <c r="F236" t="s">
        <v>9325</v>
      </c>
      <c r="G236">
        <v>213</v>
      </c>
      <c r="H236">
        <v>213</v>
      </c>
      <c r="I236">
        <v>213</v>
      </c>
      <c r="J236">
        <v>213</v>
      </c>
      <c r="K236">
        <v>0</v>
      </c>
      <c r="L236" s="2">
        <v>0</v>
      </c>
      <c r="M236" s="2">
        <v>0</v>
      </c>
      <c r="N236" s="2">
        <v>0</v>
      </c>
      <c r="O236" s="2">
        <v>97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97</v>
      </c>
      <c r="V236" t="s">
        <v>55</v>
      </c>
    </row>
    <row r="237" spans="1:22" hidden="1" x14ac:dyDescent="0.25">
      <c r="A237" t="s">
        <v>8321</v>
      </c>
      <c r="B237" t="s">
        <v>9406</v>
      </c>
      <c r="C237" t="s">
        <v>1</v>
      </c>
      <c r="D237" t="s">
        <v>7706</v>
      </c>
      <c r="E237" t="s">
        <v>9324</v>
      </c>
      <c r="F237" t="s">
        <v>9325</v>
      </c>
      <c r="G237">
        <v>212</v>
      </c>
      <c r="H237">
        <v>212</v>
      </c>
      <c r="I237">
        <v>212</v>
      </c>
      <c r="J237">
        <v>212</v>
      </c>
      <c r="K237">
        <v>0</v>
      </c>
      <c r="L237" s="2">
        <v>0</v>
      </c>
      <c r="M237" s="2">
        <v>0</v>
      </c>
      <c r="N237" s="2">
        <v>0</v>
      </c>
      <c r="O237" s="2">
        <v>38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38</v>
      </c>
      <c r="V237" t="s">
        <v>55</v>
      </c>
    </row>
    <row r="238" spans="1:22" hidden="1" x14ac:dyDescent="0.25">
      <c r="A238" t="s">
        <v>8321</v>
      </c>
      <c r="B238" t="s">
        <v>9405</v>
      </c>
      <c r="C238" t="s">
        <v>1</v>
      </c>
      <c r="D238" t="s">
        <v>7706</v>
      </c>
      <c r="E238" t="s">
        <v>9324</v>
      </c>
      <c r="F238" t="s">
        <v>9325</v>
      </c>
      <c r="G238">
        <v>211</v>
      </c>
      <c r="H238">
        <v>211</v>
      </c>
      <c r="I238">
        <v>211</v>
      </c>
      <c r="J238">
        <v>211</v>
      </c>
      <c r="K238">
        <v>0</v>
      </c>
      <c r="L238" s="2">
        <v>0</v>
      </c>
      <c r="M238" s="2">
        <v>0</v>
      </c>
      <c r="N238" s="2">
        <v>0</v>
      </c>
      <c r="O238" s="2">
        <v>15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15</v>
      </c>
      <c r="V238" t="s">
        <v>55</v>
      </c>
    </row>
    <row r="239" spans="1:22" hidden="1" x14ac:dyDescent="0.25">
      <c r="A239" t="s">
        <v>8321</v>
      </c>
      <c r="B239" t="s">
        <v>9404</v>
      </c>
      <c r="C239" t="s">
        <v>1</v>
      </c>
      <c r="D239" t="s">
        <v>7706</v>
      </c>
      <c r="E239" t="s">
        <v>9324</v>
      </c>
      <c r="F239" t="s">
        <v>9325</v>
      </c>
      <c r="G239">
        <v>210</v>
      </c>
      <c r="H239">
        <v>210</v>
      </c>
      <c r="I239">
        <v>210</v>
      </c>
      <c r="J239">
        <v>210</v>
      </c>
      <c r="K239">
        <v>0</v>
      </c>
      <c r="L239" s="2">
        <v>0</v>
      </c>
      <c r="M239" s="2">
        <v>0</v>
      </c>
      <c r="N239" s="2">
        <v>0</v>
      </c>
      <c r="O239" s="2">
        <v>142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142</v>
      </c>
      <c r="V239" t="s">
        <v>55</v>
      </c>
    </row>
    <row r="240" spans="1:22" hidden="1" x14ac:dyDescent="0.25">
      <c r="A240" t="s">
        <v>8321</v>
      </c>
      <c r="B240" t="s">
        <v>9404</v>
      </c>
      <c r="C240" t="s">
        <v>1</v>
      </c>
      <c r="D240" t="s">
        <v>7706</v>
      </c>
      <c r="E240" t="s">
        <v>9324</v>
      </c>
      <c r="F240" t="s">
        <v>9325</v>
      </c>
      <c r="G240">
        <v>209</v>
      </c>
      <c r="H240">
        <v>209</v>
      </c>
      <c r="I240">
        <v>209</v>
      </c>
      <c r="J240">
        <v>209</v>
      </c>
      <c r="K240">
        <v>0</v>
      </c>
      <c r="L240" s="2">
        <v>0</v>
      </c>
      <c r="M240" s="2">
        <v>0</v>
      </c>
      <c r="N240" s="2">
        <v>0</v>
      </c>
      <c r="O240" s="2">
        <v>68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68</v>
      </c>
      <c r="V240" t="s">
        <v>55</v>
      </c>
    </row>
    <row r="241" spans="1:22" hidden="1" x14ac:dyDescent="0.25">
      <c r="A241" t="s">
        <v>8321</v>
      </c>
      <c r="B241" t="s">
        <v>9403</v>
      </c>
      <c r="C241" t="s">
        <v>1</v>
      </c>
      <c r="D241" t="s">
        <v>7706</v>
      </c>
      <c r="E241" t="s">
        <v>9324</v>
      </c>
      <c r="F241" t="s">
        <v>9325</v>
      </c>
      <c r="G241">
        <v>208</v>
      </c>
      <c r="H241">
        <v>208</v>
      </c>
      <c r="I241">
        <v>208</v>
      </c>
      <c r="J241">
        <v>208</v>
      </c>
      <c r="K241">
        <v>0</v>
      </c>
      <c r="L241" s="2">
        <v>0</v>
      </c>
      <c r="M241" s="2">
        <v>0</v>
      </c>
      <c r="N241" s="2">
        <v>0</v>
      </c>
      <c r="O241" s="2">
        <v>70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70</v>
      </c>
      <c r="V241" t="s">
        <v>55</v>
      </c>
    </row>
    <row r="242" spans="1:22" hidden="1" x14ac:dyDescent="0.25">
      <c r="A242" t="s">
        <v>8321</v>
      </c>
      <c r="B242" t="s">
        <v>9402</v>
      </c>
      <c r="C242" t="s">
        <v>1</v>
      </c>
      <c r="D242" t="s">
        <v>7706</v>
      </c>
      <c r="E242" t="s">
        <v>9324</v>
      </c>
      <c r="F242" t="s">
        <v>9325</v>
      </c>
      <c r="G242">
        <v>207</v>
      </c>
      <c r="H242">
        <v>207</v>
      </c>
      <c r="I242">
        <v>207</v>
      </c>
      <c r="J242">
        <v>207</v>
      </c>
      <c r="K242">
        <v>0</v>
      </c>
      <c r="L242" s="2">
        <v>0</v>
      </c>
      <c r="M242" s="2">
        <v>0</v>
      </c>
      <c r="N242" s="2">
        <v>0</v>
      </c>
      <c r="O242" s="2">
        <v>27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27</v>
      </c>
      <c r="V242" t="s">
        <v>55</v>
      </c>
    </row>
    <row r="243" spans="1:22" hidden="1" x14ac:dyDescent="0.25">
      <c r="A243" t="s">
        <v>8321</v>
      </c>
      <c r="B243" t="s">
        <v>9401</v>
      </c>
      <c r="C243" t="s">
        <v>1</v>
      </c>
      <c r="D243" t="s">
        <v>7706</v>
      </c>
      <c r="E243" t="s">
        <v>9324</v>
      </c>
      <c r="F243" t="s">
        <v>9325</v>
      </c>
      <c r="G243">
        <v>206</v>
      </c>
      <c r="H243">
        <v>206</v>
      </c>
      <c r="I243">
        <v>206</v>
      </c>
      <c r="J243">
        <v>206</v>
      </c>
      <c r="K243">
        <v>0</v>
      </c>
      <c r="L243" s="2">
        <v>0</v>
      </c>
      <c r="M243" s="2">
        <v>0</v>
      </c>
      <c r="N243" s="2">
        <v>0</v>
      </c>
      <c r="O243" s="2">
        <v>40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40</v>
      </c>
      <c r="V243" t="s">
        <v>55</v>
      </c>
    </row>
    <row r="244" spans="1:22" hidden="1" x14ac:dyDescent="0.25">
      <c r="A244" t="s">
        <v>8321</v>
      </c>
      <c r="B244" t="s">
        <v>9400</v>
      </c>
      <c r="C244" t="s">
        <v>1</v>
      </c>
      <c r="D244" t="s">
        <v>7706</v>
      </c>
      <c r="E244" t="s">
        <v>9324</v>
      </c>
      <c r="F244" t="s">
        <v>9325</v>
      </c>
      <c r="G244">
        <v>205</v>
      </c>
      <c r="H244">
        <v>205</v>
      </c>
      <c r="I244">
        <v>205</v>
      </c>
      <c r="J244">
        <v>205</v>
      </c>
      <c r="K244">
        <v>0</v>
      </c>
      <c r="L244" s="2">
        <v>0</v>
      </c>
      <c r="M244" s="2">
        <v>0</v>
      </c>
      <c r="N244" s="2">
        <v>0</v>
      </c>
      <c r="O244" s="2">
        <v>30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30</v>
      </c>
      <c r="V244" t="s">
        <v>55</v>
      </c>
    </row>
    <row r="245" spans="1:22" hidden="1" x14ac:dyDescent="0.25">
      <c r="A245" t="s">
        <v>8321</v>
      </c>
      <c r="B245" t="s">
        <v>9399</v>
      </c>
      <c r="C245" t="s">
        <v>1</v>
      </c>
      <c r="D245" t="s">
        <v>7706</v>
      </c>
      <c r="E245" t="s">
        <v>9324</v>
      </c>
      <c r="F245" t="s">
        <v>9325</v>
      </c>
      <c r="G245">
        <v>204</v>
      </c>
      <c r="H245">
        <v>204</v>
      </c>
      <c r="I245">
        <v>204</v>
      </c>
      <c r="J245">
        <v>204</v>
      </c>
      <c r="K245">
        <v>0</v>
      </c>
      <c r="L245" s="2">
        <v>0</v>
      </c>
      <c r="M245" s="2">
        <v>0</v>
      </c>
      <c r="N245" s="2">
        <v>0</v>
      </c>
      <c r="O245" s="2">
        <v>154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154</v>
      </c>
      <c r="V245" t="s">
        <v>55</v>
      </c>
    </row>
    <row r="246" spans="1:22" hidden="1" x14ac:dyDescent="0.25">
      <c r="A246" t="s">
        <v>8321</v>
      </c>
      <c r="B246" t="s">
        <v>9398</v>
      </c>
      <c r="C246" t="s">
        <v>1</v>
      </c>
      <c r="D246" t="s">
        <v>7706</v>
      </c>
      <c r="E246" t="s">
        <v>9324</v>
      </c>
      <c r="F246" t="s">
        <v>9325</v>
      </c>
      <c r="G246">
        <v>203</v>
      </c>
      <c r="H246">
        <v>203</v>
      </c>
      <c r="I246">
        <v>203</v>
      </c>
      <c r="J246">
        <v>203</v>
      </c>
      <c r="K246">
        <v>0</v>
      </c>
      <c r="L246" s="2">
        <v>0</v>
      </c>
      <c r="M246" s="2">
        <v>0</v>
      </c>
      <c r="N246" s="2">
        <v>0</v>
      </c>
      <c r="O246" s="2">
        <v>73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73</v>
      </c>
      <c r="V246" t="s">
        <v>55</v>
      </c>
    </row>
    <row r="247" spans="1:22" hidden="1" x14ac:dyDescent="0.25">
      <c r="A247" t="s">
        <v>8321</v>
      </c>
      <c r="B247" t="s">
        <v>9397</v>
      </c>
      <c r="C247" t="s">
        <v>1</v>
      </c>
      <c r="D247" t="s">
        <v>7706</v>
      </c>
      <c r="E247" t="s">
        <v>9324</v>
      </c>
      <c r="F247" t="s">
        <v>9325</v>
      </c>
      <c r="G247">
        <v>202</v>
      </c>
      <c r="H247">
        <v>202</v>
      </c>
      <c r="I247">
        <v>202</v>
      </c>
      <c r="J247">
        <v>202</v>
      </c>
      <c r="K247">
        <v>0</v>
      </c>
      <c r="L247" s="2">
        <v>0</v>
      </c>
      <c r="M247" s="2">
        <v>0</v>
      </c>
      <c r="N247" s="2">
        <v>0</v>
      </c>
      <c r="O247" s="2">
        <v>186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186</v>
      </c>
      <c r="V247" t="s">
        <v>55</v>
      </c>
    </row>
    <row r="248" spans="1:22" hidden="1" x14ac:dyDescent="0.25">
      <c r="A248" t="s">
        <v>8321</v>
      </c>
      <c r="B248" t="s">
        <v>9397</v>
      </c>
      <c r="C248" t="s">
        <v>1</v>
      </c>
      <c r="D248" t="s">
        <v>7706</v>
      </c>
      <c r="E248" t="s">
        <v>9324</v>
      </c>
      <c r="F248" t="s">
        <v>9325</v>
      </c>
      <c r="G248">
        <v>201</v>
      </c>
      <c r="H248">
        <v>201</v>
      </c>
      <c r="I248">
        <v>201</v>
      </c>
      <c r="J248">
        <v>201</v>
      </c>
      <c r="K248">
        <v>0</v>
      </c>
      <c r="L248" s="2">
        <v>0</v>
      </c>
      <c r="M248" s="2">
        <v>0</v>
      </c>
      <c r="N248" s="2">
        <v>0</v>
      </c>
      <c r="O248" s="2">
        <v>59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59</v>
      </c>
      <c r="V248" t="s">
        <v>55</v>
      </c>
    </row>
    <row r="249" spans="1:22" hidden="1" x14ac:dyDescent="0.25">
      <c r="A249" t="s">
        <v>8321</v>
      </c>
      <c r="B249" t="s">
        <v>9396</v>
      </c>
      <c r="C249" t="s">
        <v>1</v>
      </c>
      <c r="D249" t="s">
        <v>7706</v>
      </c>
      <c r="E249" t="s">
        <v>9324</v>
      </c>
      <c r="F249" t="s">
        <v>9325</v>
      </c>
      <c r="G249">
        <v>200</v>
      </c>
      <c r="H249">
        <v>200</v>
      </c>
      <c r="I249">
        <v>200</v>
      </c>
      <c r="J249">
        <v>200</v>
      </c>
      <c r="K249">
        <v>0</v>
      </c>
      <c r="L249" s="2">
        <v>0</v>
      </c>
      <c r="M249" s="2">
        <v>0</v>
      </c>
      <c r="N249" s="2">
        <v>0</v>
      </c>
      <c r="O249" s="2">
        <v>26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26</v>
      </c>
      <c r="V249" t="s">
        <v>55</v>
      </c>
    </row>
    <row r="250" spans="1:22" hidden="1" x14ac:dyDescent="0.25">
      <c r="A250" t="s">
        <v>8321</v>
      </c>
      <c r="B250" t="s">
        <v>9396</v>
      </c>
      <c r="C250" t="s">
        <v>1</v>
      </c>
      <c r="D250" t="s">
        <v>7706</v>
      </c>
      <c r="E250" t="s">
        <v>9324</v>
      </c>
      <c r="F250" t="s">
        <v>9325</v>
      </c>
      <c r="G250">
        <v>199</v>
      </c>
      <c r="H250">
        <v>199</v>
      </c>
      <c r="I250">
        <v>199</v>
      </c>
      <c r="J250">
        <v>199</v>
      </c>
      <c r="K250">
        <v>0</v>
      </c>
      <c r="L250" s="2">
        <v>0</v>
      </c>
      <c r="M250" s="2">
        <v>0</v>
      </c>
      <c r="N250" s="2">
        <v>0</v>
      </c>
      <c r="O250" s="2">
        <v>50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50</v>
      </c>
      <c r="V250" t="s">
        <v>55</v>
      </c>
    </row>
    <row r="251" spans="1:22" hidden="1" x14ac:dyDescent="0.25">
      <c r="A251" t="s">
        <v>7944</v>
      </c>
      <c r="B251" s="1" t="s">
        <v>9323</v>
      </c>
      <c r="C251" t="s">
        <v>1</v>
      </c>
      <c r="D251" t="s">
        <v>7706</v>
      </c>
      <c r="E251" t="s">
        <v>9324</v>
      </c>
      <c r="F251" t="s">
        <v>9325</v>
      </c>
      <c r="G251">
        <v>131</v>
      </c>
      <c r="H251">
        <v>131</v>
      </c>
      <c r="I251">
        <v>131</v>
      </c>
      <c r="J251">
        <v>131</v>
      </c>
      <c r="L251" s="2">
        <v>0</v>
      </c>
      <c r="M251" s="2">
        <v>0</v>
      </c>
      <c r="N251" s="2">
        <v>0</v>
      </c>
      <c r="O251" s="2">
        <v>207.7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207.7</v>
      </c>
      <c r="V251">
        <v>2</v>
      </c>
    </row>
    <row r="252" spans="1:22" hidden="1" x14ac:dyDescent="0.25">
      <c r="A252" t="s">
        <v>7944</v>
      </c>
      <c r="B252" s="1" t="s">
        <v>9323</v>
      </c>
      <c r="C252" t="s">
        <v>1</v>
      </c>
      <c r="D252" t="s">
        <v>7706</v>
      </c>
      <c r="E252" t="s">
        <v>9324</v>
      </c>
      <c r="F252" t="s">
        <v>9325</v>
      </c>
      <c r="G252">
        <v>132</v>
      </c>
      <c r="H252">
        <v>132</v>
      </c>
      <c r="I252">
        <v>132</v>
      </c>
      <c r="J252">
        <v>132</v>
      </c>
      <c r="L252" s="2">
        <v>0</v>
      </c>
      <c r="M252" s="2">
        <v>0</v>
      </c>
      <c r="N252" s="2">
        <v>0</v>
      </c>
      <c r="O252" s="2">
        <v>93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93</v>
      </c>
      <c r="V252">
        <v>2</v>
      </c>
    </row>
    <row r="253" spans="1:22" hidden="1" x14ac:dyDescent="0.25">
      <c r="A253" t="s">
        <v>7944</v>
      </c>
      <c r="B253" s="1" t="s">
        <v>9326</v>
      </c>
      <c r="C253" t="s">
        <v>1</v>
      </c>
      <c r="D253" t="s">
        <v>7706</v>
      </c>
      <c r="E253" t="s">
        <v>9324</v>
      </c>
      <c r="F253" t="s">
        <v>9325</v>
      </c>
      <c r="G253">
        <v>133</v>
      </c>
      <c r="H253">
        <v>133</v>
      </c>
      <c r="I253">
        <v>133</v>
      </c>
      <c r="J253">
        <v>133</v>
      </c>
      <c r="L253" s="2">
        <v>0</v>
      </c>
      <c r="M253" s="2">
        <v>0</v>
      </c>
      <c r="N253" s="2">
        <v>0</v>
      </c>
      <c r="O253" s="2">
        <v>94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94</v>
      </c>
      <c r="V253">
        <v>2</v>
      </c>
    </row>
    <row r="254" spans="1:22" hidden="1" x14ac:dyDescent="0.25">
      <c r="A254" t="s">
        <v>7944</v>
      </c>
      <c r="B254" s="1" t="s">
        <v>9327</v>
      </c>
      <c r="C254" t="s">
        <v>1</v>
      </c>
      <c r="D254" t="s">
        <v>7706</v>
      </c>
      <c r="E254" t="s">
        <v>9324</v>
      </c>
      <c r="F254" t="s">
        <v>9325</v>
      </c>
      <c r="G254">
        <v>134</v>
      </c>
      <c r="H254">
        <v>134</v>
      </c>
      <c r="I254">
        <v>134</v>
      </c>
      <c r="J254">
        <v>134</v>
      </c>
      <c r="L254" s="2">
        <v>0</v>
      </c>
      <c r="M254" s="2">
        <v>0</v>
      </c>
      <c r="N254" s="2">
        <v>0</v>
      </c>
      <c r="O254" s="2">
        <v>83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83</v>
      </c>
      <c r="V254">
        <v>2</v>
      </c>
    </row>
    <row r="255" spans="1:22" hidden="1" x14ac:dyDescent="0.25">
      <c r="A255" t="s">
        <v>7944</v>
      </c>
      <c r="B255" s="1" t="s">
        <v>9328</v>
      </c>
      <c r="C255" t="s">
        <v>1</v>
      </c>
      <c r="D255" t="s">
        <v>7706</v>
      </c>
      <c r="E255" t="s">
        <v>9324</v>
      </c>
      <c r="F255" t="s">
        <v>9325</v>
      </c>
      <c r="G255">
        <v>135</v>
      </c>
      <c r="H255">
        <v>135</v>
      </c>
      <c r="I255">
        <v>135</v>
      </c>
      <c r="J255">
        <v>135</v>
      </c>
      <c r="L255" s="2">
        <v>0</v>
      </c>
      <c r="M255" s="2">
        <v>0</v>
      </c>
      <c r="N255" s="2">
        <v>0</v>
      </c>
      <c r="O255" s="2">
        <v>139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139</v>
      </c>
      <c r="V255">
        <v>2</v>
      </c>
    </row>
    <row r="256" spans="1:22" hidden="1" x14ac:dyDescent="0.25">
      <c r="A256" t="s">
        <v>7944</v>
      </c>
      <c r="B256" s="1" t="s">
        <v>9329</v>
      </c>
      <c r="C256" t="s">
        <v>1</v>
      </c>
      <c r="D256" t="s">
        <v>7706</v>
      </c>
      <c r="E256" t="s">
        <v>9324</v>
      </c>
      <c r="F256" t="s">
        <v>9325</v>
      </c>
      <c r="G256">
        <v>136</v>
      </c>
      <c r="H256">
        <v>136</v>
      </c>
      <c r="I256">
        <v>136</v>
      </c>
      <c r="J256">
        <v>136</v>
      </c>
      <c r="L256" s="2">
        <v>0</v>
      </c>
      <c r="M256" s="2">
        <v>0</v>
      </c>
      <c r="N256" s="2">
        <v>0</v>
      </c>
      <c r="O256" s="2">
        <v>30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30</v>
      </c>
      <c r="V256">
        <v>2</v>
      </c>
    </row>
    <row r="257" spans="1:22" hidden="1" x14ac:dyDescent="0.25">
      <c r="A257" t="s">
        <v>7944</v>
      </c>
      <c r="B257" s="1" t="s">
        <v>9330</v>
      </c>
      <c r="C257" t="s">
        <v>1</v>
      </c>
      <c r="D257" t="s">
        <v>7706</v>
      </c>
      <c r="E257" t="s">
        <v>9324</v>
      </c>
      <c r="F257" t="s">
        <v>9325</v>
      </c>
      <c r="G257">
        <v>137</v>
      </c>
      <c r="H257">
        <v>137</v>
      </c>
      <c r="I257">
        <v>137</v>
      </c>
      <c r="J257">
        <v>137</v>
      </c>
      <c r="L257" s="2">
        <v>0</v>
      </c>
      <c r="M257" s="2">
        <v>0</v>
      </c>
      <c r="N257" s="2">
        <v>0</v>
      </c>
      <c r="O257" s="2">
        <v>243.75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243.75</v>
      </c>
      <c r="V257">
        <v>2</v>
      </c>
    </row>
    <row r="258" spans="1:22" hidden="1" x14ac:dyDescent="0.25">
      <c r="A258" t="s">
        <v>7944</v>
      </c>
      <c r="B258" s="1" t="s">
        <v>9012</v>
      </c>
      <c r="C258" t="s">
        <v>1</v>
      </c>
      <c r="D258" t="s">
        <v>7706</v>
      </c>
      <c r="E258" t="s">
        <v>9324</v>
      </c>
      <c r="F258" t="s">
        <v>9325</v>
      </c>
      <c r="G258">
        <v>138</v>
      </c>
      <c r="H258">
        <v>138</v>
      </c>
      <c r="I258">
        <v>138</v>
      </c>
      <c r="J258">
        <v>138</v>
      </c>
      <c r="L258" s="2">
        <v>0</v>
      </c>
      <c r="M258" s="2">
        <v>0</v>
      </c>
      <c r="N258" s="2">
        <v>0</v>
      </c>
      <c r="O258" s="2">
        <v>200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200</v>
      </c>
      <c r="V258">
        <v>2</v>
      </c>
    </row>
    <row r="259" spans="1:22" hidden="1" x14ac:dyDescent="0.25">
      <c r="A259" t="s">
        <v>7944</v>
      </c>
      <c r="B259" s="1" t="s">
        <v>9331</v>
      </c>
      <c r="C259" t="s">
        <v>1</v>
      </c>
      <c r="D259" t="s">
        <v>7706</v>
      </c>
      <c r="E259" t="s">
        <v>9324</v>
      </c>
      <c r="F259" t="s">
        <v>9325</v>
      </c>
      <c r="G259">
        <v>139</v>
      </c>
      <c r="H259">
        <v>139</v>
      </c>
      <c r="I259">
        <v>139</v>
      </c>
      <c r="J259">
        <v>139</v>
      </c>
      <c r="L259" s="2">
        <v>0</v>
      </c>
      <c r="M259" s="2">
        <v>0</v>
      </c>
      <c r="N259" s="2">
        <v>0</v>
      </c>
      <c r="O259" s="2">
        <v>73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73</v>
      </c>
      <c r="V259">
        <v>2</v>
      </c>
    </row>
    <row r="260" spans="1:22" hidden="1" x14ac:dyDescent="0.25">
      <c r="A260" t="s">
        <v>7944</v>
      </c>
      <c r="B260" s="1" t="s">
        <v>9332</v>
      </c>
      <c r="C260" t="s">
        <v>1</v>
      </c>
      <c r="D260" t="s">
        <v>7706</v>
      </c>
      <c r="E260" t="s">
        <v>9324</v>
      </c>
      <c r="F260" t="s">
        <v>9325</v>
      </c>
      <c r="G260">
        <v>140</v>
      </c>
      <c r="H260">
        <v>140</v>
      </c>
      <c r="I260">
        <v>140</v>
      </c>
      <c r="J260">
        <v>140</v>
      </c>
      <c r="L260" s="2">
        <v>0</v>
      </c>
      <c r="M260" s="2">
        <v>0</v>
      </c>
      <c r="N260" s="2">
        <v>0</v>
      </c>
      <c r="O260" s="2">
        <v>74.989999999999995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74.989999999999995</v>
      </c>
      <c r="V260">
        <v>2</v>
      </c>
    </row>
    <row r="261" spans="1:22" hidden="1" x14ac:dyDescent="0.25">
      <c r="A261" t="s">
        <v>7981</v>
      </c>
      <c r="B261" s="1" t="s">
        <v>9333</v>
      </c>
      <c r="C261" t="s">
        <v>1</v>
      </c>
      <c r="D261" t="s">
        <v>7706</v>
      </c>
      <c r="E261" t="s">
        <v>9324</v>
      </c>
      <c r="F261" t="s">
        <v>9325</v>
      </c>
      <c r="G261">
        <v>141</v>
      </c>
      <c r="H261">
        <v>141</v>
      </c>
      <c r="I261">
        <v>141</v>
      </c>
      <c r="J261">
        <v>141</v>
      </c>
      <c r="L261" s="2">
        <v>0</v>
      </c>
      <c r="M261" s="2">
        <v>0</v>
      </c>
      <c r="N261" s="2">
        <v>0</v>
      </c>
      <c r="O261" s="2">
        <v>12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12</v>
      </c>
      <c r="V261">
        <v>2</v>
      </c>
    </row>
    <row r="262" spans="1:22" hidden="1" x14ac:dyDescent="0.25">
      <c r="A262" t="s">
        <v>7981</v>
      </c>
      <c r="B262" s="1" t="s">
        <v>9334</v>
      </c>
      <c r="C262" t="s">
        <v>1</v>
      </c>
      <c r="D262" t="s">
        <v>7706</v>
      </c>
      <c r="E262" t="s">
        <v>9324</v>
      </c>
      <c r="F262" t="s">
        <v>9325</v>
      </c>
      <c r="G262">
        <v>142</v>
      </c>
      <c r="H262">
        <v>142</v>
      </c>
      <c r="I262">
        <v>142</v>
      </c>
      <c r="J262">
        <v>142</v>
      </c>
      <c r="L262" s="2">
        <v>0</v>
      </c>
      <c r="M262" s="2">
        <v>0</v>
      </c>
      <c r="N262" s="2">
        <v>0</v>
      </c>
      <c r="O262" s="2">
        <v>25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25</v>
      </c>
      <c r="V262">
        <v>2</v>
      </c>
    </row>
    <row r="263" spans="1:22" hidden="1" x14ac:dyDescent="0.25">
      <c r="A263" t="s">
        <v>7981</v>
      </c>
      <c r="B263" s="1" t="s">
        <v>9335</v>
      </c>
      <c r="C263" t="s">
        <v>1</v>
      </c>
      <c r="D263" t="s">
        <v>7706</v>
      </c>
      <c r="E263" t="s">
        <v>9324</v>
      </c>
      <c r="F263" t="s">
        <v>9325</v>
      </c>
      <c r="G263">
        <v>143</v>
      </c>
      <c r="H263">
        <v>143</v>
      </c>
      <c r="I263">
        <v>143</v>
      </c>
      <c r="J263">
        <v>143</v>
      </c>
      <c r="L263" s="2">
        <v>0</v>
      </c>
      <c r="M263" s="2">
        <v>0</v>
      </c>
      <c r="N263" s="2">
        <v>0</v>
      </c>
      <c r="O263" s="2">
        <v>66.05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66.05</v>
      </c>
      <c r="V263">
        <v>2</v>
      </c>
    </row>
    <row r="264" spans="1:22" hidden="1" x14ac:dyDescent="0.25">
      <c r="A264" t="s">
        <v>7981</v>
      </c>
      <c r="B264" s="1" t="s">
        <v>9336</v>
      </c>
      <c r="C264" t="s">
        <v>1</v>
      </c>
      <c r="D264" t="s">
        <v>7706</v>
      </c>
      <c r="E264" t="s">
        <v>9324</v>
      </c>
      <c r="F264" t="s">
        <v>9325</v>
      </c>
      <c r="G264">
        <v>144</v>
      </c>
      <c r="H264">
        <v>144</v>
      </c>
      <c r="I264">
        <v>144</v>
      </c>
      <c r="J264">
        <v>144</v>
      </c>
      <c r="L264" s="2">
        <v>0</v>
      </c>
      <c r="M264" s="2">
        <v>0</v>
      </c>
      <c r="N264" s="2">
        <v>0</v>
      </c>
      <c r="O264" s="2">
        <v>20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20</v>
      </c>
      <c r="V264">
        <v>2</v>
      </c>
    </row>
    <row r="265" spans="1:22" hidden="1" x14ac:dyDescent="0.25">
      <c r="A265" t="s">
        <v>7981</v>
      </c>
      <c r="B265" s="1" t="s">
        <v>9337</v>
      </c>
      <c r="C265" t="s">
        <v>1</v>
      </c>
      <c r="D265" t="s">
        <v>7706</v>
      </c>
      <c r="E265" t="s">
        <v>9324</v>
      </c>
      <c r="F265" t="s">
        <v>9325</v>
      </c>
      <c r="G265">
        <v>145</v>
      </c>
      <c r="H265">
        <v>145</v>
      </c>
      <c r="I265">
        <v>145</v>
      </c>
      <c r="J265">
        <v>145</v>
      </c>
      <c r="L265" s="2">
        <v>0</v>
      </c>
      <c r="M265" s="2">
        <v>0</v>
      </c>
      <c r="N265" s="2">
        <v>0</v>
      </c>
      <c r="O265" s="2">
        <v>139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139</v>
      </c>
      <c r="V265">
        <v>2</v>
      </c>
    </row>
    <row r="266" spans="1:22" hidden="1" x14ac:dyDescent="0.25">
      <c r="A266" t="s">
        <v>7981</v>
      </c>
      <c r="B266" s="1" t="s">
        <v>9338</v>
      </c>
      <c r="C266" t="s">
        <v>1</v>
      </c>
      <c r="D266" t="s">
        <v>7706</v>
      </c>
      <c r="E266" t="s">
        <v>9324</v>
      </c>
      <c r="F266" t="s">
        <v>9325</v>
      </c>
      <c r="G266">
        <v>146</v>
      </c>
      <c r="H266">
        <v>146</v>
      </c>
      <c r="I266">
        <v>146</v>
      </c>
      <c r="J266">
        <v>146</v>
      </c>
      <c r="L266" s="2">
        <v>0</v>
      </c>
      <c r="M266" s="2">
        <v>0</v>
      </c>
      <c r="N266" s="2">
        <v>0</v>
      </c>
      <c r="O266" s="2">
        <v>134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134</v>
      </c>
      <c r="V266">
        <v>2</v>
      </c>
    </row>
    <row r="267" spans="1:22" hidden="1" x14ac:dyDescent="0.25">
      <c r="A267" t="s">
        <v>7981</v>
      </c>
      <c r="B267" s="1" t="s">
        <v>9338</v>
      </c>
      <c r="C267" t="s">
        <v>1</v>
      </c>
      <c r="D267" t="s">
        <v>7706</v>
      </c>
      <c r="E267" t="s">
        <v>9324</v>
      </c>
      <c r="F267" t="s">
        <v>9325</v>
      </c>
      <c r="G267">
        <v>147</v>
      </c>
      <c r="H267">
        <v>147</v>
      </c>
      <c r="I267">
        <v>147</v>
      </c>
      <c r="J267">
        <v>147</v>
      </c>
      <c r="L267" s="2">
        <v>0</v>
      </c>
      <c r="M267" s="2">
        <v>0</v>
      </c>
      <c r="N267" s="2">
        <v>0</v>
      </c>
      <c r="O267" s="2">
        <v>193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193</v>
      </c>
      <c r="V267">
        <v>2</v>
      </c>
    </row>
    <row r="268" spans="1:22" hidden="1" x14ac:dyDescent="0.25">
      <c r="A268" t="s">
        <v>7981</v>
      </c>
      <c r="B268" s="1" t="s">
        <v>9339</v>
      </c>
      <c r="C268" t="s">
        <v>1</v>
      </c>
      <c r="D268" t="s">
        <v>7706</v>
      </c>
      <c r="E268" t="s">
        <v>9324</v>
      </c>
      <c r="F268" t="s">
        <v>9325</v>
      </c>
      <c r="G268">
        <v>148</v>
      </c>
      <c r="H268">
        <v>148</v>
      </c>
      <c r="I268">
        <v>148</v>
      </c>
      <c r="J268">
        <v>148</v>
      </c>
      <c r="L268" s="2">
        <v>0</v>
      </c>
      <c r="M268" s="2">
        <v>0</v>
      </c>
      <c r="N268" s="2">
        <v>0</v>
      </c>
      <c r="O268" s="2">
        <v>175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175</v>
      </c>
      <c r="V268">
        <v>2</v>
      </c>
    </row>
    <row r="269" spans="1:22" hidden="1" x14ac:dyDescent="0.25">
      <c r="A269" t="s">
        <v>7981</v>
      </c>
      <c r="B269" s="1" t="s">
        <v>9339</v>
      </c>
      <c r="C269" t="s">
        <v>1</v>
      </c>
      <c r="D269" t="s">
        <v>7706</v>
      </c>
      <c r="E269" t="s">
        <v>9324</v>
      </c>
      <c r="F269" t="s">
        <v>9325</v>
      </c>
      <c r="G269">
        <v>149</v>
      </c>
      <c r="H269">
        <v>149</v>
      </c>
      <c r="I269">
        <v>149</v>
      </c>
      <c r="J269">
        <v>149</v>
      </c>
      <c r="L269" s="2">
        <v>0</v>
      </c>
      <c r="M269" s="2">
        <v>0</v>
      </c>
      <c r="N269" s="2">
        <v>0</v>
      </c>
      <c r="O269" s="2">
        <v>212.5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212.5</v>
      </c>
      <c r="V269">
        <v>2</v>
      </c>
    </row>
    <row r="270" spans="1:22" hidden="1" x14ac:dyDescent="0.25">
      <c r="A270" t="s">
        <v>7981</v>
      </c>
      <c r="B270" s="1" t="s">
        <v>9340</v>
      </c>
      <c r="C270" t="s">
        <v>1</v>
      </c>
      <c r="D270" t="s">
        <v>7706</v>
      </c>
      <c r="E270" t="s">
        <v>9324</v>
      </c>
      <c r="F270" t="s">
        <v>9325</v>
      </c>
      <c r="G270">
        <v>150</v>
      </c>
      <c r="H270">
        <v>150</v>
      </c>
      <c r="I270">
        <v>150</v>
      </c>
      <c r="J270">
        <v>150</v>
      </c>
      <c r="L270" s="2">
        <v>0</v>
      </c>
      <c r="M270" s="2">
        <v>0</v>
      </c>
      <c r="N270" s="2">
        <v>0</v>
      </c>
      <c r="O270" s="2">
        <v>213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213</v>
      </c>
      <c r="V270">
        <v>2</v>
      </c>
    </row>
    <row r="271" spans="1:22" hidden="1" x14ac:dyDescent="0.25">
      <c r="A271" t="s">
        <v>7981</v>
      </c>
      <c r="B271" s="1" t="s">
        <v>9341</v>
      </c>
      <c r="C271" t="s">
        <v>1</v>
      </c>
      <c r="D271" t="s">
        <v>7706</v>
      </c>
      <c r="E271" t="s">
        <v>9324</v>
      </c>
      <c r="F271" t="s">
        <v>9325</v>
      </c>
      <c r="G271">
        <v>151</v>
      </c>
      <c r="H271">
        <v>151</v>
      </c>
      <c r="I271">
        <v>151</v>
      </c>
      <c r="J271">
        <v>151</v>
      </c>
      <c r="L271" s="2">
        <v>0</v>
      </c>
      <c r="M271" s="2">
        <v>0</v>
      </c>
      <c r="N271" s="2">
        <v>0</v>
      </c>
      <c r="O271" s="2">
        <v>90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90</v>
      </c>
      <c r="V271">
        <v>2</v>
      </c>
    </row>
    <row r="272" spans="1:22" hidden="1" x14ac:dyDescent="0.25">
      <c r="A272" t="s">
        <v>7981</v>
      </c>
      <c r="B272" s="1" t="s">
        <v>9342</v>
      </c>
      <c r="C272" t="s">
        <v>1</v>
      </c>
      <c r="D272" t="s">
        <v>7706</v>
      </c>
      <c r="E272" t="s">
        <v>9324</v>
      </c>
      <c r="F272" t="s">
        <v>9325</v>
      </c>
      <c r="G272">
        <v>152</v>
      </c>
      <c r="H272">
        <v>152</v>
      </c>
      <c r="I272">
        <v>152</v>
      </c>
      <c r="J272">
        <v>152</v>
      </c>
      <c r="L272" s="2">
        <v>0</v>
      </c>
      <c r="M272" s="2">
        <v>0</v>
      </c>
      <c r="N272" s="2">
        <v>0</v>
      </c>
      <c r="O272" s="2">
        <v>158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158</v>
      </c>
      <c r="V272">
        <v>2</v>
      </c>
    </row>
    <row r="273" spans="1:22" hidden="1" x14ac:dyDescent="0.25">
      <c r="A273" t="s">
        <v>7981</v>
      </c>
      <c r="B273" s="1" t="s">
        <v>9343</v>
      </c>
      <c r="C273" t="s">
        <v>1</v>
      </c>
      <c r="D273" t="s">
        <v>7706</v>
      </c>
      <c r="E273" t="s">
        <v>9324</v>
      </c>
      <c r="F273" t="s">
        <v>9325</v>
      </c>
      <c r="G273">
        <v>153</v>
      </c>
      <c r="H273">
        <v>153</v>
      </c>
      <c r="I273">
        <v>153</v>
      </c>
      <c r="J273">
        <v>153</v>
      </c>
      <c r="L273" s="2">
        <v>0</v>
      </c>
      <c r="M273" s="2">
        <v>0</v>
      </c>
      <c r="N273" s="2">
        <v>0</v>
      </c>
      <c r="O273" s="2">
        <v>40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40</v>
      </c>
      <c r="V273">
        <v>2</v>
      </c>
    </row>
    <row r="274" spans="1:22" hidden="1" x14ac:dyDescent="0.25">
      <c r="A274" t="s">
        <v>7981</v>
      </c>
      <c r="B274" s="1" t="s">
        <v>9344</v>
      </c>
      <c r="C274" t="s">
        <v>1</v>
      </c>
      <c r="D274" t="s">
        <v>7706</v>
      </c>
      <c r="E274" t="s">
        <v>9324</v>
      </c>
      <c r="F274" t="s">
        <v>9325</v>
      </c>
      <c r="G274">
        <v>154</v>
      </c>
      <c r="H274">
        <v>154</v>
      </c>
      <c r="I274">
        <v>154</v>
      </c>
      <c r="J274">
        <v>154</v>
      </c>
      <c r="L274" s="2">
        <v>0</v>
      </c>
      <c r="M274" s="2">
        <v>0</v>
      </c>
      <c r="N274" s="2">
        <v>0</v>
      </c>
      <c r="O274" s="2">
        <v>60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60</v>
      </c>
      <c r="V274">
        <v>2</v>
      </c>
    </row>
    <row r="275" spans="1:22" hidden="1" x14ac:dyDescent="0.25">
      <c r="A275" t="s">
        <v>7981</v>
      </c>
      <c r="B275" s="1" t="s">
        <v>9345</v>
      </c>
      <c r="C275" t="s">
        <v>1</v>
      </c>
      <c r="D275" t="s">
        <v>7706</v>
      </c>
      <c r="E275" t="s">
        <v>9324</v>
      </c>
      <c r="F275" t="s">
        <v>9325</v>
      </c>
      <c r="G275">
        <v>155</v>
      </c>
      <c r="H275">
        <v>155</v>
      </c>
      <c r="I275">
        <v>155</v>
      </c>
      <c r="J275">
        <v>155</v>
      </c>
      <c r="L275" s="2">
        <v>0</v>
      </c>
      <c r="M275" s="2">
        <v>0</v>
      </c>
      <c r="N275" s="2">
        <v>0</v>
      </c>
      <c r="O275" s="2">
        <v>88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88</v>
      </c>
      <c r="V275">
        <v>2</v>
      </c>
    </row>
    <row r="276" spans="1:22" hidden="1" x14ac:dyDescent="0.25">
      <c r="A276" t="s">
        <v>7981</v>
      </c>
      <c r="B276" s="1" t="s">
        <v>9346</v>
      </c>
      <c r="C276" t="s">
        <v>1</v>
      </c>
      <c r="D276" t="s">
        <v>7706</v>
      </c>
      <c r="E276" t="s">
        <v>9324</v>
      </c>
      <c r="F276" t="s">
        <v>9325</v>
      </c>
      <c r="G276">
        <v>156</v>
      </c>
      <c r="H276">
        <v>156</v>
      </c>
      <c r="I276">
        <v>156</v>
      </c>
      <c r="J276">
        <v>156</v>
      </c>
      <c r="L276" s="2">
        <v>0</v>
      </c>
      <c r="M276" s="2">
        <v>0</v>
      </c>
      <c r="N276" s="2">
        <v>0</v>
      </c>
      <c r="O276" s="2">
        <v>218.5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218.5</v>
      </c>
      <c r="V276">
        <v>2</v>
      </c>
    </row>
    <row r="277" spans="1:22" hidden="1" x14ac:dyDescent="0.25">
      <c r="A277" t="s">
        <v>7981</v>
      </c>
      <c r="B277" s="1" t="s">
        <v>9346</v>
      </c>
      <c r="C277" t="s">
        <v>1</v>
      </c>
      <c r="D277" t="s">
        <v>7706</v>
      </c>
      <c r="E277" t="s">
        <v>9324</v>
      </c>
      <c r="F277" t="s">
        <v>9325</v>
      </c>
      <c r="G277">
        <v>157</v>
      </c>
      <c r="H277">
        <v>157</v>
      </c>
      <c r="I277">
        <v>157</v>
      </c>
      <c r="J277">
        <v>157</v>
      </c>
      <c r="L277" s="2">
        <v>0</v>
      </c>
      <c r="M277" s="2">
        <v>0</v>
      </c>
      <c r="N277" s="2">
        <v>0</v>
      </c>
      <c r="O277" s="2">
        <v>29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29</v>
      </c>
      <c r="V277">
        <v>2</v>
      </c>
    </row>
    <row r="278" spans="1:22" hidden="1" x14ac:dyDescent="0.25">
      <c r="A278" t="s">
        <v>8153</v>
      </c>
      <c r="B278" s="1" t="s">
        <v>9347</v>
      </c>
      <c r="C278" t="s">
        <v>1</v>
      </c>
      <c r="D278" t="s">
        <v>7706</v>
      </c>
      <c r="E278" t="s">
        <v>9324</v>
      </c>
      <c r="F278" t="s">
        <v>9325</v>
      </c>
      <c r="G278">
        <v>158</v>
      </c>
      <c r="H278">
        <v>158</v>
      </c>
      <c r="I278">
        <v>158</v>
      </c>
      <c r="J278">
        <v>158</v>
      </c>
      <c r="L278" s="2">
        <v>0</v>
      </c>
      <c r="M278" s="2">
        <v>0</v>
      </c>
      <c r="N278" s="2">
        <v>0</v>
      </c>
      <c r="O278" s="2">
        <v>55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55</v>
      </c>
      <c r="V278">
        <v>2</v>
      </c>
    </row>
    <row r="279" spans="1:22" hidden="1" x14ac:dyDescent="0.25">
      <c r="A279" t="s">
        <v>8153</v>
      </c>
      <c r="B279" s="1" t="s">
        <v>9348</v>
      </c>
      <c r="C279" t="s">
        <v>1</v>
      </c>
      <c r="D279" t="s">
        <v>7706</v>
      </c>
      <c r="E279" t="s">
        <v>9324</v>
      </c>
      <c r="F279" t="s">
        <v>9325</v>
      </c>
      <c r="G279">
        <v>159</v>
      </c>
      <c r="H279">
        <v>159</v>
      </c>
      <c r="I279">
        <v>159</v>
      </c>
      <c r="J279">
        <v>159</v>
      </c>
      <c r="L279" s="2">
        <v>0</v>
      </c>
      <c r="M279" s="2">
        <v>0</v>
      </c>
      <c r="N279" s="2">
        <v>0</v>
      </c>
      <c r="O279" s="2">
        <v>92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92</v>
      </c>
      <c r="V279">
        <v>2</v>
      </c>
    </row>
    <row r="280" spans="1:22" hidden="1" x14ac:dyDescent="0.25">
      <c r="A280" t="s">
        <v>8153</v>
      </c>
      <c r="B280" s="1" t="s">
        <v>9349</v>
      </c>
      <c r="C280" t="s">
        <v>1</v>
      </c>
      <c r="D280" t="s">
        <v>7706</v>
      </c>
      <c r="E280" t="s">
        <v>9324</v>
      </c>
      <c r="F280" t="s">
        <v>9325</v>
      </c>
      <c r="G280">
        <v>160</v>
      </c>
      <c r="H280">
        <v>160</v>
      </c>
      <c r="I280">
        <v>160</v>
      </c>
      <c r="J280">
        <v>160</v>
      </c>
      <c r="L280" s="2">
        <v>0</v>
      </c>
      <c r="M280" s="2">
        <v>0</v>
      </c>
      <c r="N280" s="2">
        <v>0</v>
      </c>
      <c r="O280" s="2">
        <v>27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27</v>
      </c>
      <c r="V280">
        <v>2</v>
      </c>
    </row>
    <row r="281" spans="1:22" hidden="1" x14ac:dyDescent="0.25">
      <c r="A281" t="s">
        <v>8153</v>
      </c>
      <c r="B281" s="1" t="s">
        <v>9350</v>
      </c>
      <c r="C281" t="s">
        <v>1</v>
      </c>
      <c r="D281" t="s">
        <v>7706</v>
      </c>
      <c r="E281" t="s">
        <v>9324</v>
      </c>
      <c r="F281" t="s">
        <v>9325</v>
      </c>
      <c r="G281">
        <v>161</v>
      </c>
      <c r="H281">
        <v>161</v>
      </c>
      <c r="I281">
        <v>161</v>
      </c>
      <c r="J281">
        <v>161</v>
      </c>
      <c r="L281" s="2">
        <v>0</v>
      </c>
      <c r="M281" s="2">
        <v>0</v>
      </c>
      <c r="N281" s="2">
        <v>0</v>
      </c>
      <c r="O281" s="2">
        <v>38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38</v>
      </c>
      <c r="V281">
        <v>2</v>
      </c>
    </row>
    <row r="282" spans="1:22" hidden="1" x14ac:dyDescent="0.25">
      <c r="A282" t="s">
        <v>8153</v>
      </c>
      <c r="B282" s="1" t="s">
        <v>9351</v>
      </c>
      <c r="C282" t="s">
        <v>1</v>
      </c>
      <c r="D282" t="s">
        <v>7706</v>
      </c>
      <c r="E282" t="s">
        <v>9324</v>
      </c>
      <c r="F282" t="s">
        <v>9325</v>
      </c>
      <c r="G282">
        <v>162</v>
      </c>
      <c r="H282">
        <v>162</v>
      </c>
      <c r="I282">
        <v>162</v>
      </c>
      <c r="J282">
        <v>162</v>
      </c>
      <c r="L282" s="2">
        <v>0</v>
      </c>
      <c r="M282" s="2">
        <v>0</v>
      </c>
      <c r="N282" s="2">
        <v>0</v>
      </c>
      <c r="O282" s="2">
        <v>77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77</v>
      </c>
      <c r="V282">
        <v>2</v>
      </c>
    </row>
    <row r="283" spans="1:22" hidden="1" x14ac:dyDescent="0.25">
      <c r="A283" t="s">
        <v>8153</v>
      </c>
      <c r="B283" s="1" t="s">
        <v>9352</v>
      </c>
      <c r="C283" t="s">
        <v>1</v>
      </c>
      <c r="D283" t="s">
        <v>7706</v>
      </c>
      <c r="E283" t="s">
        <v>9324</v>
      </c>
      <c r="F283" t="s">
        <v>9325</v>
      </c>
      <c r="G283">
        <v>163</v>
      </c>
      <c r="H283">
        <v>163</v>
      </c>
      <c r="I283">
        <v>163</v>
      </c>
      <c r="J283">
        <v>163</v>
      </c>
      <c r="L283" s="2">
        <v>0</v>
      </c>
      <c r="M283" s="2">
        <v>0</v>
      </c>
      <c r="N283" s="2">
        <v>0</v>
      </c>
      <c r="O283" s="2">
        <v>141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141</v>
      </c>
      <c r="V283">
        <v>2</v>
      </c>
    </row>
    <row r="284" spans="1:22" hidden="1" x14ac:dyDescent="0.25">
      <c r="A284" t="s">
        <v>8153</v>
      </c>
      <c r="B284" s="1" t="s">
        <v>9353</v>
      </c>
      <c r="C284" t="s">
        <v>1</v>
      </c>
      <c r="D284" t="s">
        <v>7706</v>
      </c>
      <c r="E284" t="s">
        <v>9324</v>
      </c>
      <c r="F284" t="s">
        <v>9325</v>
      </c>
      <c r="G284">
        <v>164</v>
      </c>
      <c r="H284">
        <v>164</v>
      </c>
      <c r="I284">
        <v>164</v>
      </c>
      <c r="J284">
        <v>164</v>
      </c>
      <c r="L284" s="2">
        <v>0</v>
      </c>
      <c r="M284" s="2">
        <v>0</v>
      </c>
      <c r="N284" s="2">
        <v>0</v>
      </c>
      <c r="O284" s="2">
        <v>57.5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57.5</v>
      </c>
      <c r="V284">
        <v>2</v>
      </c>
    </row>
    <row r="285" spans="1:22" hidden="1" x14ac:dyDescent="0.25">
      <c r="A285" t="s">
        <v>8153</v>
      </c>
      <c r="B285" s="1" t="s">
        <v>9353</v>
      </c>
      <c r="C285" t="s">
        <v>1</v>
      </c>
      <c r="D285" t="s">
        <v>7706</v>
      </c>
      <c r="E285" t="s">
        <v>9324</v>
      </c>
      <c r="F285" t="s">
        <v>9325</v>
      </c>
      <c r="G285">
        <v>165</v>
      </c>
      <c r="H285">
        <v>165</v>
      </c>
      <c r="I285">
        <v>165</v>
      </c>
      <c r="J285">
        <v>165</v>
      </c>
      <c r="L285" s="2">
        <v>0</v>
      </c>
      <c r="M285" s="2">
        <v>0</v>
      </c>
      <c r="N285" s="2">
        <v>0</v>
      </c>
      <c r="O285" s="2">
        <v>225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225</v>
      </c>
      <c r="V285">
        <v>2</v>
      </c>
    </row>
    <row r="286" spans="1:22" hidden="1" x14ac:dyDescent="0.25">
      <c r="A286" t="s">
        <v>8153</v>
      </c>
      <c r="B286" s="1" t="s">
        <v>9354</v>
      </c>
      <c r="C286" t="s">
        <v>1</v>
      </c>
      <c r="D286" t="s">
        <v>7706</v>
      </c>
      <c r="E286" t="s">
        <v>9324</v>
      </c>
      <c r="F286" t="s">
        <v>9325</v>
      </c>
      <c r="G286">
        <v>166</v>
      </c>
      <c r="H286">
        <v>166</v>
      </c>
      <c r="I286">
        <v>166</v>
      </c>
      <c r="J286">
        <v>166</v>
      </c>
      <c r="L286" s="2">
        <v>0</v>
      </c>
      <c r="M286" s="2">
        <v>0</v>
      </c>
      <c r="N286" s="2">
        <v>0</v>
      </c>
      <c r="O286" s="2">
        <v>65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65</v>
      </c>
      <c r="V286">
        <v>2</v>
      </c>
    </row>
    <row r="287" spans="1:22" hidden="1" x14ac:dyDescent="0.25">
      <c r="A287" t="s">
        <v>8153</v>
      </c>
      <c r="B287" s="1" t="s">
        <v>9355</v>
      </c>
      <c r="C287" t="s">
        <v>1</v>
      </c>
      <c r="D287" t="s">
        <v>7706</v>
      </c>
      <c r="E287" t="s">
        <v>9324</v>
      </c>
      <c r="F287" t="s">
        <v>9325</v>
      </c>
      <c r="G287">
        <v>167</v>
      </c>
      <c r="H287">
        <v>167</v>
      </c>
      <c r="I287">
        <v>167</v>
      </c>
      <c r="J287">
        <v>167</v>
      </c>
      <c r="L287" s="2">
        <v>0</v>
      </c>
      <c r="M287" s="2">
        <v>0</v>
      </c>
      <c r="N287" s="2">
        <v>0</v>
      </c>
      <c r="O287" s="2">
        <v>79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79</v>
      </c>
      <c r="V287">
        <v>2</v>
      </c>
    </row>
    <row r="288" spans="1:22" hidden="1" x14ac:dyDescent="0.25">
      <c r="A288" t="s">
        <v>8153</v>
      </c>
      <c r="B288" s="1" t="s">
        <v>9356</v>
      </c>
      <c r="C288" t="s">
        <v>1</v>
      </c>
      <c r="D288" t="s">
        <v>7706</v>
      </c>
      <c r="E288" t="s">
        <v>9324</v>
      </c>
      <c r="F288" t="s">
        <v>9325</v>
      </c>
      <c r="G288">
        <v>168</v>
      </c>
      <c r="H288">
        <v>168</v>
      </c>
      <c r="I288">
        <v>168</v>
      </c>
      <c r="J288">
        <v>168</v>
      </c>
      <c r="L288" s="2">
        <v>0</v>
      </c>
      <c r="M288" s="2">
        <v>0</v>
      </c>
      <c r="N288" s="2">
        <v>0</v>
      </c>
      <c r="O288" s="2">
        <v>46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46</v>
      </c>
      <c r="V288">
        <v>2</v>
      </c>
    </row>
    <row r="289" spans="1:22" hidden="1" x14ac:dyDescent="0.25">
      <c r="A289" t="s">
        <v>8153</v>
      </c>
      <c r="B289" s="1" t="s">
        <v>9357</v>
      </c>
      <c r="C289" t="s">
        <v>1</v>
      </c>
      <c r="D289" t="s">
        <v>7706</v>
      </c>
      <c r="E289" t="s">
        <v>9324</v>
      </c>
      <c r="F289" t="s">
        <v>9325</v>
      </c>
      <c r="G289">
        <v>169</v>
      </c>
      <c r="H289">
        <v>169</v>
      </c>
      <c r="I289">
        <v>169</v>
      </c>
      <c r="J289">
        <v>169</v>
      </c>
      <c r="L289" s="2">
        <v>0</v>
      </c>
      <c r="M289" s="2">
        <v>0</v>
      </c>
      <c r="N289" s="2">
        <v>0</v>
      </c>
      <c r="O289" s="2">
        <v>161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161</v>
      </c>
      <c r="V289">
        <v>2</v>
      </c>
    </row>
    <row r="290" spans="1:22" hidden="1" x14ac:dyDescent="0.25">
      <c r="A290" t="s">
        <v>8153</v>
      </c>
      <c r="B290" s="1" t="s">
        <v>9358</v>
      </c>
      <c r="C290" t="s">
        <v>1</v>
      </c>
      <c r="D290" t="s">
        <v>7706</v>
      </c>
      <c r="E290" t="s">
        <v>9324</v>
      </c>
      <c r="F290" t="s">
        <v>9325</v>
      </c>
      <c r="G290">
        <v>170</v>
      </c>
      <c r="H290">
        <v>170</v>
      </c>
      <c r="I290">
        <v>170</v>
      </c>
      <c r="J290">
        <v>170</v>
      </c>
      <c r="L290" s="2">
        <v>0</v>
      </c>
      <c r="M290" s="2">
        <v>0</v>
      </c>
      <c r="N290" s="2">
        <v>0</v>
      </c>
      <c r="O290" s="2">
        <v>150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150</v>
      </c>
      <c r="V290">
        <v>2</v>
      </c>
    </row>
    <row r="291" spans="1:22" hidden="1" x14ac:dyDescent="0.25">
      <c r="A291" t="s">
        <v>8153</v>
      </c>
      <c r="B291" s="1" t="s">
        <v>9359</v>
      </c>
      <c r="C291" t="s">
        <v>1</v>
      </c>
      <c r="D291" t="s">
        <v>7706</v>
      </c>
      <c r="E291" t="s">
        <v>9324</v>
      </c>
      <c r="F291" t="s">
        <v>9325</v>
      </c>
      <c r="G291">
        <v>171</v>
      </c>
      <c r="H291">
        <v>171</v>
      </c>
      <c r="I291">
        <v>171</v>
      </c>
      <c r="J291">
        <v>171</v>
      </c>
      <c r="L291" s="2">
        <v>0</v>
      </c>
      <c r="M291" s="2">
        <v>0</v>
      </c>
      <c r="N291" s="2">
        <v>0</v>
      </c>
      <c r="O291" s="2">
        <v>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5</v>
      </c>
      <c r="V291">
        <v>2</v>
      </c>
    </row>
    <row r="292" spans="1:22" hidden="1" x14ac:dyDescent="0.25">
      <c r="A292" t="s">
        <v>8153</v>
      </c>
      <c r="B292" s="1" t="s">
        <v>9359</v>
      </c>
      <c r="C292" t="s">
        <v>1</v>
      </c>
      <c r="D292" t="s">
        <v>7706</v>
      </c>
      <c r="E292" t="s">
        <v>9324</v>
      </c>
      <c r="F292" t="s">
        <v>9325</v>
      </c>
      <c r="G292">
        <v>172</v>
      </c>
      <c r="H292">
        <v>172</v>
      </c>
      <c r="I292">
        <v>172</v>
      </c>
      <c r="J292">
        <v>172</v>
      </c>
      <c r="L292" s="2">
        <v>0</v>
      </c>
      <c r="M292" s="2">
        <v>0</v>
      </c>
      <c r="N292" s="2">
        <v>0</v>
      </c>
      <c r="O292" s="2">
        <v>20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20</v>
      </c>
      <c r="V292">
        <v>2</v>
      </c>
    </row>
    <row r="293" spans="1:22" hidden="1" x14ac:dyDescent="0.25">
      <c r="A293" t="s">
        <v>8153</v>
      </c>
      <c r="B293" s="1" t="s">
        <v>9360</v>
      </c>
      <c r="C293" t="s">
        <v>1</v>
      </c>
      <c r="D293" t="s">
        <v>7706</v>
      </c>
      <c r="E293" t="s">
        <v>9324</v>
      </c>
      <c r="F293" t="s">
        <v>9325</v>
      </c>
      <c r="G293">
        <v>173</v>
      </c>
      <c r="H293">
        <v>173</v>
      </c>
      <c r="I293">
        <v>173</v>
      </c>
      <c r="J293">
        <v>173</v>
      </c>
      <c r="L293" s="2">
        <v>0</v>
      </c>
      <c r="M293" s="2">
        <v>0</v>
      </c>
      <c r="N293" s="2">
        <v>0</v>
      </c>
      <c r="O293" s="2">
        <v>40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40</v>
      </c>
      <c r="V293">
        <v>2</v>
      </c>
    </row>
    <row r="294" spans="1:22" hidden="1" x14ac:dyDescent="0.25">
      <c r="A294" t="s">
        <v>8153</v>
      </c>
      <c r="B294" s="1" t="s">
        <v>9361</v>
      </c>
      <c r="C294" t="s">
        <v>1</v>
      </c>
      <c r="D294" t="s">
        <v>7706</v>
      </c>
      <c r="E294" t="s">
        <v>9324</v>
      </c>
      <c r="F294" t="s">
        <v>9325</v>
      </c>
      <c r="G294">
        <v>174</v>
      </c>
      <c r="H294">
        <v>174</v>
      </c>
      <c r="I294">
        <v>174</v>
      </c>
      <c r="J294">
        <v>174</v>
      </c>
      <c r="L294" s="2">
        <v>0</v>
      </c>
      <c r="M294" s="2">
        <v>0</v>
      </c>
      <c r="N294" s="2">
        <v>0</v>
      </c>
      <c r="O294" s="2">
        <v>93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93</v>
      </c>
      <c r="V294">
        <v>2</v>
      </c>
    </row>
    <row r="295" spans="1:22" hidden="1" x14ac:dyDescent="0.25">
      <c r="A295" t="s">
        <v>8153</v>
      </c>
      <c r="B295" s="1" t="s">
        <v>9362</v>
      </c>
      <c r="C295" t="s">
        <v>1</v>
      </c>
      <c r="D295" t="s">
        <v>7706</v>
      </c>
      <c r="E295" t="s">
        <v>9324</v>
      </c>
      <c r="F295" t="s">
        <v>9325</v>
      </c>
      <c r="G295">
        <v>175</v>
      </c>
      <c r="H295">
        <v>175</v>
      </c>
      <c r="I295">
        <v>175</v>
      </c>
      <c r="J295">
        <v>175</v>
      </c>
      <c r="L295" s="2">
        <v>0</v>
      </c>
      <c r="M295" s="2">
        <v>0</v>
      </c>
      <c r="N295" s="2">
        <v>0</v>
      </c>
      <c r="O295" s="2">
        <v>30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30</v>
      </c>
      <c r="V295">
        <v>2</v>
      </c>
    </row>
    <row r="296" spans="1:22" hidden="1" x14ac:dyDescent="0.25">
      <c r="A296" t="s">
        <v>8153</v>
      </c>
      <c r="B296" s="1" t="s">
        <v>9363</v>
      </c>
      <c r="C296" t="s">
        <v>1</v>
      </c>
      <c r="D296" t="s">
        <v>7706</v>
      </c>
      <c r="E296" t="s">
        <v>9324</v>
      </c>
      <c r="F296" t="s">
        <v>9325</v>
      </c>
      <c r="G296">
        <v>176</v>
      </c>
      <c r="H296">
        <v>176</v>
      </c>
      <c r="I296">
        <v>176</v>
      </c>
      <c r="J296">
        <v>176</v>
      </c>
      <c r="L296" s="2">
        <v>0</v>
      </c>
      <c r="M296" s="2">
        <v>0</v>
      </c>
      <c r="N296" s="2">
        <v>0</v>
      </c>
      <c r="O296" s="2">
        <v>65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65</v>
      </c>
      <c r="V296">
        <v>2</v>
      </c>
    </row>
    <row r="297" spans="1:22" hidden="1" x14ac:dyDescent="0.25">
      <c r="A297" t="s">
        <v>8153</v>
      </c>
      <c r="B297" s="1" t="s">
        <v>9363</v>
      </c>
      <c r="C297" t="s">
        <v>1</v>
      </c>
      <c r="D297" t="s">
        <v>7706</v>
      </c>
      <c r="E297" t="s">
        <v>9324</v>
      </c>
      <c r="F297" t="s">
        <v>9325</v>
      </c>
      <c r="G297">
        <v>177</v>
      </c>
      <c r="H297">
        <v>177</v>
      </c>
      <c r="I297">
        <v>177</v>
      </c>
      <c r="J297">
        <v>177</v>
      </c>
      <c r="L297" s="2">
        <v>0</v>
      </c>
      <c r="M297" s="2">
        <v>0</v>
      </c>
      <c r="N297" s="2">
        <v>0</v>
      </c>
      <c r="O297" s="2">
        <v>44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44</v>
      </c>
      <c r="V297">
        <v>2</v>
      </c>
    </row>
    <row r="298" spans="1:22" hidden="1" x14ac:dyDescent="0.25">
      <c r="A298" t="s">
        <v>8264</v>
      </c>
      <c r="B298" s="1" t="s">
        <v>9364</v>
      </c>
      <c r="C298" t="s">
        <v>1</v>
      </c>
      <c r="D298" t="s">
        <v>7706</v>
      </c>
      <c r="E298" t="s">
        <v>9324</v>
      </c>
      <c r="F298" t="s">
        <v>9325</v>
      </c>
      <c r="G298">
        <v>178</v>
      </c>
      <c r="H298">
        <v>178</v>
      </c>
      <c r="I298">
        <v>178</v>
      </c>
      <c r="J298">
        <v>178</v>
      </c>
      <c r="L298" s="2">
        <v>0</v>
      </c>
      <c r="M298" s="2">
        <v>0</v>
      </c>
      <c r="N298" s="2">
        <v>0</v>
      </c>
      <c r="O298" s="2">
        <v>159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159</v>
      </c>
      <c r="V298">
        <v>2</v>
      </c>
    </row>
    <row r="299" spans="1:22" hidden="1" x14ac:dyDescent="0.25">
      <c r="A299" t="s">
        <v>8264</v>
      </c>
      <c r="B299" s="1" t="s">
        <v>9364</v>
      </c>
      <c r="C299" t="s">
        <v>1</v>
      </c>
      <c r="D299" t="s">
        <v>7706</v>
      </c>
      <c r="E299" t="s">
        <v>9324</v>
      </c>
      <c r="F299" t="s">
        <v>9325</v>
      </c>
      <c r="G299">
        <v>179</v>
      </c>
      <c r="H299">
        <v>179</v>
      </c>
      <c r="I299">
        <v>179</v>
      </c>
      <c r="J299">
        <v>179</v>
      </c>
      <c r="L299" s="2">
        <v>0</v>
      </c>
      <c r="M299" s="2">
        <v>0</v>
      </c>
      <c r="N299" s="2">
        <v>0</v>
      </c>
      <c r="O299" s="2">
        <v>117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117</v>
      </c>
      <c r="V299">
        <v>2</v>
      </c>
    </row>
    <row r="300" spans="1:22" hidden="1" x14ac:dyDescent="0.25">
      <c r="A300" t="s">
        <v>8264</v>
      </c>
      <c r="B300" s="1" t="s">
        <v>9365</v>
      </c>
      <c r="C300" t="s">
        <v>1</v>
      </c>
      <c r="D300" t="s">
        <v>7706</v>
      </c>
      <c r="E300" t="s">
        <v>9324</v>
      </c>
      <c r="F300" t="s">
        <v>9325</v>
      </c>
      <c r="G300">
        <v>180</v>
      </c>
      <c r="H300">
        <v>180</v>
      </c>
      <c r="I300">
        <v>180</v>
      </c>
      <c r="J300">
        <v>180</v>
      </c>
      <c r="L300" s="2">
        <v>0</v>
      </c>
      <c r="M300" s="2">
        <v>0</v>
      </c>
      <c r="N300" s="2">
        <v>0</v>
      </c>
      <c r="O300" s="2">
        <v>191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191</v>
      </c>
      <c r="V300">
        <v>2</v>
      </c>
    </row>
    <row r="301" spans="1:22" hidden="1" x14ac:dyDescent="0.25">
      <c r="A301" t="s">
        <v>8264</v>
      </c>
      <c r="B301" s="1" t="s">
        <v>9365</v>
      </c>
      <c r="C301" t="s">
        <v>1</v>
      </c>
      <c r="D301" t="s">
        <v>7706</v>
      </c>
      <c r="E301" t="s">
        <v>9324</v>
      </c>
      <c r="F301" t="s">
        <v>9325</v>
      </c>
      <c r="G301">
        <v>181</v>
      </c>
      <c r="H301">
        <v>181</v>
      </c>
      <c r="I301">
        <v>181</v>
      </c>
      <c r="J301">
        <v>181</v>
      </c>
      <c r="L301" s="2">
        <v>0</v>
      </c>
      <c r="M301" s="2">
        <v>0</v>
      </c>
      <c r="N301" s="2">
        <v>0</v>
      </c>
      <c r="O301" s="2">
        <v>78.5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78.5</v>
      </c>
      <c r="V301">
        <v>2</v>
      </c>
    </row>
    <row r="302" spans="1:22" hidden="1" x14ac:dyDescent="0.25">
      <c r="A302" t="s">
        <v>8264</v>
      </c>
      <c r="B302" s="1" t="s">
        <v>9366</v>
      </c>
      <c r="C302" t="s">
        <v>1</v>
      </c>
      <c r="D302" t="s">
        <v>7706</v>
      </c>
      <c r="E302" t="s">
        <v>9324</v>
      </c>
      <c r="F302" t="s">
        <v>9325</v>
      </c>
      <c r="G302">
        <v>182</v>
      </c>
      <c r="H302">
        <v>182</v>
      </c>
      <c r="I302">
        <v>182</v>
      </c>
      <c r="J302">
        <v>182</v>
      </c>
      <c r="L302" s="2">
        <v>0</v>
      </c>
      <c r="M302" s="2">
        <v>0</v>
      </c>
      <c r="N302" s="2">
        <v>0</v>
      </c>
      <c r="O302" s="2">
        <v>39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39</v>
      </c>
      <c r="V302">
        <v>2</v>
      </c>
    </row>
    <row r="303" spans="1:22" hidden="1" x14ac:dyDescent="0.25">
      <c r="A303" t="s">
        <v>8264</v>
      </c>
      <c r="B303" s="1" t="s">
        <v>9367</v>
      </c>
      <c r="C303" t="s">
        <v>1</v>
      </c>
      <c r="D303" t="s">
        <v>7706</v>
      </c>
      <c r="E303" t="s">
        <v>9324</v>
      </c>
      <c r="F303" t="s">
        <v>9325</v>
      </c>
      <c r="G303">
        <v>183</v>
      </c>
      <c r="H303">
        <v>183</v>
      </c>
      <c r="I303">
        <v>183</v>
      </c>
      <c r="J303">
        <v>183</v>
      </c>
      <c r="L303" s="2">
        <v>0</v>
      </c>
      <c r="M303" s="2">
        <v>0</v>
      </c>
      <c r="N303" s="2">
        <v>0</v>
      </c>
      <c r="O303" s="2">
        <v>41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41</v>
      </c>
      <c r="V303">
        <v>2</v>
      </c>
    </row>
    <row r="304" spans="1:22" hidden="1" x14ac:dyDescent="0.25">
      <c r="A304" t="s">
        <v>8264</v>
      </c>
      <c r="B304" s="1" t="s">
        <v>9368</v>
      </c>
      <c r="C304" t="s">
        <v>1</v>
      </c>
      <c r="D304" t="s">
        <v>7706</v>
      </c>
      <c r="E304" t="s">
        <v>9324</v>
      </c>
      <c r="F304" t="s">
        <v>9325</v>
      </c>
      <c r="G304">
        <v>184</v>
      </c>
      <c r="H304">
        <v>184</v>
      </c>
      <c r="I304">
        <v>184</v>
      </c>
      <c r="J304">
        <v>184</v>
      </c>
      <c r="L304" s="2">
        <v>0</v>
      </c>
      <c r="M304" s="2">
        <v>0</v>
      </c>
      <c r="N304" s="2">
        <v>0</v>
      </c>
      <c r="O304" s="2">
        <v>121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121</v>
      </c>
      <c r="V304">
        <v>2</v>
      </c>
    </row>
    <row r="305" spans="1:22" hidden="1" x14ac:dyDescent="0.25">
      <c r="A305" t="s">
        <v>8264</v>
      </c>
      <c r="B305" s="1" t="s">
        <v>9368</v>
      </c>
      <c r="C305" t="s">
        <v>1</v>
      </c>
      <c r="D305" t="s">
        <v>7706</v>
      </c>
      <c r="E305" t="s">
        <v>9324</v>
      </c>
      <c r="F305" t="s">
        <v>9325</v>
      </c>
      <c r="G305">
        <v>185</v>
      </c>
      <c r="H305">
        <v>185</v>
      </c>
      <c r="I305">
        <v>185</v>
      </c>
      <c r="J305">
        <v>185</v>
      </c>
      <c r="L305" s="2">
        <v>0</v>
      </c>
      <c r="M305" s="2">
        <v>0</v>
      </c>
      <c r="N305" s="2">
        <v>0</v>
      </c>
      <c r="O305" s="2">
        <v>219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219</v>
      </c>
      <c r="V305">
        <v>2</v>
      </c>
    </row>
    <row r="306" spans="1:22" hidden="1" x14ac:dyDescent="0.25">
      <c r="A306" t="s">
        <v>8264</v>
      </c>
      <c r="B306" s="1" t="s">
        <v>9369</v>
      </c>
      <c r="C306" t="s">
        <v>1</v>
      </c>
      <c r="D306" t="s">
        <v>7706</v>
      </c>
      <c r="E306" t="s">
        <v>9324</v>
      </c>
      <c r="F306" t="s">
        <v>9325</v>
      </c>
      <c r="G306">
        <v>186</v>
      </c>
      <c r="H306">
        <v>186</v>
      </c>
      <c r="I306">
        <v>186</v>
      </c>
      <c r="J306">
        <v>186</v>
      </c>
      <c r="L306" s="2">
        <v>0</v>
      </c>
      <c r="M306" s="2">
        <v>0</v>
      </c>
      <c r="N306" s="2">
        <v>0</v>
      </c>
      <c r="O306" s="2">
        <v>110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110</v>
      </c>
      <c r="V306">
        <v>2</v>
      </c>
    </row>
    <row r="307" spans="1:22" hidden="1" x14ac:dyDescent="0.25">
      <c r="A307" t="s">
        <v>8264</v>
      </c>
      <c r="B307" s="1" t="s">
        <v>9369</v>
      </c>
      <c r="C307" t="s">
        <v>1</v>
      </c>
      <c r="D307" t="s">
        <v>7706</v>
      </c>
      <c r="E307" t="s">
        <v>9324</v>
      </c>
      <c r="F307" t="s">
        <v>9325</v>
      </c>
      <c r="G307">
        <v>187</v>
      </c>
      <c r="H307">
        <v>187</v>
      </c>
      <c r="I307">
        <v>187</v>
      </c>
      <c r="J307">
        <v>187</v>
      </c>
      <c r="L307" s="2">
        <v>0</v>
      </c>
      <c r="M307" s="2">
        <v>0</v>
      </c>
      <c r="N307" s="2">
        <v>0</v>
      </c>
      <c r="O307" s="2">
        <v>70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70</v>
      </c>
      <c r="V307">
        <v>2</v>
      </c>
    </row>
    <row r="308" spans="1:22" hidden="1" x14ac:dyDescent="0.25">
      <c r="A308" t="s">
        <v>8264</v>
      </c>
      <c r="B308" s="1" t="s">
        <v>9370</v>
      </c>
      <c r="C308" t="s">
        <v>1</v>
      </c>
      <c r="D308" t="s">
        <v>7706</v>
      </c>
      <c r="E308" t="s">
        <v>9324</v>
      </c>
      <c r="F308" t="s">
        <v>9325</v>
      </c>
      <c r="G308">
        <v>188</v>
      </c>
      <c r="H308">
        <v>188</v>
      </c>
      <c r="I308">
        <v>188</v>
      </c>
      <c r="J308">
        <v>188</v>
      </c>
      <c r="L308" s="2">
        <v>0</v>
      </c>
      <c r="M308" s="2">
        <v>0</v>
      </c>
      <c r="N308" s="2">
        <v>0</v>
      </c>
      <c r="O308" s="2">
        <v>60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60</v>
      </c>
      <c r="V308">
        <v>2</v>
      </c>
    </row>
    <row r="309" spans="1:22" hidden="1" x14ac:dyDescent="0.25">
      <c r="A309" t="s">
        <v>8264</v>
      </c>
      <c r="B309" s="1" t="s">
        <v>9371</v>
      </c>
      <c r="C309" t="s">
        <v>1</v>
      </c>
      <c r="D309" t="s">
        <v>7706</v>
      </c>
      <c r="E309" t="s">
        <v>9324</v>
      </c>
      <c r="F309" t="s">
        <v>9325</v>
      </c>
      <c r="G309">
        <v>189</v>
      </c>
      <c r="H309">
        <v>189</v>
      </c>
      <c r="I309">
        <v>189</v>
      </c>
      <c r="J309">
        <v>189</v>
      </c>
      <c r="L309" s="2">
        <v>0</v>
      </c>
      <c r="M309" s="2">
        <v>0</v>
      </c>
      <c r="N309" s="2">
        <v>0</v>
      </c>
      <c r="O309" s="2">
        <v>30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30</v>
      </c>
      <c r="V309">
        <v>2</v>
      </c>
    </row>
    <row r="310" spans="1:22" hidden="1" x14ac:dyDescent="0.25">
      <c r="A310" t="s">
        <v>8264</v>
      </c>
      <c r="B310" s="1" t="s">
        <v>9372</v>
      </c>
      <c r="C310" t="s">
        <v>1</v>
      </c>
      <c r="D310" t="s">
        <v>7706</v>
      </c>
      <c r="E310" t="s">
        <v>9324</v>
      </c>
      <c r="F310" t="s">
        <v>9325</v>
      </c>
      <c r="G310">
        <v>190</v>
      </c>
      <c r="H310">
        <v>190</v>
      </c>
      <c r="I310">
        <v>190</v>
      </c>
      <c r="J310">
        <v>190</v>
      </c>
      <c r="L310" s="2">
        <v>0</v>
      </c>
      <c r="M310" s="2">
        <v>0</v>
      </c>
      <c r="N310" s="2">
        <v>0</v>
      </c>
      <c r="O310" s="2">
        <v>147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147</v>
      </c>
      <c r="V310">
        <v>2</v>
      </c>
    </row>
    <row r="311" spans="1:22" hidden="1" x14ac:dyDescent="0.25">
      <c r="A311" t="s">
        <v>8264</v>
      </c>
      <c r="B311" s="1" t="s">
        <v>9373</v>
      </c>
      <c r="C311" t="s">
        <v>1</v>
      </c>
      <c r="D311" t="s">
        <v>7706</v>
      </c>
      <c r="E311" t="s">
        <v>9324</v>
      </c>
      <c r="F311" t="s">
        <v>9325</v>
      </c>
      <c r="G311">
        <v>191</v>
      </c>
      <c r="H311">
        <v>191</v>
      </c>
      <c r="I311">
        <v>191</v>
      </c>
      <c r="J311">
        <v>191</v>
      </c>
      <c r="L311" s="2">
        <v>0</v>
      </c>
      <c r="M311" s="2">
        <v>0</v>
      </c>
      <c r="N311" s="2">
        <v>0</v>
      </c>
      <c r="O311" s="2">
        <v>190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190</v>
      </c>
      <c r="V311">
        <v>2</v>
      </c>
    </row>
    <row r="312" spans="1:22" hidden="1" x14ac:dyDescent="0.25">
      <c r="A312" t="s">
        <v>8264</v>
      </c>
      <c r="B312" s="1" t="s">
        <v>9373</v>
      </c>
      <c r="C312" t="s">
        <v>1</v>
      </c>
      <c r="D312" t="s">
        <v>7706</v>
      </c>
      <c r="E312" t="s">
        <v>9324</v>
      </c>
      <c r="F312" t="s">
        <v>9325</v>
      </c>
      <c r="G312">
        <v>192</v>
      </c>
      <c r="H312">
        <v>192</v>
      </c>
      <c r="I312">
        <v>192</v>
      </c>
      <c r="J312">
        <v>192</v>
      </c>
      <c r="L312" s="2">
        <v>0</v>
      </c>
      <c r="M312" s="2">
        <v>0</v>
      </c>
      <c r="N312" s="2">
        <v>0</v>
      </c>
      <c r="O312" s="2">
        <v>75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75</v>
      </c>
      <c r="V312">
        <v>2</v>
      </c>
    </row>
    <row r="313" spans="1:22" hidden="1" x14ac:dyDescent="0.25">
      <c r="A313" t="s">
        <v>8264</v>
      </c>
      <c r="B313" s="1" t="s">
        <v>9374</v>
      </c>
      <c r="C313" t="s">
        <v>1</v>
      </c>
      <c r="D313" t="s">
        <v>7706</v>
      </c>
      <c r="E313" t="s">
        <v>9324</v>
      </c>
      <c r="F313" t="s">
        <v>9325</v>
      </c>
      <c r="G313">
        <v>193</v>
      </c>
      <c r="H313">
        <v>193</v>
      </c>
      <c r="I313">
        <v>193</v>
      </c>
      <c r="J313">
        <v>193</v>
      </c>
      <c r="L313" s="2">
        <v>0</v>
      </c>
      <c r="M313" s="2">
        <v>0</v>
      </c>
      <c r="N313" s="2">
        <v>0</v>
      </c>
      <c r="O313" s="2">
        <v>25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25</v>
      </c>
      <c r="V313">
        <v>2</v>
      </c>
    </row>
    <row r="314" spans="1:22" hidden="1" x14ac:dyDescent="0.25">
      <c r="A314" t="s">
        <v>8264</v>
      </c>
      <c r="B314" s="1" t="s">
        <v>9375</v>
      </c>
      <c r="C314" t="s">
        <v>1</v>
      </c>
      <c r="D314" t="s">
        <v>7706</v>
      </c>
      <c r="E314" t="s">
        <v>9324</v>
      </c>
      <c r="F314" t="s">
        <v>9325</v>
      </c>
      <c r="G314">
        <v>194</v>
      </c>
      <c r="H314">
        <v>194</v>
      </c>
      <c r="I314">
        <v>194</v>
      </c>
      <c r="J314">
        <v>194</v>
      </c>
      <c r="L314" s="2">
        <v>0</v>
      </c>
      <c r="M314" s="2">
        <v>0</v>
      </c>
      <c r="N314" s="2">
        <v>0</v>
      </c>
      <c r="O314" s="2">
        <v>16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16</v>
      </c>
      <c r="V314">
        <v>2</v>
      </c>
    </row>
    <row r="315" spans="1:22" hidden="1" x14ac:dyDescent="0.25">
      <c r="A315" t="s">
        <v>8264</v>
      </c>
      <c r="B315" s="1" t="s">
        <v>9376</v>
      </c>
      <c r="C315" t="s">
        <v>1</v>
      </c>
      <c r="D315" t="s">
        <v>7706</v>
      </c>
      <c r="E315" t="s">
        <v>9324</v>
      </c>
      <c r="F315" t="s">
        <v>9325</v>
      </c>
      <c r="G315">
        <v>195</v>
      </c>
      <c r="H315">
        <v>195</v>
      </c>
      <c r="I315">
        <v>195</v>
      </c>
      <c r="J315">
        <v>195</v>
      </c>
      <c r="L315" s="2">
        <v>0</v>
      </c>
      <c r="M315" s="2">
        <v>0</v>
      </c>
      <c r="N315" s="2">
        <v>0</v>
      </c>
      <c r="O315" s="2">
        <v>105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105</v>
      </c>
      <c r="V315">
        <v>2</v>
      </c>
    </row>
    <row r="316" spans="1:22" hidden="1" x14ac:dyDescent="0.25">
      <c r="A316" t="s">
        <v>8264</v>
      </c>
      <c r="B316" s="1" t="s">
        <v>9377</v>
      </c>
      <c r="C316" t="s">
        <v>1</v>
      </c>
      <c r="D316" t="s">
        <v>7706</v>
      </c>
      <c r="E316" t="s">
        <v>9324</v>
      </c>
      <c r="F316" t="s">
        <v>9325</v>
      </c>
      <c r="G316">
        <v>196</v>
      </c>
      <c r="H316">
        <v>196</v>
      </c>
      <c r="I316">
        <v>196</v>
      </c>
      <c r="J316">
        <v>196</v>
      </c>
      <c r="L316" s="2">
        <v>0</v>
      </c>
      <c r="M316" s="2">
        <v>0</v>
      </c>
      <c r="N316" s="2">
        <v>0</v>
      </c>
      <c r="O316" s="2">
        <v>83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83</v>
      </c>
      <c r="V316">
        <v>2</v>
      </c>
    </row>
    <row r="317" spans="1:22" hidden="1" x14ac:dyDescent="0.25">
      <c r="A317" t="s">
        <v>8264</v>
      </c>
      <c r="B317" s="1" t="s">
        <v>9377</v>
      </c>
      <c r="C317" t="s">
        <v>1</v>
      </c>
      <c r="D317" t="s">
        <v>7706</v>
      </c>
      <c r="E317" t="s">
        <v>9324</v>
      </c>
      <c r="F317" t="s">
        <v>9325</v>
      </c>
      <c r="G317">
        <v>197</v>
      </c>
      <c r="H317">
        <v>197</v>
      </c>
      <c r="I317">
        <v>197</v>
      </c>
      <c r="J317">
        <v>197</v>
      </c>
      <c r="L317" s="2">
        <v>0</v>
      </c>
      <c r="M317" s="2">
        <v>0</v>
      </c>
      <c r="N317" s="2">
        <v>0</v>
      </c>
      <c r="O317" s="2">
        <v>92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92</v>
      </c>
      <c r="V317">
        <v>2</v>
      </c>
    </row>
    <row r="318" spans="1:22" ht="15.75" hidden="1" thickBot="1" x14ac:dyDescent="0.3">
      <c r="A318" t="s">
        <v>8264</v>
      </c>
      <c r="B318" s="1" t="s">
        <v>9377</v>
      </c>
      <c r="C318" t="s">
        <v>1</v>
      </c>
      <c r="D318" t="s">
        <v>7706</v>
      </c>
      <c r="E318" t="s">
        <v>9324</v>
      </c>
      <c r="F318" t="s">
        <v>9325</v>
      </c>
      <c r="G318">
        <v>198</v>
      </c>
      <c r="H318">
        <v>198</v>
      </c>
      <c r="I318">
        <v>198</v>
      </c>
      <c r="J318">
        <v>198</v>
      </c>
      <c r="L318" s="2">
        <v>0</v>
      </c>
      <c r="M318" s="2">
        <v>0</v>
      </c>
      <c r="N318" s="2">
        <v>0</v>
      </c>
      <c r="O318" s="2">
        <v>95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95</v>
      </c>
      <c r="V318">
        <v>2</v>
      </c>
    </row>
    <row r="319" spans="1:22" ht="15.75" thickBot="1" x14ac:dyDescent="0.3">
      <c r="A319" s="128" t="s">
        <v>76</v>
      </c>
      <c r="B319" s="129"/>
      <c r="C319" s="129"/>
      <c r="D319" s="129"/>
      <c r="E319" s="129"/>
      <c r="F319" s="129"/>
      <c r="G319" s="129"/>
      <c r="H319" s="129"/>
      <c r="I319" s="129"/>
      <c r="J319" s="129"/>
      <c r="K319" s="130"/>
      <c r="L319" s="4">
        <f>+SUBTOTAL(9,Tabla3[V EXENTA])</f>
        <v>0</v>
      </c>
      <c r="M319" s="4">
        <f>+SUBTOTAL(9,Tabla3[VENTAS NO])</f>
        <v>0</v>
      </c>
      <c r="N319" s="4">
        <f>+SUBTOTAL(9,Tabla3[V NO SUJETAS])</f>
        <v>0</v>
      </c>
      <c r="O319" s="4">
        <f>+SUBTOTAL(9,Tabla3[V GRAVADAS])</f>
        <v>5182</v>
      </c>
      <c r="P319" s="4">
        <f>+SUBTOTAL(9,Tabla3[EX IN CA])</f>
        <v>0</v>
      </c>
      <c r="Q319" s="4">
        <f>+SUBTOTAL(9,Tabla3[EX OUT CA])</f>
        <v>0</v>
      </c>
      <c r="R319" s="4">
        <f>+SUBTOTAL(9,Tabla3[EX SERVICE])</f>
        <v>0</v>
      </c>
      <c r="S319" s="4">
        <f>+SUBTOTAL(9,Tabla3[V ZONA FRAN])</f>
        <v>0</v>
      </c>
      <c r="T319" s="4">
        <f>+SUBTOTAL(9,Tabla3[V CTA A 3ERO])</f>
        <v>0</v>
      </c>
      <c r="U319" s="4">
        <f>+SUBTOTAL(9,Tabla3[TOTAL VENTA])</f>
        <v>5182</v>
      </c>
    </row>
    <row r="320" spans="1:22" x14ac:dyDescent="0.25">
      <c r="O320" s="2">
        <f>O319/1.13</f>
        <v>4585.8407079646022</v>
      </c>
    </row>
    <row r="321" spans="15:15" x14ac:dyDescent="0.25">
      <c r="O321" s="2">
        <f>O320*0.13</f>
        <v>596.15929203539827</v>
      </c>
    </row>
  </sheetData>
  <mergeCells count="1">
    <mergeCell ref="A319:K31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8277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8276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8275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8274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8273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8272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8271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8270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8269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8266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8268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8282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8267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8265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8394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8393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8392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8400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8388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8387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8382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8380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8401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8378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8375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8370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8369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8402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8366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8357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8356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8348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8342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8277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8277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8275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8272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8271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8271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8270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8270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8266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8267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8267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8400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8393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8387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8378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8375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8375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8370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8366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8357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8348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8342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8326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8328</v>
      </c>
      <c r="C2" t="str">
        <f>SUBSTITUTE(B2,"ICIEMBRE","iciembre")</f>
        <v>Diciembre</v>
      </c>
      <c r="D2">
        <f t="shared" ref="D2:D3" si="0">MONTH(E2)</f>
        <v>12</v>
      </c>
      <c r="E2" t="s">
        <v>8927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8328</v>
      </c>
      <c r="C3" t="str">
        <f t="shared" ref="C3" si="1">SUBSTITUTE(B3,"ICIEMBRE","iciembre")</f>
        <v>Diciembre</v>
      </c>
      <c r="D3">
        <f t="shared" si="0"/>
        <v>12</v>
      </c>
      <c r="E3" t="s">
        <v>8927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W32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3290</v>
      </c>
    </row>
    <row r="6" spans="2:6" x14ac:dyDescent="0.25">
      <c r="B6" s="23" t="s">
        <v>2</v>
      </c>
      <c r="D6" s="49"/>
      <c r="F6" s="13"/>
    </row>
    <row r="7" spans="2:6" hidden="1" x14ac:dyDescent="0.25">
      <c r="B7" s="23" t="s">
        <v>4</v>
      </c>
      <c r="D7" s="50"/>
    </row>
    <row r="8" spans="2:6" x14ac:dyDescent="0.25">
      <c r="B8" s="23" t="s">
        <v>68</v>
      </c>
      <c r="D8" s="50" t="s">
        <v>9614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D10*0.02</f>
        <v>0</v>
      </c>
      <c r="F11" s="2"/>
    </row>
    <row r="12" spans="2:6" x14ac:dyDescent="0.25">
      <c r="B12" s="23" t="s">
        <v>7900</v>
      </c>
      <c r="D12" s="30" t="s">
        <v>9616</v>
      </c>
    </row>
    <row r="21" spans="23:23" x14ac:dyDescent="0.25">
      <c r="W21" t="s">
        <v>7944</v>
      </c>
    </row>
    <row r="22" spans="23:23" x14ac:dyDescent="0.25">
      <c r="W22" t="s">
        <v>7981</v>
      </c>
    </row>
    <row r="23" spans="23:23" x14ac:dyDescent="0.25">
      <c r="W23" t="s">
        <v>8153</v>
      </c>
    </row>
    <row r="24" spans="23:23" x14ac:dyDescent="0.25">
      <c r="W24" t="s">
        <v>8264</v>
      </c>
    </row>
    <row r="25" spans="23:23" x14ac:dyDescent="0.25">
      <c r="W25" t="s">
        <v>8321</v>
      </c>
    </row>
    <row r="26" spans="23:23" x14ac:dyDescent="0.25">
      <c r="W26" t="s">
        <v>8322</v>
      </c>
    </row>
    <row r="27" spans="23:23" x14ac:dyDescent="0.25">
      <c r="W27" t="s">
        <v>8323</v>
      </c>
    </row>
    <row r="28" spans="23:23" x14ac:dyDescent="0.25">
      <c r="W28" t="s">
        <v>8324</v>
      </c>
    </row>
    <row r="29" spans="23:23" x14ac:dyDescent="0.25">
      <c r="W29" t="s">
        <v>8325</v>
      </c>
    </row>
    <row r="30" spans="23:23" x14ac:dyDescent="0.25">
      <c r="W30" t="s">
        <v>8326</v>
      </c>
    </row>
    <row r="31" spans="23:23" x14ac:dyDescent="0.25">
      <c r="W31" t="s">
        <v>8327</v>
      </c>
    </row>
    <row r="32" spans="23:23" x14ac:dyDescent="0.25">
      <c r="W32" t="s">
        <v>8328</v>
      </c>
    </row>
  </sheetData>
  <dataValidations count="3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  <dataValidation type="list" allowBlank="1" showInputMessage="1" showErrorMessage="1" sqref="D3" xr:uid="{28F8537B-CD0D-48C3-84E8-ACFC515F4F51}">
      <formula1>$W$21:$W$32</formula1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97"/>
  <sheetViews>
    <sheetView showGridLines="0" topLeftCell="A79" workbookViewId="0">
      <selection activeCell="I2" sqref="I2:I116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7" t="s">
        <v>7714</v>
      </c>
      <c r="E1" s="17" t="s">
        <v>7715</v>
      </c>
      <c r="F1" s="17" t="s">
        <v>7716</v>
      </c>
      <c r="G1" s="17" t="s">
        <v>7717</v>
      </c>
      <c r="H1" s="78" t="s">
        <v>7718</v>
      </c>
      <c r="I1" s="17" t="s">
        <v>9617</v>
      </c>
      <c r="J1" s="17" t="s">
        <v>18</v>
      </c>
    </row>
    <row r="2" spans="1:10" s="18" customFormat="1" x14ac:dyDescent="0.25">
      <c r="A2" t="s">
        <v>8328</v>
      </c>
      <c r="B2"/>
      <c r="C2" t="s">
        <v>3290</v>
      </c>
      <c r="D2" s="13">
        <v>45291</v>
      </c>
      <c r="E2"/>
      <c r="F2" t="s">
        <v>9614</v>
      </c>
      <c r="G2" t="s">
        <v>9680</v>
      </c>
      <c r="H2" s="2">
        <v>59.29</v>
      </c>
      <c r="I2" s="2">
        <v>1.1858</v>
      </c>
      <c r="J2" t="s">
        <v>9616</v>
      </c>
    </row>
    <row r="3" spans="1:10" s="18" customFormat="1" x14ac:dyDescent="0.25">
      <c r="A3" t="s">
        <v>8328</v>
      </c>
      <c r="B3"/>
      <c r="C3" t="s">
        <v>3290</v>
      </c>
      <c r="D3" s="13">
        <v>45290</v>
      </c>
      <c r="E3"/>
      <c r="F3" t="s">
        <v>9614</v>
      </c>
      <c r="G3" t="s">
        <v>9671</v>
      </c>
      <c r="H3" s="2">
        <v>176.11</v>
      </c>
      <c r="I3" s="2">
        <v>3.5222000000000002</v>
      </c>
      <c r="J3" t="s">
        <v>9616</v>
      </c>
    </row>
    <row r="4" spans="1:10" s="18" customFormat="1" x14ac:dyDescent="0.25">
      <c r="A4" t="s">
        <v>8328</v>
      </c>
      <c r="B4"/>
      <c r="C4" t="s">
        <v>3290</v>
      </c>
      <c r="D4" s="13">
        <v>45289</v>
      </c>
      <c r="E4"/>
      <c r="F4" t="s">
        <v>9614</v>
      </c>
      <c r="G4" t="s">
        <v>9672</v>
      </c>
      <c r="H4" s="2">
        <v>30.97</v>
      </c>
      <c r="I4" s="2">
        <v>0.61939999999999995</v>
      </c>
      <c r="J4" t="s">
        <v>9616</v>
      </c>
    </row>
    <row r="5" spans="1:10" s="18" customFormat="1" x14ac:dyDescent="0.25">
      <c r="A5" t="s">
        <v>8328</v>
      </c>
      <c r="B5"/>
      <c r="C5" t="s">
        <v>3290</v>
      </c>
      <c r="D5" s="13">
        <v>45285</v>
      </c>
      <c r="E5"/>
      <c r="F5" t="s">
        <v>9614</v>
      </c>
      <c r="G5" t="s">
        <v>9673</v>
      </c>
      <c r="H5" s="2">
        <v>45.13</v>
      </c>
      <c r="I5" s="2">
        <v>0.90260000000000007</v>
      </c>
      <c r="J5" t="s">
        <v>9616</v>
      </c>
    </row>
    <row r="6" spans="1:10" s="18" customFormat="1" x14ac:dyDescent="0.25">
      <c r="A6" t="s">
        <v>8328</v>
      </c>
      <c r="B6"/>
      <c r="C6" t="s">
        <v>3290</v>
      </c>
      <c r="D6" s="13">
        <v>45284</v>
      </c>
      <c r="E6"/>
      <c r="F6" t="s">
        <v>9614</v>
      </c>
      <c r="G6" t="s">
        <v>9674</v>
      </c>
      <c r="H6" s="2">
        <v>179.65</v>
      </c>
      <c r="I6" s="2">
        <v>3.593</v>
      </c>
      <c r="J6" t="s">
        <v>9616</v>
      </c>
    </row>
    <row r="7" spans="1:10" s="18" customFormat="1" x14ac:dyDescent="0.25">
      <c r="A7" t="s">
        <v>8328</v>
      </c>
      <c r="B7"/>
      <c r="C7" t="s">
        <v>3290</v>
      </c>
      <c r="D7" s="13">
        <v>45283</v>
      </c>
      <c r="E7"/>
      <c r="F7" t="s">
        <v>9614</v>
      </c>
      <c r="G7" t="s">
        <v>9675</v>
      </c>
      <c r="H7" s="2">
        <v>428.32</v>
      </c>
      <c r="I7" s="2">
        <v>8.5663999999999998</v>
      </c>
      <c r="J7" t="s">
        <v>9616</v>
      </c>
    </row>
    <row r="8" spans="1:10" s="18" customFormat="1" x14ac:dyDescent="0.25">
      <c r="A8" t="s">
        <v>8328</v>
      </c>
      <c r="B8"/>
      <c r="C8" t="s">
        <v>3290</v>
      </c>
      <c r="D8" s="13">
        <v>45282</v>
      </c>
      <c r="E8"/>
      <c r="F8" t="s">
        <v>9614</v>
      </c>
      <c r="G8" t="s">
        <v>9676</v>
      </c>
      <c r="H8" s="2">
        <v>280.52999999999997</v>
      </c>
      <c r="I8" s="2">
        <v>5.6105999999999998</v>
      </c>
      <c r="J8" t="s">
        <v>9616</v>
      </c>
    </row>
    <row r="9" spans="1:10" s="18" customFormat="1" x14ac:dyDescent="0.25">
      <c r="A9" t="s">
        <v>8328</v>
      </c>
      <c r="B9"/>
      <c r="C9" t="s">
        <v>3290</v>
      </c>
      <c r="D9" s="13">
        <v>45281</v>
      </c>
      <c r="E9"/>
      <c r="F9" t="s">
        <v>9614</v>
      </c>
      <c r="G9" t="s">
        <v>9677</v>
      </c>
      <c r="H9" s="2">
        <v>48.67</v>
      </c>
      <c r="I9" s="2">
        <v>0.97340000000000004</v>
      </c>
      <c r="J9" t="s">
        <v>9616</v>
      </c>
    </row>
    <row r="10" spans="1:10" s="18" customFormat="1" x14ac:dyDescent="0.25">
      <c r="A10" t="s">
        <v>8328</v>
      </c>
      <c r="B10"/>
      <c r="C10" t="s">
        <v>3290</v>
      </c>
      <c r="D10" s="13">
        <v>45278</v>
      </c>
      <c r="E10"/>
      <c r="F10" t="s">
        <v>9614</v>
      </c>
      <c r="G10" t="s">
        <v>9678</v>
      </c>
      <c r="H10" s="2">
        <v>132.74</v>
      </c>
      <c r="I10" s="2">
        <v>2.6548000000000003</v>
      </c>
      <c r="J10" t="s">
        <v>9616</v>
      </c>
    </row>
    <row r="11" spans="1:10" s="18" customFormat="1" x14ac:dyDescent="0.25">
      <c r="A11" t="s">
        <v>8328</v>
      </c>
      <c r="B11"/>
      <c r="C11" t="s">
        <v>3290</v>
      </c>
      <c r="D11" s="13">
        <v>45276</v>
      </c>
      <c r="E11"/>
      <c r="F11" t="s">
        <v>9614</v>
      </c>
      <c r="G11" t="s">
        <v>9679</v>
      </c>
      <c r="H11" s="2">
        <v>229.2</v>
      </c>
      <c r="I11" s="2">
        <v>4.5839999999999996</v>
      </c>
      <c r="J11" t="s">
        <v>9616</v>
      </c>
    </row>
    <row r="12" spans="1:10" s="18" customFormat="1" x14ac:dyDescent="0.25">
      <c r="A12" t="s">
        <v>8328</v>
      </c>
      <c r="B12"/>
      <c r="C12" t="s">
        <v>3290</v>
      </c>
      <c r="D12" s="13">
        <v>45275</v>
      </c>
      <c r="E12"/>
      <c r="F12" t="s">
        <v>9614</v>
      </c>
      <c r="G12" t="s">
        <v>9670</v>
      </c>
      <c r="H12" s="2">
        <v>439.82</v>
      </c>
      <c r="I12" s="2">
        <v>8.7964000000000002</v>
      </c>
      <c r="J12" t="s">
        <v>9616</v>
      </c>
    </row>
    <row r="13" spans="1:10" s="18" customFormat="1" x14ac:dyDescent="0.25">
      <c r="A13" t="s">
        <v>8328</v>
      </c>
      <c r="B13"/>
      <c r="C13" t="s">
        <v>3290</v>
      </c>
      <c r="D13" s="13">
        <v>45274</v>
      </c>
      <c r="E13"/>
      <c r="F13" t="s">
        <v>9614</v>
      </c>
      <c r="G13" t="s">
        <v>9660</v>
      </c>
      <c r="H13" s="2">
        <v>69.91</v>
      </c>
      <c r="I13" s="2">
        <v>1.3981999999999999</v>
      </c>
      <c r="J13" t="s">
        <v>9616</v>
      </c>
    </row>
    <row r="14" spans="1:10" s="18" customFormat="1" x14ac:dyDescent="0.25">
      <c r="A14" t="s">
        <v>8328</v>
      </c>
      <c r="B14"/>
      <c r="C14" t="s">
        <v>3290</v>
      </c>
      <c r="D14" s="13">
        <v>45272</v>
      </c>
      <c r="E14"/>
      <c r="F14" t="s">
        <v>9614</v>
      </c>
      <c r="G14" t="s">
        <v>9661</v>
      </c>
      <c r="H14" s="2">
        <v>38.08</v>
      </c>
      <c r="I14" s="2">
        <v>0.76159999999999994</v>
      </c>
      <c r="J14" t="s">
        <v>9616</v>
      </c>
    </row>
    <row r="15" spans="1:10" s="18" customFormat="1" x14ac:dyDescent="0.25">
      <c r="A15" t="s">
        <v>8328</v>
      </c>
      <c r="B15"/>
      <c r="C15" t="s">
        <v>3290</v>
      </c>
      <c r="D15" s="13">
        <v>45269</v>
      </c>
      <c r="E15"/>
      <c r="F15" t="s">
        <v>9614</v>
      </c>
      <c r="G15" t="s">
        <v>9663</v>
      </c>
      <c r="H15" s="2">
        <v>523.01</v>
      </c>
      <c r="I15" s="2">
        <v>10.4602</v>
      </c>
      <c r="J15" t="s">
        <v>9616</v>
      </c>
    </row>
    <row r="16" spans="1:10" s="18" customFormat="1" x14ac:dyDescent="0.25">
      <c r="A16" t="s">
        <v>8328</v>
      </c>
      <c r="B16"/>
      <c r="C16" t="s">
        <v>3290</v>
      </c>
      <c r="D16" s="13">
        <v>45268</v>
      </c>
      <c r="E16"/>
      <c r="F16" t="s">
        <v>9614</v>
      </c>
      <c r="G16" t="s">
        <v>9664</v>
      </c>
      <c r="H16" s="2">
        <v>187.61</v>
      </c>
      <c r="I16" s="2">
        <v>3.7522000000000002</v>
      </c>
      <c r="J16" t="s">
        <v>9616</v>
      </c>
    </row>
    <row r="17" spans="1:10" s="18" customFormat="1" x14ac:dyDescent="0.25">
      <c r="A17" t="s">
        <v>8328</v>
      </c>
      <c r="B17"/>
      <c r="C17" t="s">
        <v>3290</v>
      </c>
      <c r="D17" s="13">
        <v>45267</v>
      </c>
      <c r="E17"/>
      <c r="F17" t="s">
        <v>9614</v>
      </c>
      <c r="G17" t="s">
        <v>9665</v>
      </c>
      <c r="H17" s="2">
        <v>7.96</v>
      </c>
      <c r="I17" s="2">
        <v>0.15920000000000001</v>
      </c>
      <c r="J17" t="s">
        <v>9616</v>
      </c>
    </row>
    <row r="18" spans="1:10" s="18" customFormat="1" x14ac:dyDescent="0.25">
      <c r="A18" t="s">
        <v>8328</v>
      </c>
      <c r="B18"/>
      <c r="C18" t="s">
        <v>3290</v>
      </c>
      <c r="D18" s="13">
        <v>45266</v>
      </c>
      <c r="E18"/>
      <c r="F18" t="s">
        <v>9614</v>
      </c>
      <c r="G18" t="s">
        <v>9666</v>
      </c>
      <c r="H18" s="2">
        <v>19.47</v>
      </c>
      <c r="I18" s="2">
        <v>0.38939999999999997</v>
      </c>
      <c r="J18" t="s">
        <v>9616</v>
      </c>
    </row>
    <row r="19" spans="1:10" s="18" customFormat="1" x14ac:dyDescent="0.25">
      <c r="A19" t="s">
        <v>8328</v>
      </c>
      <c r="B19"/>
      <c r="C19" t="s">
        <v>3290</v>
      </c>
      <c r="D19" s="13">
        <v>45262</v>
      </c>
      <c r="E19"/>
      <c r="F19" t="s">
        <v>9614</v>
      </c>
      <c r="G19" t="s">
        <v>9667</v>
      </c>
      <c r="H19" s="2">
        <v>192.04</v>
      </c>
      <c r="I19" s="2">
        <v>3.8407999999999998</v>
      </c>
      <c r="J19" t="s">
        <v>9616</v>
      </c>
    </row>
    <row r="20" spans="1:10" s="18" customFormat="1" x14ac:dyDescent="0.25">
      <c r="A20" t="s">
        <v>8328</v>
      </c>
      <c r="B20"/>
      <c r="C20" t="s">
        <v>3290</v>
      </c>
      <c r="D20" s="13">
        <v>45261</v>
      </c>
      <c r="E20"/>
      <c r="F20" t="s">
        <v>9614</v>
      </c>
      <c r="G20" t="s">
        <v>9668</v>
      </c>
      <c r="H20" s="2">
        <v>200.88</v>
      </c>
      <c r="I20" s="2">
        <v>4.0175999999999998</v>
      </c>
      <c r="J20" t="s">
        <v>9616</v>
      </c>
    </row>
    <row r="21" spans="1:10" s="18" customFormat="1" x14ac:dyDescent="0.25">
      <c r="A21" t="s">
        <v>8328</v>
      </c>
      <c r="B21"/>
      <c r="C21" t="s">
        <v>3290</v>
      </c>
      <c r="D21" s="13">
        <v>45260</v>
      </c>
      <c r="E21"/>
      <c r="F21" t="s">
        <v>9614</v>
      </c>
      <c r="G21" t="s">
        <v>9669</v>
      </c>
      <c r="H21" s="2">
        <v>45.13</v>
      </c>
      <c r="I21" s="2">
        <v>0.90260000000000007</v>
      </c>
      <c r="J21" t="s">
        <v>9616</v>
      </c>
    </row>
    <row r="22" spans="1:10" s="18" customFormat="1" x14ac:dyDescent="0.25">
      <c r="A22" t="s">
        <v>8328</v>
      </c>
      <c r="B22"/>
      <c r="C22" t="s">
        <v>3290</v>
      </c>
      <c r="D22" s="13">
        <v>45255</v>
      </c>
      <c r="E22"/>
      <c r="F22" t="s">
        <v>9614</v>
      </c>
      <c r="G22" t="s">
        <v>9659</v>
      </c>
      <c r="H22" s="2">
        <v>127.43</v>
      </c>
      <c r="I22" s="2">
        <v>2.5486</v>
      </c>
      <c r="J22" t="s">
        <v>9616</v>
      </c>
    </row>
    <row r="23" spans="1:10" s="18" customFormat="1" x14ac:dyDescent="0.25">
      <c r="A23" t="s">
        <v>8328</v>
      </c>
      <c r="B23"/>
      <c r="C23" t="s">
        <v>3290</v>
      </c>
      <c r="D23" s="13">
        <v>45254</v>
      </c>
      <c r="E23"/>
      <c r="F23" t="s">
        <v>9614</v>
      </c>
      <c r="G23" t="s">
        <v>9649</v>
      </c>
      <c r="H23" s="2">
        <v>147.79</v>
      </c>
      <c r="I23" s="2">
        <v>2.9558</v>
      </c>
      <c r="J23" t="s">
        <v>9616</v>
      </c>
    </row>
    <row r="24" spans="1:10" s="18" customFormat="1" x14ac:dyDescent="0.25">
      <c r="A24" t="s">
        <v>8328</v>
      </c>
      <c r="B24"/>
      <c r="C24" t="s">
        <v>3290</v>
      </c>
      <c r="D24" s="13">
        <v>45253</v>
      </c>
      <c r="E24"/>
      <c r="F24" t="s">
        <v>9614</v>
      </c>
      <c r="G24" t="s">
        <v>9650</v>
      </c>
      <c r="H24" s="2">
        <v>33.630000000000003</v>
      </c>
      <c r="I24" s="2">
        <v>0.67260000000000009</v>
      </c>
      <c r="J24" t="s">
        <v>9616</v>
      </c>
    </row>
    <row r="25" spans="1:10" s="18" customFormat="1" x14ac:dyDescent="0.25">
      <c r="A25" t="s">
        <v>8328</v>
      </c>
      <c r="B25"/>
      <c r="C25" t="s">
        <v>3290</v>
      </c>
      <c r="D25" s="13">
        <v>45253</v>
      </c>
      <c r="E25"/>
      <c r="F25" t="s">
        <v>9614</v>
      </c>
      <c r="G25" t="s">
        <v>9651</v>
      </c>
      <c r="H25" s="2">
        <v>83.19</v>
      </c>
      <c r="I25" s="2">
        <v>1.6637999999999999</v>
      </c>
      <c r="J25" t="s">
        <v>9616</v>
      </c>
    </row>
    <row r="26" spans="1:10" s="18" customFormat="1" x14ac:dyDescent="0.25">
      <c r="A26" t="s">
        <v>8328</v>
      </c>
      <c r="B26"/>
      <c r="C26" t="s">
        <v>3290</v>
      </c>
      <c r="D26" s="13">
        <v>45251</v>
      </c>
      <c r="E26"/>
      <c r="F26" t="s">
        <v>9614</v>
      </c>
      <c r="G26" t="s">
        <v>9652</v>
      </c>
      <c r="H26" s="2">
        <v>26.55</v>
      </c>
      <c r="I26" s="2">
        <v>0.53100000000000003</v>
      </c>
      <c r="J26" t="s">
        <v>9616</v>
      </c>
    </row>
    <row r="27" spans="1:10" s="18" customFormat="1" x14ac:dyDescent="0.25">
      <c r="A27" t="s">
        <v>8328</v>
      </c>
      <c r="B27"/>
      <c r="C27" t="s">
        <v>3290</v>
      </c>
      <c r="D27" s="13">
        <v>45248</v>
      </c>
      <c r="E27"/>
      <c r="F27" t="s">
        <v>9614</v>
      </c>
      <c r="G27" t="s">
        <v>9653</v>
      </c>
      <c r="H27" s="2">
        <v>168.14</v>
      </c>
      <c r="I27" s="2">
        <v>3.3628</v>
      </c>
      <c r="J27" t="s">
        <v>9616</v>
      </c>
    </row>
    <row r="28" spans="1:10" s="18" customFormat="1" x14ac:dyDescent="0.25">
      <c r="A28" t="s">
        <v>8328</v>
      </c>
      <c r="B28"/>
      <c r="C28" t="s">
        <v>3290</v>
      </c>
      <c r="D28" s="13">
        <v>45247</v>
      </c>
      <c r="E28"/>
      <c r="F28" t="s">
        <v>9614</v>
      </c>
      <c r="G28" t="s">
        <v>9654</v>
      </c>
      <c r="H28" s="2">
        <v>13.27</v>
      </c>
      <c r="I28" s="2">
        <v>0.26539999999999997</v>
      </c>
      <c r="J28" t="s">
        <v>9616</v>
      </c>
    </row>
    <row r="29" spans="1:10" s="18" customFormat="1" x14ac:dyDescent="0.25">
      <c r="A29" t="s">
        <v>8328</v>
      </c>
      <c r="B29"/>
      <c r="C29" t="s">
        <v>3290</v>
      </c>
      <c r="D29" s="13">
        <v>45245</v>
      </c>
      <c r="E29"/>
      <c r="F29" t="s">
        <v>9614</v>
      </c>
      <c r="G29" t="s">
        <v>9655</v>
      </c>
      <c r="H29" s="2">
        <v>59.29</v>
      </c>
      <c r="I29" s="2">
        <v>1.1858</v>
      </c>
      <c r="J29" t="s">
        <v>9616</v>
      </c>
    </row>
    <row r="30" spans="1:10" s="18" customFormat="1" x14ac:dyDescent="0.25">
      <c r="A30" t="s">
        <v>8328</v>
      </c>
      <c r="B30"/>
      <c r="C30" t="s">
        <v>3290</v>
      </c>
      <c r="D30" s="13">
        <v>45244</v>
      </c>
      <c r="E30"/>
      <c r="F30" t="s">
        <v>9614</v>
      </c>
      <c r="G30" t="s">
        <v>9656</v>
      </c>
      <c r="H30" s="2">
        <v>17.7</v>
      </c>
      <c r="I30" s="2">
        <v>0.35399999999999998</v>
      </c>
      <c r="J30" t="s">
        <v>9616</v>
      </c>
    </row>
    <row r="31" spans="1:10" s="18" customFormat="1" x14ac:dyDescent="0.25">
      <c r="A31" t="s">
        <v>8328</v>
      </c>
      <c r="B31"/>
      <c r="C31" t="s">
        <v>3290</v>
      </c>
      <c r="D31" s="13">
        <v>45243</v>
      </c>
      <c r="E31"/>
      <c r="F31" t="s">
        <v>9614</v>
      </c>
      <c r="G31" t="s">
        <v>9657</v>
      </c>
      <c r="H31" s="2">
        <v>236.73</v>
      </c>
      <c r="I31" s="2">
        <v>4.7345999999999995</v>
      </c>
      <c r="J31" t="s">
        <v>9616</v>
      </c>
    </row>
    <row r="32" spans="1:10" s="18" customFormat="1" x14ac:dyDescent="0.25">
      <c r="A32" t="s">
        <v>8328</v>
      </c>
      <c r="B32"/>
      <c r="C32" t="s">
        <v>3290</v>
      </c>
      <c r="D32" s="13">
        <v>45241</v>
      </c>
      <c r="E32"/>
      <c r="F32" t="s">
        <v>9614</v>
      </c>
      <c r="G32" t="s">
        <v>9658</v>
      </c>
      <c r="H32" s="2">
        <v>134.07</v>
      </c>
      <c r="I32" s="2">
        <v>2.6814</v>
      </c>
      <c r="J32" t="s">
        <v>9616</v>
      </c>
    </row>
    <row r="33" spans="1:10" s="18" customFormat="1" x14ac:dyDescent="0.25">
      <c r="A33" t="s">
        <v>8328</v>
      </c>
      <c r="B33"/>
      <c r="C33" t="s">
        <v>3290</v>
      </c>
      <c r="D33" s="13">
        <v>45240</v>
      </c>
      <c r="E33"/>
      <c r="F33" t="s">
        <v>9614</v>
      </c>
      <c r="G33" t="s">
        <v>9648</v>
      </c>
      <c r="H33" s="2">
        <v>55.75</v>
      </c>
      <c r="I33" s="2">
        <v>1.115</v>
      </c>
      <c r="J33" t="s">
        <v>9616</v>
      </c>
    </row>
    <row r="34" spans="1:10" s="18" customFormat="1" x14ac:dyDescent="0.25">
      <c r="A34" t="s">
        <v>8328</v>
      </c>
      <c r="B34"/>
      <c r="C34" t="s">
        <v>3290</v>
      </c>
      <c r="D34" s="13">
        <v>45239</v>
      </c>
      <c r="E34"/>
      <c r="F34" t="s">
        <v>9614</v>
      </c>
      <c r="G34" t="s">
        <v>9639</v>
      </c>
      <c r="H34" s="2">
        <v>61.06</v>
      </c>
      <c r="I34" s="2">
        <v>1.2212000000000001</v>
      </c>
      <c r="J34" t="s">
        <v>9616</v>
      </c>
    </row>
    <row r="35" spans="1:10" s="18" customFormat="1" x14ac:dyDescent="0.25">
      <c r="A35" t="s">
        <v>8328</v>
      </c>
      <c r="B35"/>
      <c r="C35" t="s">
        <v>3290</v>
      </c>
      <c r="D35" s="13">
        <v>45239</v>
      </c>
      <c r="E35"/>
      <c r="F35" t="s">
        <v>9614</v>
      </c>
      <c r="G35" t="s">
        <v>9640</v>
      </c>
      <c r="H35" s="2">
        <v>8.85</v>
      </c>
      <c r="I35" s="2">
        <v>0.17699999999999999</v>
      </c>
      <c r="J35" t="s">
        <v>9616</v>
      </c>
    </row>
    <row r="36" spans="1:10" s="18" customFormat="1" x14ac:dyDescent="0.25">
      <c r="A36" t="s">
        <v>8328</v>
      </c>
      <c r="B36"/>
      <c r="C36" t="s">
        <v>3290</v>
      </c>
      <c r="D36" s="13">
        <v>45237</v>
      </c>
      <c r="E36"/>
      <c r="F36" t="s">
        <v>9614</v>
      </c>
      <c r="G36" t="s">
        <v>9641</v>
      </c>
      <c r="H36" s="2">
        <v>190.27</v>
      </c>
      <c r="I36" s="2">
        <v>3.8054000000000001</v>
      </c>
      <c r="J36" t="s">
        <v>9616</v>
      </c>
    </row>
    <row r="37" spans="1:10" s="18" customFormat="1" x14ac:dyDescent="0.25">
      <c r="A37" t="s">
        <v>8328</v>
      </c>
      <c r="B37"/>
      <c r="C37" t="s">
        <v>3290</v>
      </c>
      <c r="D37" s="13">
        <v>45234</v>
      </c>
      <c r="E37"/>
      <c r="F37" t="s">
        <v>9614</v>
      </c>
      <c r="G37" t="s">
        <v>9642</v>
      </c>
      <c r="H37" s="2">
        <v>133.19</v>
      </c>
      <c r="I37" s="2">
        <v>2.6638000000000002</v>
      </c>
      <c r="J37" t="s">
        <v>9616</v>
      </c>
    </row>
    <row r="38" spans="1:10" s="18" customFormat="1" x14ac:dyDescent="0.25">
      <c r="A38" t="s">
        <v>8328</v>
      </c>
      <c r="B38"/>
      <c r="C38" t="s">
        <v>3290</v>
      </c>
      <c r="D38" s="13">
        <v>45232</v>
      </c>
      <c r="E38"/>
      <c r="F38" t="s">
        <v>9614</v>
      </c>
      <c r="G38" t="s">
        <v>9643</v>
      </c>
      <c r="H38" s="2">
        <v>81.42</v>
      </c>
      <c r="I38" s="2">
        <v>1.6284000000000001</v>
      </c>
      <c r="J38" t="s">
        <v>9616</v>
      </c>
    </row>
    <row r="39" spans="1:10" s="18" customFormat="1" x14ac:dyDescent="0.25">
      <c r="A39" t="s">
        <v>8328</v>
      </c>
      <c r="B39"/>
      <c r="C39" t="s">
        <v>3290</v>
      </c>
      <c r="D39" s="13">
        <v>45230</v>
      </c>
      <c r="E39"/>
      <c r="F39" t="s">
        <v>9614</v>
      </c>
      <c r="G39" t="s">
        <v>9644</v>
      </c>
      <c r="H39" s="2">
        <v>19.47</v>
      </c>
      <c r="I39" s="2">
        <v>0.38939999999999997</v>
      </c>
      <c r="J39" t="s">
        <v>9616</v>
      </c>
    </row>
    <row r="40" spans="1:10" s="18" customFormat="1" x14ac:dyDescent="0.25">
      <c r="A40" t="s">
        <v>8328</v>
      </c>
      <c r="B40"/>
      <c r="C40" t="s">
        <v>3290</v>
      </c>
      <c r="D40" s="13">
        <v>45227</v>
      </c>
      <c r="E40"/>
      <c r="F40" t="s">
        <v>9614</v>
      </c>
      <c r="G40" t="s">
        <v>9645</v>
      </c>
      <c r="H40" s="2">
        <v>120.35</v>
      </c>
      <c r="I40" s="2">
        <v>2.407</v>
      </c>
      <c r="J40" t="s">
        <v>9616</v>
      </c>
    </row>
    <row r="41" spans="1:10" s="18" customFormat="1" x14ac:dyDescent="0.25">
      <c r="A41" t="s">
        <v>8328</v>
      </c>
      <c r="B41"/>
      <c r="C41" t="s">
        <v>3290</v>
      </c>
      <c r="D41" s="13">
        <v>45226</v>
      </c>
      <c r="E41"/>
      <c r="F41" t="s">
        <v>9614</v>
      </c>
      <c r="G41" t="s">
        <v>9638</v>
      </c>
      <c r="H41" s="2">
        <v>19.47</v>
      </c>
      <c r="I41" s="2">
        <v>0.38939999999999997</v>
      </c>
      <c r="J41" t="s">
        <v>9616</v>
      </c>
    </row>
    <row r="42" spans="1:10" s="18" customFormat="1" x14ac:dyDescent="0.25">
      <c r="A42" t="s">
        <v>8328</v>
      </c>
      <c r="B42"/>
      <c r="C42" t="s">
        <v>3290</v>
      </c>
      <c r="D42" s="13">
        <v>45223</v>
      </c>
      <c r="E42"/>
      <c r="F42" t="s">
        <v>9614</v>
      </c>
      <c r="G42" t="s">
        <v>9646</v>
      </c>
      <c r="H42" s="2">
        <v>26.55</v>
      </c>
      <c r="I42" s="2">
        <v>0.53100000000000003</v>
      </c>
      <c r="J42" t="s">
        <v>9616</v>
      </c>
    </row>
    <row r="43" spans="1:10" s="18" customFormat="1" x14ac:dyDescent="0.25">
      <c r="A43" t="s">
        <v>8328</v>
      </c>
      <c r="B43"/>
      <c r="C43" t="s">
        <v>3290</v>
      </c>
      <c r="D43" s="13">
        <v>45220</v>
      </c>
      <c r="E43"/>
      <c r="F43" t="s">
        <v>9614</v>
      </c>
      <c r="G43" t="s">
        <v>9647</v>
      </c>
      <c r="H43" s="2">
        <v>230.97</v>
      </c>
      <c r="I43" s="2">
        <v>4.6193999999999997</v>
      </c>
      <c r="J43" t="s">
        <v>9616</v>
      </c>
    </row>
    <row r="44" spans="1:10" s="18" customFormat="1" x14ac:dyDescent="0.25">
      <c r="A44" t="s">
        <v>8328</v>
      </c>
      <c r="B44"/>
      <c r="C44" t="s">
        <v>3290</v>
      </c>
      <c r="D44" s="13">
        <v>45219</v>
      </c>
      <c r="E44"/>
      <c r="F44" t="s">
        <v>9614</v>
      </c>
      <c r="G44" t="s">
        <v>9628</v>
      </c>
      <c r="H44" s="2">
        <v>31.86</v>
      </c>
      <c r="I44" s="2">
        <v>0.63719999999999999</v>
      </c>
      <c r="J44" t="s">
        <v>9616</v>
      </c>
    </row>
    <row r="45" spans="1:10" s="18" customFormat="1" x14ac:dyDescent="0.25">
      <c r="A45" t="s">
        <v>8328</v>
      </c>
      <c r="B45"/>
      <c r="C45" t="s">
        <v>3290</v>
      </c>
      <c r="D45" s="13">
        <v>45217</v>
      </c>
      <c r="E45"/>
      <c r="F45" t="s">
        <v>9614</v>
      </c>
      <c r="G45" t="s">
        <v>9629</v>
      </c>
      <c r="H45" s="2">
        <v>39.82</v>
      </c>
      <c r="I45" s="2">
        <v>0.7964</v>
      </c>
      <c r="J45" t="s">
        <v>9616</v>
      </c>
    </row>
    <row r="46" spans="1:10" s="18" customFormat="1" x14ac:dyDescent="0.25">
      <c r="A46" t="s">
        <v>8328</v>
      </c>
      <c r="B46"/>
      <c r="C46" t="s">
        <v>3290</v>
      </c>
      <c r="D46" s="13">
        <v>45216</v>
      </c>
      <c r="E46"/>
      <c r="F46" t="s">
        <v>9614</v>
      </c>
      <c r="G46" t="s">
        <v>9630</v>
      </c>
      <c r="H46" s="2">
        <v>46.9</v>
      </c>
      <c r="I46" s="2">
        <v>0.93799999999999994</v>
      </c>
      <c r="J46" t="s">
        <v>9616</v>
      </c>
    </row>
    <row r="47" spans="1:10" s="18" customFormat="1" x14ac:dyDescent="0.25">
      <c r="A47" t="s">
        <v>8328</v>
      </c>
      <c r="B47"/>
      <c r="C47" t="s">
        <v>3290</v>
      </c>
      <c r="D47" s="13">
        <v>45215</v>
      </c>
      <c r="E47"/>
      <c r="F47" t="s">
        <v>9614</v>
      </c>
      <c r="G47" t="s">
        <v>9631</v>
      </c>
      <c r="H47" s="2">
        <v>42.48</v>
      </c>
      <c r="I47" s="2">
        <v>0.84959999999999991</v>
      </c>
      <c r="J47" t="s">
        <v>9616</v>
      </c>
    </row>
    <row r="48" spans="1:10" s="18" customFormat="1" x14ac:dyDescent="0.25">
      <c r="A48" t="s">
        <v>8328</v>
      </c>
      <c r="B48"/>
      <c r="C48" t="s">
        <v>3290</v>
      </c>
      <c r="D48" s="13">
        <v>45213</v>
      </c>
      <c r="E48"/>
      <c r="F48" t="s">
        <v>9614</v>
      </c>
      <c r="G48" t="s">
        <v>9632</v>
      </c>
      <c r="H48" s="2">
        <v>215.04</v>
      </c>
      <c r="I48" s="2">
        <v>4.3007999999999997</v>
      </c>
      <c r="J48" t="s">
        <v>9616</v>
      </c>
    </row>
    <row r="49" spans="1:10" s="18" customFormat="1" x14ac:dyDescent="0.25">
      <c r="A49" t="s">
        <v>8328</v>
      </c>
      <c r="B49"/>
      <c r="C49" t="s">
        <v>3290</v>
      </c>
      <c r="D49" s="13">
        <v>45210</v>
      </c>
      <c r="E49"/>
      <c r="F49" t="s">
        <v>9614</v>
      </c>
      <c r="G49" t="s">
        <v>9633</v>
      </c>
      <c r="H49" s="2">
        <v>34.51</v>
      </c>
      <c r="I49" s="2">
        <v>0.69019999999999992</v>
      </c>
      <c r="J49" t="s">
        <v>9616</v>
      </c>
    </row>
    <row r="50" spans="1:10" s="18" customFormat="1" x14ac:dyDescent="0.25">
      <c r="A50" t="s">
        <v>8328</v>
      </c>
      <c r="B50"/>
      <c r="C50" t="s">
        <v>3290</v>
      </c>
      <c r="D50" s="13">
        <v>45206</v>
      </c>
      <c r="E50"/>
      <c r="F50" t="s">
        <v>9614</v>
      </c>
      <c r="G50" t="s">
        <v>9634</v>
      </c>
      <c r="H50" s="2">
        <v>44.25</v>
      </c>
      <c r="I50" s="2">
        <v>0.88500000000000001</v>
      </c>
      <c r="J50" t="s">
        <v>9616</v>
      </c>
    </row>
    <row r="51" spans="1:10" s="18" customFormat="1" x14ac:dyDescent="0.25">
      <c r="A51" t="s">
        <v>8328</v>
      </c>
      <c r="B51"/>
      <c r="C51" t="s">
        <v>3290</v>
      </c>
      <c r="D51" s="13">
        <v>45205</v>
      </c>
      <c r="E51"/>
      <c r="F51" t="s">
        <v>9614</v>
      </c>
      <c r="G51" t="s">
        <v>9635</v>
      </c>
      <c r="H51" s="2">
        <v>157.52000000000001</v>
      </c>
      <c r="I51" s="2">
        <v>3.1504000000000003</v>
      </c>
      <c r="J51" t="s">
        <v>9616</v>
      </c>
    </row>
    <row r="52" spans="1:10" s="18" customFormat="1" x14ac:dyDescent="0.25">
      <c r="A52" t="s">
        <v>8328</v>
      </c>
      <c r="B52"/>
      <c r="C52" t="s">
        <v>3290</v>
      </c>
      <c r="D52" s="13">
        <v>45204</v>
      </c>
      <c r="E52"/>
      <c r="F52" t="s">
        <v>9614</v>
      </c>
      <c r="G52" t="s">
        <v>9636</v>
      </c>
      <c r="H52" s="2">
        <v>82.3</v>
      </c>
      <c r="I52" s="2">
        <v>1.6459999999999999</v>
      </c>
      <c r="J52" t="s">
        <v>9616</v>
      </c>
    </row>
    <row r="53" spans="1:10" s="18" customFormat="1" x14ac:dyDescent="0.25">
      <c r="A53" t="s">
        <v>8328</v>
      </c>
      <c r="B53"/>
      <c r="C53" t="s">
        <v>3290</v>
      </c>
      <c r="D53" s="13">
        <v>45202</v>
      </c>
      <c r="E53"/>
      <c r="F53" t="s">
        <v>9614</v>
      </c>
      <c r="G53" t="s">
        <v>9637</v>
      </c>
      <c r="H53" s="2">
        <v>53.1</v>
      </c>
      <c r="I53" s="2">
        <v>1.0620000000000001</v>
      </c>
      <c r="J53" t="s">
        <v>9616</v>
      </c>
    </row>
    <row r="54" spans="1:10" s="18" customFormat="1" x14ac:dyDescent="0.25">
      <c r="A54" t="s">
        <v>8328</v>
      </c>
      <c r="B54"/>
      <c r="C54" t="s">
        <v>3290</v>
      </c>
      <c r="D54" s="13">
        <v>45199</v>
      </c>
      <c r="E54"/>
      <c r="F54" t="s">
        <v>9614</v>
      </c>
      <c r="G54" t="s">
        <v>9627</v>
      </c>
      <c r="H54" s="2">
        <v>22.12</v>
      </c>
      <c r="I54" s="2">
        <v>0.44240000000000002</v>
      </c>
      <c r="J54" t="s">
        <v>9616</v>
      </c>
    </row>
    <row r="55" spans="1:10" s="18" customFormat="1" x14ac:dyDescent="0.25">
      <c r="A55" t="s">
        <v>8328</v>
      </c>
      <c r="B55"/>
      <c r="C55" t="s">
        <v>3290</v>
      </c>
      <c r="D55" s="13">
        <v>45196</v>
      </c>
      <c r="E55"/>
      <c r="F55" t="s">
        <v>9614</v>
      </c>
      <c r="G55" t="s">
        <v>9615</v>
      </c>
      <c r="H55" s="2">
        <v>28.32</v>
      </c>
      <c r="I55" s="2">
        <v>0.56640000000000001</v>
      </c>
      <c r="J55" t="s">
        <v>9616</v>
      </c>
    </row>
    <row r="56" spans="1:10" s="18" customFormat="1" x14ac:dyDescent="0.25">
      <c r="A56" t="s">
        <v>8328</v>
      </c>
      <c r="B56"/>
      <c r="C56" t="s">
        <v>3290</v>
      </c>
      <c r="D56" s="13">
        <v>45192</v>
      </c>
      <c r="E56"/>
      <c r="F56" t="s">
        <v>9614</v>
      </c>
      <c r="G56" t="s">
        <v>9618</v>
      </c>
      <c r="H56" s="2">
        <v>123.89</v>
      </c>
      <c r="I56" s="2">
        <v>2.4778000000000002</v>
      </c>
      <c r="J56" t="s">
        <v>9616</v>
      </c>
    </row>
    <row r="57" spans="1:10" s="18" customFormat="1" x14ac:dyDescent="0.25">
      <c r="A57" t="s">
        <v>8328</v>
      </c>
      <c r="B57"/>
      <c r="C57" t="s">
        <v>3290</v>
      </c>
      <c r="D57" s="13">
        <v>45191</v>
      </c>
      <c r="E57"/>
      <c r="F57" t="s">
        <v>9614</v>
      </c>
      <c r="G57" t="s">
        <v>9619</v>
      </c>
      <c r="H57" s="2">
        <v>57.52</v>
      </c>
      <c r="I57" s="2">
        <v>1.1504000000000001</v>
      </c>
      <c r="J57" t="s">
        <v>9616</v>
      </c>
    </row>
    <row r="58" spans="1:10" s="18" customFormat="1" x14ac:dyDescent="0.25">
      <c r="A58" t="s">
        <v>8328</v>
      </c>
      <c r="B58"/>
      <c r="C58" t="s">
        <v>3290</v>
      </c>
      <c r="D58" s="13">
        <v>45185</v>
      </c>
      <c r="E58"/>
      <c r="F58" t="s">
        <v>9614</v>
      </c>
      <c r="G58" t="s">
        <v>9620</v>
      </c>
      <c r="H58" s="2">
        <v>30.97</v>
      </c>
      <c r="I58" s="2">
        <v>0.61939999999999995</v>
      </c>
      <c r="J58" t="s">
        <v>9616</v>
      </c>
    </row>
    <row r="59" spans="1:10" s="18" customFormat="1" x14ac:dyDescent="0.25">
      <c r="A59" t="s">
        <v>8328</v>
      </c>
      <c r="B59"/>
      <c r="C59" t="s">
        <v>3290</v>
      </c>
      <c r="D59" s="13">
        <v>45183</v>
      </c>
      <c r="E59"/>
      <c r="F59" t="s">
        <v>9614</v>
      </c>
      <c r="G59" t="s">
        <v>9621</v>
      </c>
      <c r="H59" s="2">
        <v>13.27</v>
      </c>
      <c r="I59" s="2">
        <v>0.26539999999999997</v>
      </c>
      <c r="J59" t="s">
        <v>9616</v>
      </c>
    </row>
    <row r="60" spans="1:10" s="18" customFormat="1" x14ac:dyDescent="0.25">
      <c r="A60" t="s">
        <v>8328</v>
      </c>
      <c r="B60"/>
      <c r="C60" t="s">
        <v>3290</v>
      </c>
      <c r="D60" s="13">
        <v>45182</v>
      </c>
      <c r="E60"/>
      <c r="F60" t="s">
        <v>9614</v>
      </c>
      <c r="G60" t="s">
        <v>9622</v>
      </c>
      <c r="H60" s="2">
        <v>115.93</v>
      </c>
      <c r="I60" s="2">
        <v>2.3186</v>
      </c>
      <c r="J60" t="s">
        <v>9616</v>
      </c>
    </row>
    <row r="61" spans="1:10" s="18" customFormat="1" x14ac:dyDescent="0.25">
      <c r="A61" t="s">
        <v>8328</v>
      </c>
      <c r="B61"/>
      <c r="C61" t="s">
        <v>3290</v>
      </c>
      <c r="D61" s="13">
        <v>45178</v>
      </c>
      <c r="E61"/>
      <c r="F61" t="s">
        <v>9614</v>
      </c>
      <c r="G61" t="s">
        <v>9623</v>
      </c>
      <c r="H61" s="2">
        <v>17.7</v>
      </c>
      <c r="I61" s="2">
        <v>0.35399999999999998</v>
      </c>
      <c r="J61" t="s">
        <v>9616</v>
      </c>
    </row>
    <row r="62" spans="1:10" s="18" customFormat="1" x14ac:dyDescent="0.25">
      <c r="A62" t="s">
        <v>8328</v>
      </c>
      <c r="B62"/>
      <c r="C62" t="s">
        <v>3290</v>
      </c>
      <c r="D62" s="13">
        <v>45174</v>
      </c>
      <c r="E62"/>
      <c r="F62" t="s">
        <v>9614</v>
      </c>
      <c r="G62" t="s">
        <v>9624</v>
      </c>
      <c r="H62" s="2">
        <v>70.8</v>
      </c>
      <c r="I62" s="2">
        <v>1.4159999999999999</v>
      </c>
      <c r="J62" t="s">
        <v>9616</v>
      </c>
    </row>
    <row r="63" spans="1:10" s="18" customFormat="1" x14ac:dyDescent="0.25">
      <c r="A63" t="s">
        <v>8328</v>
      </c>
      <c r="B63"/>
      <c r="C63" t="s">
        <v>3290</v>
      </c>
      <c r="D63" s="13">
        <v>45173</v>
      </c>
      <c r="E63"/>
      <c r="F63" t="s">
        <v>9614</v>
      </c>
      <c r="G63" t="s">
        <v>9625</v>
      </c>
      <c r="H63" s="2">
        <v>13.27</v>
      </c>
      <c r="I63" s="2">
        <v>0.26539999999999997</v>
      </c>
      <c r="J63" t="s">
        <v>9616</v>
      </c>
    </row>
    <row r="64" spans="1:10" s="18" customFormat="1" x14ac:dyDescent="0.25">
      <c r="A64" t="s">
        <v>8328</v>
      </c>
      <c r="B64"/>
      <c r="C64" t="s">
        <v>3290</v>
      </c>
      <c r="D64" s="13">
        <v>45171</v>
      </c>
      <c r="E64"/>
      <c r="F64" t="s">
        <v>9614</v>
      </c>
      <c r="G64" t="s">
        <v>9626</v>
      </c>
      <c r="H64" s="2">
        <v>37.17</v>
      </c>
      <c r="I64" s="2">
        <v>0.74340000000000006</v>
      </c>
      <c r="J64" t="s">
        <v>9616</v>
      </c>
    </row>
    <row r="65" spans="1:10" s="18" customFormat="1" x14ac:dyDescent="0.25">
      <c r="A65" t="s">
        <v>8328</v>
      </c>
      <c r="B65"/>
      <c r="C65" t="s">
        <v>3290</v>
      </c>
      <c r="D65" s="13">
        <v>45199</v>
      </c>
      <c r="E65"/>
      <c r="F65" t="s">
        <v>9614</v>
      </c>
      <c r="G65" t="s">
        <v>9732</v>
      </c>
      <c r="H65" s="2">
        <v>8.85</v>
      </c>
      <c r="I65" s="2">
        <v>0.17699999999999999</v>
      </c>
      <c r="J65" t="s">
        <v>9616</v>
      </c>
    </row>
    <row r="66" spans="1:10" s="18" customFormat="1" x14ac:dyDescent="0.25">
      <c r="A66" t="s">
        <v>8328</v>
      </c>
      <c r="B66"/>
      <c r="C66" t="s">
        <v>3290</v>
      </c>
      <c r="D66" s="13">
        <v>45196</v>
      </c>
      <c r="E66"/>
      <c r="F66" t="s">
        <v>9614</v>
      </c>
      <c r="G66" t="s">
        <v>9725</v>
      </c>
      <c r="H66" s="2">
        <v>53.98</v>
      </c>
      <c r="I66" s="2">
        <v>1.0795999999999999</v>
      </c>
      <c r="J66" t="s">
        <v>9616</v>
      </c>
    </row>
    <row r="67" spans="1:10" s="18" customFormat="1" x14ac:dyDescent="0.25">
      <c r="A67" t="s">
        <v>8328</v>
      </c>
      <c r="B67"/>
      <c r="C67" t="s">
        <v>3290</v>
      </c>
      <c r="D67" s="13">
        <v>45192</v>
      </c>
      <c r="E67"/>
      <c r="F67" t="s">
        <v>9614</v>
      </c>
      <c r="G67" t="s">
        <v>9726</v>
      </c>
      <c r="H67" s="2">
        <v>15.93</v>
      </c>
      <c r="I67" s="2">
        <v>0.31859999999999999</v>
      </c>
      <c r="J67" t="s">
        <v>9616</v>
      </c>
    </row>
    <row r="68" spans="1:10" s="18" customFormat="1" x14ac:dyDescent="0.25">
      <c r="A68" t="s">
        <v>8328</v>
      </c>
      <c r="B68"/>
      <c r="C68" t="s">
        <v>3290</v>
      </c>
      <c r="D68" s="13">
        <v>45191</v>
      </c>
      <c r="E68"/>
      <c r="F68" t="s">
        <v>9614</v>
      </c>
      <c r="G68" t="s">
        <v>9727</v>
      </c>
      <c r="H68" s="2">
        <v>17.7</v>
      </c>
      <c r="I68" s="2">
        <v>0.35399999999999998</v>
      </c>
      <c r="J68" t="s">
        <v>9616</v>
      </c>
    </row>
    <row r="69" spans="1:10" s="18" customFormat="1" x14ac:dyDescent="0.25">
      <c r="A69" t="s">
        <v>8328</v>
      </c>
      <c r="B69"/>
      <c r="C69" t="s">
        <v>3290</v>
      </c>
      <c r="D69" s="13">
        <v>45185</v>
      </c>
      <c r="E69"/>
      <c r="F69" t="s">
        <v>9614</v>
      </c>
      <c r="G69" t="s">
        <v>9728</v>
      </c>
      <c r="H69" s="2">
        <v>21.24</v>
      </c>
      <c r="I69" s="2">
        <v>0.42479999999999996</v>
      </c>
      <c r="J69" t="s">
        <v>9616</v>
      </c>
    </row>
    <row r="70" spans="1:10" s="18" customFormat="1" x14ac:dyDescent="0.25">
      <c r="A70" t="s">
        <v>8328</v>
      </c>
      <c r="B70"/>
      <c r="C70" t="s">
        <v>3290</v>
      </c>
      <c r="D70" s="13">
        <v>45183</v>
      </c>
      <c r="E70"/>
      <c r="F70" t="s">
        <v>9614</v>
      </c>
      <c r="G70" t="s">
        <v>9729</v>
      </c>
      <c r="H70" s="2">
        <v>50.44</v>
      </c>
      <c r="I70" s="2">
        <v>1.0087999999999999</v>
      </c>
      <c r="J70" t="s">
        <v>9616</v>
      </c>
    </row>
    <row r="71" spans="1:10" s="18" customFormat="1" x14ac:dyDescent="0.25">
      <c r="A71" t="s">
        <v>8328</v>
      </c>
      <c r="B71"/>
      <c r="C71" t="s">
        <v>3290</v>
      </c>
      <c r="D71" s="13">
        <v>45182</v>
      </c>
      <c r="E71"/>
      <c r="F71" t="s">
        <v>9614</v>
      </c>
      <c r="G71" t="s">
        <v>9730</v>
      </c>
      <c r="H71" s="2">
        <v>163.72</v>
      </c>
      <c r="I71" s="2">
        <v>3.2744</v>
      </c>
      <c r="J71" t="s">
        <v>9616</v>
      </c>
    </row>
    <row r="72" spans="1:10" s="18" customFormat="1" x14ac:dyDescent="0.25">
      <c r="A72" t="s">
        <v>8328</v>
      </c>
      <c r="B72"/>
      <c r="C72" t="s">
        <v>3290</v>
      </c>
      <c r="D72" s="13">
        <v>45178</v>
      </c>
      <c r="E72"/>
      <c r="F72" t="s">
        <v>9614</v>
      </c>
      <c r="G72" t="s">
        <v>9731</v>
      </c>
      <c r="H72" s="2">
        <v>165.49</v>
      </c>
      <c r="I72" s="2">
        <v>3.3098000000000001</v>
      </c>
      <c r="J72" t="s">
        <v>9616</v>
      </c>
    </row>
    <row r="73" spans="1:10" s="18" customFormat="1" x14ac:dyDescent="0.25">
      <c r="A73" t="s">
        <v>8328</v>
      </c>
      <c r="B73"/>
      <c r="C73" t="s">
        <v>3290</v>
      </c>
      <c r="D73" s="13">
        <v>45174</v>
      </c>
      <c r="E73"/>
      <c r="F73" t="s">
        <v>9614</v>
      </c>
      <c r="G73" t="s">
        <v>9715</v>
      </c>
      <c r="H73" s="2">
        <v>12.39</v>
      </c>
      <c r="I73" s="2">
        <v>0.24780000000000002</v>
      </c>
      <c r="J73" t="s">
        <v>9616</v>
      </c>
    </row>
    <row r="74" spans="1:10" s="18" customFormat="1" x14ac:dyDescent="0.25">
      <c r="A74" t="s">
        <v>8328</v>
      </c>
      <c r="B74"/>
      <c r="C74" t="s">
        <v>3290</v>
      </c>
      <c r="D74" s="13">
        <v>45173</v>
      </c>
      <c r="E74"/>
      <c r="F74" t="s">
        <v>9614</v>
      </c>
      <c r="G74" t="s">
        <v>9716</v>
      </c>
      <c r="H74" s="2">
        <v>206.19</v>
      </c>
      <c r="I74" s="2">
        <v>4.1238000000000001</v>
      </c>
      <c r="J74" t="s">
        <v>9616</v>
      </c>
    </row>
    <row r="75" spans="1:10" s="18" customFormat="1" x14ac:dyDescent="0.25">
      <c r="A75" t="s">
        <v>8328</v>
      </c>
      <c r="B75"/>
      <c r="C75" t="s">
        <v>3290</v>
      </c>
      <c r="D75" s="13">
        <v>45171</v>
      </c>
      <c r="E75"/>
      <c r="F75" t="s">
        <v>9614</v>
      </c>
      <c r="G75" t="s">
        <v>9717</v>
      </c>
      <c r="H75" s="2">
        <v>83.19</v>
      </c>
      <c r="I75" s="2">
        <v>1.6637999999999999</v>
      </c>
      <c r="J75" t="s">
        <v>9616</v>
      </c>
    </row>
    <row r="76" spans="1:10" s="18" customFormat="1" x14ac:dyDescent="0.25">
      <c r="A76" t="s">
        <v>8328</v>
      </c>
      <c r="B76"/>
      <c r="C76" t="s">
        <v>3290</v>
      </c>
      <c r="D76" s="13">
        <v>45199</v>
      </c>
      <c r="E76"/>
      <c r="F76" t="s">
        <v>9614</v>
      </c>
      <c r="G76" t="s">
        <v>9718</v>
      </c>
      <c r="H76" s="2">
        <v>13.27</v>
      </c>
      <c r="I76" s="2">
        <v>0.26539999999999997</v>
      </c>
      <c r="J76" t="s">
        <v>9616</v>
      </c>
    </row>
    <row r="77" spans="1:10" s="18" customFormat="1" x14ac:dyDescent="0.25">
      <c r="A77" t="s">
        <v>8328</v>
      </c>
      <c r="B77"/>
      <c r="C77" t="s">
        <v>3290</v>
      </c>
      <c r="D77" s="13">
        <v>45196</v>
      </c>
      <c r="E77"/>
      <c r="F77" t="s">
        <v>9614</v>
      </c>
      <c r="G77" t="s">
        <v>9719</v>
      </c>
      <c r="H77" s="2">
        <v>139.82</v>
      </c>
      <c r="I77" s="2">
        <v>2.7963999999999998</v>
      </c>
      <c r="J77" t="s">
        <v>9616</v>
      </c>
    </row>
    <row r="78" spans="1:10" s="18" customFormat="1" x14ac:dyDescent="0.25">
      <c r="A78" t="s">
        <v>8328</v>
      </c>
      <c r="B78"/>
      <c r="C78" t="s">
        <v>3290</v>
      </c>
      <c r="D78" s="13">
        <v>45192</v>
      </c>
      <c r="E78"/>
      <c r="F78" t="s">
        <v>9614</v>
      </c>
      <c r="G78" t="s">
        <v>9720</v>
      </c>
      <c r="H78" s="2">
        <v>8.85</v>
      </c>
      <c r="I78" s="2">
        <v>0.17699999999999999</v>
      </c>
      <c r="J78" t="s">
        <v>9616</v>
      </c>
    </row>
    <row r="79" spans="1:10" s="18" customFormat="1" x14ac:dyDescent="0.25">
      <c r="A79" t="s">
        <v>8328</v>
      </c>
      <c r="B79"/>
      <c r="C79" t="s">
        <v>3290</v>
      </c>
      <c r="D79" s="13">
        <v>45191</v>
      </c>
      <c r="E79"/>
      <c r="F79" t="s">
        <v>9614</v>
      </c>
      <c r="G79" t="s">
        <v>9721</v>
      </c>
      <c r="H79" s="2">
        <v>61.95</v>
      </c>
      <c r="I79" s="2">
        <v>1.2390000000000001</v>
      </c>
      <c r="J79" t="s">
        <v>9616</v>
      </c>
    </row>
    <row r="80" spans="1:10" s="18" customFormat="1" x14ac:dyDescent="0.25">
      <c r="A80" t="s">
        <v>8328</v>
      </c>
      <c r="B80"/>
      <c r="C80" t="s">
        <v>3290</v>
      </c>
      <c r="D80" s="13">
        <v>45185</v>
      </c>
      <c r="E80"/>
      <c r="F80" t="s">
        <v>9614</v>
      </c>
      <c r="G80" t="s">
        <v>9722</v>
      </c>
      <c r="H80" s="2">
        <v>107.96</v>
      </c>
      <c r="I80" s="2">
        <v>2.1591999999999998</v>
      </c>
      <c r="J80" t="s">
        <v>9616</v>
      </c>
    </row>
    <row r="81" spans="1:10" s="18" customFormat="1" x14ac:dyDescent="0.25">
      <c r="A81" t="s">
        <v>8328</v>
      </c>
      <c r="B81"/>
      <c r="C81" t="s">
        <v>3290</v>
      </c>
      <c r="D81" s="13">
        <v>45183</v>
      </c>
      <c r="E81"/>
      <c r="F81" t="s">
        <v>9614</v>
      </c>
      <c r="G81" t="s">
        <v>9723</v>
      </c>
      <c r="H81" s="2">
        <v>53.1</v>
      </c>
      <c r="I81" s="2">
        <v>1.0620000000000001</v>
      </c>
      <c r="J81" t="s">
        <v>9616</v>
      </c>
    </row>
    <row r="82" spans="1:10" s="18" customFormat="1" x14ac:dyDescent="0.25">
      <c r="A82" t="s">
        <v>8328</v>
      </c>
      <c r="B82"/>
      <c r="C82" t="s">
        <v>3290</v>
      </c>
      <c r="D82" s="13">
        <v>45182</v>
      </c>
      <c r="E82"/>
      <c r="F82" t="s">
        <v>9614</v>
      </c>
      <c r="G82" t="s">
        <v>9713</v>
      </c>
      <c r="H82" s="2">
        <v>13.27</v>
      </c>
      <c r="I82" s="2">
        <v>0.26539999999999997</v>
      </c>
      <c r="J82" t="s">
        <v>9616</v>
      </c>
    </row>
    <row r="83" spans="1:10" s="18" customFormat="1" x14ac:dyDescent="0.25">
      <c r="A83" t="s">
        <v>8328</v>
      </c>
      <c r="B83"/>
      <c r="C83" t="s">
        <v>3290</v>
      </c>
      <c r="D83" s="13">
        <v>45178</v>
      </c>
      <c r="E83"/>
      <c r="F83" t="s">
        <v>9614</v>
      </c>
      <c r="G83" t="s">
        <v>9703</v>
      </c>
      <c r="H83" s="2">
        <v>110.62</v>
      </c>
      <c r="I83" s="2">
        <v>2.2124000000000001</v>
      </c>
      <c r="J83" t="s">
        <v>9616</v>
      </c>
    </row>
    <row r="84" spans="1:10" s="18" customFormat="1" x14ac:dyDescent="0.25">
      <c r="A84" t="s">
        <v>8328</v>
      </c>
      <c r="B84"/>
      <c r="C84" t="s">
        <v>3290</v>
      </c>
      <c r="D84" s="13">
        <v>45174</v>
      </c>
      <c r="E84"/>
      <c r="F84" t="s">
        <v>9614</v>
      </c>
      <c r="G84" t="s">
        <v>9704</v>
      </c>
      <c r="H84" s="2">
        <v>68.14</v>
      </c>
      <c r="I84" s="2">
        <v>1.3628</v>
      </c>
      <c r="J84" t="s">
        <v>9616</v>
      </c>
    </row>
    <row r="85" spans="1:10" s="18" customFormat="1" x14ac:dyDescent="0.25">
      <c r="A85" t="s">
        <v>8328</v>
      </c>
      <c r="B85"/>
      <c r="C85" t="s">
        <v>3290</v>
      </c>
      <c r="D85" s="13">
        <v>45173</v>
      </c>
      <c r="E85"/>
      <c r="F85" t="s">
        <v>9614</v>
      </c>
      <c r="G85" t="s">
        <v>9705</v>
      </c>
      <c r="H85" s="2">
        <v>24.78</v>
      </c>
      <c r="I85" s="2">
        <v>0.49560000000000004</v>
      </c>
      <c r="J85" t="s">
        <v>9616</v>
      </c>
    </row>
    <row r="86" spans="1:10" s="18" customFormat="1" x14ac:dyDescent="0.25">
      <c r="A86" t="s">
        <v>8328</v>
      </c>
      <c r="B86"/>
      <c r="C86" t="s">
        <v>3290</v>
      </c>
      <c r="D86" s="13">
        <v>45171</v>
      </c>
      <c r="E86"/>
      <c r="F86" t="s">
        <v>9614</v>
      </c>
      <c r="G86" t="s">
        <v>9706</v>
      </c>
      <c r="H86" s="2">
        <v>8.85</v>
      </c>
      <c r="I86" s="2">
        <v>0.17699999999999999</v>
      </c>
      <c r="J86" t="s">
        <v>9616</v>
      </c>
    </row>
    <row r="87" spans="1:10" s="18" customFormat="1" x14ac:dyDescent="0.25">
      <c r="A87" t="s">
        <v>8328</v>
      </c>
      <c r="B87"/>
      <c r="C87" t="s">
        <v>3290</v>
      </c>
      <c r="D87" s="13">
        <v>45199</v>
      </c>
      <c r="E87"/>
      <c r="F87" t="s">
        <v>9614</v>
      </c>
      <c r="G87" t="s">
        <v>9724</v>
      </c>
      <c r="H87" s="2">
        <v>75.22</v>
      </c>
      <c r="I87" s="2">
        <v>1.5044</v>
      </c>
      <c r="J87" t="s">
        <v>9616</v>
      </c>
    </row>
    <row r="88" spans="1:10" s="18" customFormat="1" x14ac:dyDescent="0.25">
      <c r="A88" t="s">
        <v>8328</v>
      </c>
      <c r="B88"/>
      <c r="C88" t="s">
        <v>3290</v>
      </c>
      <c r="D88" s="13">
        <v>45196</v>
      </c>
      <c r="E88"/>
      <c r="F88" t="s">
        <v>9614</v>
      </c>
      <c r="G88" t="s">
        <v>9707</v>
      </c>
      <c r="H88" s="2">
        <v>14.16</v>
      </c>
      <c r="I88" s="2">
        <v>0.28320000000000001</v>
      </c>
      <c r="J88" t="s">
        <v>9616</v>
      </c>
    </row>
    <row r="89" spans="1:10" s="18" customFormat="1" x14ac:dyDescent="0.25">
      <c r="A89" t="s">
        <v>8328</v>
      </c>
      <c r="B89"/>
      <c r="C89" t="s">
        <v>3290</v>
      </c>
      <c r="D89" s="13">
        <v>45192</v>
      </c>
      <c r="E89"/>
      <c r="F89" t="s">
        <v>9614</v>
      </c>
      <c r="G89" t="s">
        <v>9714</v>
      </c>
      <c r="H89" s="2">
        <v>22.12</v>
      </c>
      <c r="I89" s="2">
        <v>0.44240000000000002</v>
      </c>
      <c r="J89" t="s">
        <v>9616</v>
      </c>
    </row>
    <row r="90" spans="1:10" s="18" customFormat="1" x14ac:dyDescent="0.25">
      <c r="A90" t="s">
        <v>8328</v>
      </c>
      <c r="B90"/>
      <c r="C90" t="s">
        <v>3290</v>
      </c>
      <c r="D90" s="13">
        <v>45191</v>
      </c>
      <c r="E90"/>
      <c r="F90" t="s">
        <v>9614</v>
      </c>
      <c r="G90" t="s">
        <v>9708</v>
      </c>
      <c r="H90" s="2">
        <v>4.42</v>
      </c>
      <c r="I90" s="2">
        <v>8.8400000000000006E-2</v>
      </c>
      <c r="J90" t="s">
        <v>9616</v>
      </c>
    </row>
    <row r="91" spans="1:10" s="18" customFormat="1" x14ac:dyDescent="0.25">
      <c r="A91" t="s">
        <v>8328</v>
      </c>
      <c r="B91"/>
      <c r="C91" t="s">
        <v>3290</v>
      </c>
      <c r="D91" s="13">
        <v>45185</v>
      </c>
      <c r="E91"/>
      <c r="F91" t="s">
        <v>9614</v>
      </c>
      <c r="G91" t="s">
        <v>9709</v>
      </c>
      <c r="H91" s="2">
        <v>57.52</v>
      </c>
      <c r="I91" s="2">
        <v>1.1504000000000001</v>
      </c>
      <c r="J91" t="s">
        <v>9616</v>
      </c>
    </row>
    <row r="92" spans="1:10" s="18" customFormat="1" x14ac:dyDescent="0.25">
      <c r="A92" t="s">
        <v>8328</v>
      </c>
      <c r="B92"/>
      <c r="C92" t="s">
        <v>3290</v>
      </c>
      <c r="D92" s="13">
        <v>45183</v>
      </c>
      <c r="E92"/>
      <c r="F92" t="s">
        <v>9614</v>
      </c>
      <c r="G92" t="s">
        <v>9710</v>
      </c>
      <c r="H92" s="2">
        <v>227.43</v>
      </c>
      <c r="I92" s="2">
        <v>4.5486000000000004</v>
      </c>
      <c r="J92" t="s">
        <v>9616</v>
      </c>
    </row>
    <row r="93" spans="1:10" s="18" customFormat="1" x14ac:dyDescent="0.25">
      <c r="A93" t="s">
        <v>8328</v>
      </c>
      <c r="B93"/>
      <c r="C93" t="s">
        <v>3290</v>
      </c>
      <c r="D93" s="13">
        <v>45182</v>
      </c>
      <c r="E93"/>
      <c r="F93" t="s">
        <v>9614</v>
      </c>
      <c r="G93" t="s">
        <v>9711</v>
      </c>
      <c r="H93" s="2">
        <v>223.89</v>
      </c>
      <c r="I93" s="2">
        <v>4.4778000000000002</v>
      </c>
      <c r="J93" t="s">
        <v>9616</v>
      </c>
    </row>
    <row r="94" spans="1:10" s="18" customFormat="1" x14ac:dyDescent="0.25">
      <c r="A94" t="s">
        <v>8328</v>
      </c>
      <c r="B94"/>
      <c r="C94" t="s">
        <v>3290</v>
      </c>
      <c r="D94" s="13">
        <v>45178</v>
      </c>
      <c r="E94"/>
      <c r="F94" t="s">
        <v>9614</v>
      </c>
      <c r="G94" t="s">
        <v>9690</v>
      </c>
      <c r="H94" s="2">
        <v>23.01</v>
      </c>
      <c r="I94" s="2">
        <v>0.46020000000000005</v>
      </c>
      <c r="J94" t="s">
        <v>9616</v>
      </c>
    </row>
    <row r="95" spans="1:10" s="18" customFormat="1" x14ac:dyDescent="0.25">
      <c r="A95" t="s">
        <v>8328</v>
      </c>
      <c r="B95"/>
      <c r="C95" t="s">
        <v>3290</v>
      </c>
      <c r="D95" s="13">
        <v>45174</v>
      </c>
      <c r="E95"/>
      <c r="F95" t="s">
        <v>9614</v>
      </c>
      <c r="G95" t="s">
        <v>9712</v>
      </c>
      <c r="H95" s="2">
        <v>152.21</v>
      </c>
      <c r="I95" s="2">
        <v>3.0442</v>
      </c>
      <c r="J95" t="s">
        <v>9616</v>
      </c>
    </row>
    <row r="96" spans="1:10" s="18" customFormat="1" x14ac:dyDescent="0.25">
      <c r="A96" t="s">
        <v>8328</v>
      </c>
      <c r="B96"/>
      <c r="C96" t="s">
        <v>3290</v>
      </c>
      <c r="D96" s="13">
        <v>45173</v>
      </c>
      <c r="E96"/>
      <c r="F96" t="s">
        <v>9614</v>
      </c>
      <c r="G96" t="s">
        <v>9702</v>
      </c>
      <c r="H96" s="2">
        <v>115.93</v>
      </c>
      <c r="I96" s="2">
        <v>2.3186</v>
      </c>
      <c r="J96" t="s">
        <v>9616</v>
      </c>
    </row>
    <row r="97" spans="1:10" s="18" customFormat="1" x14ac:dyDescent="0.25">
      <c r="A97" t="s">
        <v>8328</v>
      </c>
      <c r="B97"/>
      <c r="C97" t="s">
        <v>3290</v>
      </c>
      <c r="D97" s="13">
        <v>45171</v>
      </c>
      <c r="E97"/>
      <c r="F97" t="s">
        <v>9614</v>
      </c>
      <c r="G97" t="s">
        <v>9696</v>
      </c>
      <c r="H97" s="2">
        <v>16.809999999999999</v>
      </c>
      <c r="I97" s="2">
        <v>0.3362</v>
      </c>
      <c r="J97" t="s">
        <v>9616</v>
      </c>
    </row>
    <row r="98" spans="1:10" s="18" customFormat="1" x14ac:dyDescent="0.25">
      <c r="A98" t="s">
        <v>8328</v>
      </c>
      <c r="B98"/>
      <c r="C98" t="s">
        <v>3290</v>
      </c>
      <c r="D98" s="13">
        <v>45199</v>
      </c>
      <c r="E98"/>
      <c r="F98" t="s">
        <v>9614</v>
      </c>
      <c r="G98" t="s">
        <v>9697</v>
      </c>
      <c r="H98" s="2">
        <v>53.98</v>
      </c>
      <c r="I98" s="2">
        <v>1.0795999999999999</v>
      </c>
      <c r="J98" t="s">
        <v>9616</v>
      </c>
    </row>
    <row r="99" spans="1:10" s="18" customFormat="1" x14ac:dyDescent="0.25">
      <c r="A99" t="s">
        <v>8328</v>
      </c>
      <c r="B99"/>
      <c r="C99" t="s">
        <v>3290</v>
      </c>
      <c r="D99" s="13">
        <v>45196</v>
      </c>
      <c r="E99"/>
      <c r="F99" t="s">
        <v>9614</v>
      </c>
      <c r="G99" t="s">
        <v>9698</v>
      </c>
      <c r="H99" s="2">
        <v>39.82</v>
      </c>
      <c r="I99" s="2">
        <v>0.7964</v>
      </c>
      <c r="J99" t="s">
        <v>9616</v>
      </c>
    </row>
    <row r="100" spans="1:10" s="18" customFormat="1" x14ac:dyDescent="0.25">
      <c r="A100" t="s">
        <v>8328</v>
      </c>
      <c r="B100"/>
      <c r="C100" t="s">
        <v>3290</v>
      </c>
      <c r="D100" s="13">
        <v>45192</v>
      </c>
      <c r="E100"/>
      <c r="F100" t="s">
        <v>9614</v>
      </c>
      <c r="G100" t="s">
        <v>9699</v>
      </c>
      <c r="H100" s="2">
        <v>30.97</v>
      </c>
      <c r="I100" s="2">
        <v>0.61939999999999995</v>
      </c>
      <c r="J100" t="s">
        <v>9616</v>
      </c>
    </row>
    <row r="101" spans="1:10" s="18" customFormat="1" x14ac:dyDescent="0.25">
      <c r="A101" t="s">
        <v>8328</v>
      </c>
      <c r="B101"/>
      <c r="C101" t="s">
        <v>3290</v>
      </c>
      <c r="D101" s="13">
        <v>45191</v>
      </c>
      <c r="E101"/>
      <c r="F101" t="s">
        <v>9614</v>
      </c>
      <c r="G101" t="s">
        <v>9700</v>
      </c>
      <c r="H101" s="2">
        <v>95.58</v>
      </c>
      <c r="I101" s="2">
        <v>1.9116</v>
      </c>
      <c r="J101" t="s">
        <v>9616</v>
      </c>
    </row>
    <row r="102" spans="1:10" s="18" customFormat="1" x14ac:dyDescent="0.25">
      <c r="A102" t="s">
        <v>8328</v>
      </c>
      <c r="B102"/>
      <c r="C102" t="s">
        <v>3290</v>
      </c>
      <c r="D102" s="13">
        <v>45185</v>
      </c>
      <c r="E102"/>
      <c r="F102" t="s">
        <v>9614</v>
      </c>
      <c r="G102" t="s">
        <v>9701</v>
      </c>
      <c r="H102" s="2">
        <v>106.19</v>
      </c>
      <c r="I102" s="2">
        <v>2.1238000000000001</v>
      </c>
      <c r="J102" t="s">
        <v>9616</v>
      </c>
    </row>
    <row r="103" spans="1:10" s="18" customFormat="1" x14ac:dyDescent="0.25">
      <c r="A103" t="s">
        <v>8328</v>
      </c>
      <c r="B103"/>
      <c r="C103" t="s">
        <v>3290</v>
      </c>
      <c r="D103" s="13">
        <v>45183</v>
      </c>
      <c r="E103"/>
      <c r="F103" t="s">
        <v>9614</v>
      </c>
      <c r="G103" t="s">
        <v>9695</v>
      </c>
      <c r="H103" s="2">
        <v>84.07</v>
      </c>
      <c r="I103" s="2">
        <v>1.6814</v>
      </c>
      <c r="J103" t="s">
        <v>9616</v>
      </c>
    </row>
    <row r="104" spans="1:10" s="18" customFormat="1" x14ac:dyDescent="0.25">
      <c r="A104" t="s">
        <v>8328</v>
      </c>
      <c r="B104"/>
      <c r="C104" t="s">
        <v>3290</v>
      </c>
      <c r="D104" s="13">
        <v>45182</v>
      </c>
      <c r="E104"/>
      <c r="F104" t="s">
        <v>9614</v>
      </c>
      <c r="G104" t="s">
        <v>9682</v>
      </c>
      <c r="H104" s="2">
        <v>51.33</v>
      </c>
      <c r="I104" s="2">
        <v>1.0266</v>
      </c>
      <c r="J104" t="s">
        <v>9616</v>
      </c>
    </row>
    <row r="105" spans="1:10" s="18" customFormat="1" x14ac:dyDescent="0.25">
      <c r="A105" t="s">
        <v>8328</v>
      </c>
      <c r="B105"/>
      <c r="C105" t="s">
        <v>3290</v>
      </c>
      <c r="D105" s="13">
        <v>45178</v>
      </c>
      <c r="E105"/>
      <c r="F105" t="s">
        <v>9614</v>
      </c>
      <c r="G105" t="s">
        <v>9683</v>
      </c>
      <c r="H105" s="2">
        <v>255.31</v>
      </c>
      <c r="I105" s="2">
        <v>5.1062000000000003</v>
      </c>
      <c r="J105" t="s">
        <v>9616</v>
      </c>
    </row>
    <row r="106" spans="1:10" s="18" customFormat="1" x14ac:dyDescent="0.25">
      <c r="A106" t="s">
        <v>8328</v>
      </c>
      <c r="B106"/>
      <c r="C106" t="s">
        <v>3290</v>
      </c>
      <c r="D106" s="13">
        <v>45174</v>
      </c>
      <c r="E106"/>
      <c r="F106" t="s">
        <v>9614</v>
      </c>
      <c r="G106" t="s">
        <v>9684</v>
      </c>
      <c r="H106" s="2">
        <v>30.97</v>
      </c>
      <c r="I106" s="2">
        <v>0.61939999999999995</v>
      </c>
      <c r="J106" t="s">
        <v>9616</v>
      </c>
    </row>
    <row r="107" spans="1:10" s="18" customFormat="1" x14ac:dyDescent="0.25">
      <c r="A107" t="s">
        <v>8328</v>
      </c>
      <c r="B107"/>
      <c r="C107" t="s">
        <v>3290</v>
      </c>
      <c r="D107" s="13">
        <v>45173</v>
      </c>
      <c r="E107"/>
      <c r="F107" t="s">
        <v>9614</v>
      </c>
      <c r="G107" t="s">
        <v>9685</v>
      </c>
      <c r="H107" s="2">
        <v>68.14</v>
      </c>
      <c r="I107" s="2">
        <v>1.3628</v>
      </c>
      <c r="J107" t="s">
        <v>9616</v>
      </c>
    </row>
    <row r="108" spans="1:10" s="18" customFormat="1" x14ac:dyDescent="0.25">
      <c r="A108" t="s">
        <v>8328</v>
      </c>
      <c r="B108"/>
      <c r="C108" t="s">
        <v>3290</v>
      </c>
      <c r="D108" s="13">
        <v>45171</v>
      </c>
      <c r="E108"/>
      <c r="F108" t="s">
        <v>9614</v>
      </c>
      <c r="G108" t="s">
        <v>9662</v>
      </c>
      <c r="H108" s="2">
        <v>166.37</v>
      </c>
      <c r="I108" s="2">
        <v>3.3274000000000004</v>
      </c>
      <c r="J108" t="s">
        <v>9616</v>
      </c>
    </row>
    <row r="109" spans="1:10" s="18" customFormat="1" x14ac:dyDescent="0.25">
      <c r="A109" t="s">
        <v>8328</v>
      </c>
      <c r="B109"/>
      <c r="C109" t="s">
        <v>3290</v>
      </c>
      <c r="D109" s="13">
        <v>45183</v>
      </c>
      <c r="E109"/>
      <c r="F109" t="s">
        <v>9614</v>
      </c>
      <c r="G109" t="s">
        <v>9686</v>
      </c>
      <c r="H109" s="2">
        <v>7.08</v>
      </c>
      <c r="I109" s="2">
        <v>0.1416</v>
      </c>
      <c r="J109" t="s">
        <v>9616</v>
      </c>
    </row>
    <row r="110" spans="1:10" s="18" customFormat="1" x14ac:dyDescent="0.25">
      <c r="A110" t="s">
        <v>8328</v>
      </c>
      <c r="B110"/>
      <c r="C110" t="s">
        <v>3290</v>
      </c>
      <c r="D110" s="13">
        <v>45182</v>
      </c>
      <c r="E110"/>
      <c r="F110" t="s">
        <v>9614</v>
      </c>
      <c r="G110" t="s">
        <v>9687</v>
      </c>
      <c r="H110" s="2">
        <v>43.36</v>
      </c>
      <c r="I110" s="2">
        <v>0.86719999999999997</v>
      </c>
      <c r="J110" t="s">
        <v>9616</v>
      </c>
    </row>
    <row r="111" spans="1:10" s="18" customFormat="1" x14ac:dyDescent="0.25">
      <c r="A111" t="s">
        <v>8328</v>
      </c>
      <c r="B111"/>
      <c r="C111" t="s">
        <v>3290</v>
      </c>
      <c r="D111" s="13">
        <v>45178</v>
      </c>
      <c r="E111"/>
      <c r="F111" t="s">
        <v>9614</v>
      </c>
      <c r="G111" t="s">
        <v>9688</v>
      </c>
      <c r="H111" s="2">
        <v>34.51</v>
      </c>
      <c r="I111" s="2">
        <v>0.69019999999999992</v>
      </c>
      <c r="J111" t="s">
        <v>9616</v>
      </c>
    </row>
    <row r="112" spans="1:10" s="18" customFormat="1" x14ac:dyDescent="0.25">
      <c r="A112" t="s">
        <v>8328</v>
      </c>
      <c r="B112"/>
      <c r="C112" t="s">
        <v>3290</v>
      </c>
      <c r="D112" s="13">
        <v>45174</v>
      </c>
      <c r="E112"/>
      <c r="F112" t="s">
        <v>9614</v>
      </c>
      <c r="G112" t="s">
        <v>9689</v>
      </c>
      <c r="H112" s="2">
        <v>10.62</v>
      </c>
      <c r="I112" s="2">
        <v>0.21239999999999998</v>
      </c>
      <c r="J112" t="s">
        <v>9616</v>
      </c>
    </row>
    <row r="113" spans="1:10" s="18" customFormat="1" x14ac:dyDescent="0.25">
      <c r="A113" t="s">
        <v>8328</v>
      </c>
      <c r="B113"/>
      <c r="C113" t="s">
        <v>3290</v>
      </c>
      <c r="D113" s="13">
        <v>45183</v>
      </c>
      <c r="E113"/>
      <c r="F113" t="s">
        <v>9614</v>
      </c>
      <c r="G113" t="s">
        <v>9691</v>
      </c>
      <c r="H113" s="2">
        <v>62.83</v>
      </c>
      <c r="I113" s="2">
        <v>1.2565999999999999</v>
      </c>
      <c r="J113" t="s">
        <v>9616</v>
      </c>
    </row>
    <row r="114" spans="1:10" s="18" customFormat="1" x14ac:dyDescent="0.25">
      <c r="A114" t="s">
        <v>8328</v>
      </c>
      <c r="B114"/>
      <c r="C114" t="s">
        <v>3290</v>
      </c>
      <c r="D114" s="13">
        <v>45182</v>
      </c>
      <c r="E114"/>
      <c r="F114" t="s">
        <v>9614</v>
      </c>
      <c r="G114" t="s">
        <v>9692</v>
      </c>
      <c r="H114" s="2">
        <v>317.7</v>
      </c>
      <c r="I114" s="2">
        <v>6.3540000000000001</v>
      </c>
      <c r="J114" t="s">
        <v>9616</v>
      </c>
    </row>
    <row r="115" spans="1:10" s="18" customFormat="1" x14ac:dyDescent="0.25">
      <c r="A115" t="s">
        <v>8328</v>
      </c>
      <c r="B115"/>
      <c r="C115" t="s">
        <v>3290</v>
      </c>
      <c r="D115" s="13">
        <v>45178</v>
      </c>
      <c r="E115"/>
      <c r="F115" t="s">
        <v>9614</v>
      </c>
      <c r="G115" t="s">
        <v>9693</v>
      </c>
      <c r="H115" s="2">
        <v>268.14</v>
      </c>
      <c r="I115" s="2">
        <v>5.3628</v>
      </c>
      <c r="J115" t="s">
        <v>9616</v>
      </c>
    </row>
    <row r="116" spans="1:10" s="18" customFormat="1" x14ac:dyDescent="0.25">
      <c r="A116" t="s">
        <v>8328</v>
      </c>
      <c r="B116"/>
      <c r="C116" t="s">
        <v>3290</v>
      </c>
      <c r="D116" s="13">
        <v>45174</v>
      </c>
      <c r="E116"/>
      <c r="F116" t="s">
        <v>9614</v>
      </c>
      <c r="G116" t="s">
        <v>9694</v>
      </c>
      <c r="H116" s="2">
        <v>41.64</v>
      </c>
      <c r="I116" s="2">
        <v>0.83279999999999998</v>
      </c>
      <c r="J116" t="s">
        <v>9616</v>
      </c>
    </row>
    <row r="117" spans="1:10" s="18" customFormat="1" x14ac:dyDescent="0.25">
      <c r="A117"/>
      <c r="B117"/>
      <c r="C117"/>
      <c r="D117" s="13"/>
      <c r="E117" s="1"/>
      <c r="F117" s="34"/>
      <c r="G117" s="34"/>
      <c r="H117" s="74"/>
      <c r="I117" s="2"/>
      <c r="J117" s="80"/>
    </row>
    <row r="118" spans="1:10" s="18" customFormat="1" x14ac:dyDescent="0.25">
      <c r="A118" t="s">
        <v>7719</v>
      </c>
      <c r="B118"/>
      <c r="C118"/>
      <c r="D118" s="13"/>
      <c r="E118" s="15">
        <f>SUBTOTAL(109,Tabla6[Tipo de documento])</f>
        <v>0</v>
      </c>
      <c r="F118" s="15">
        <f>SUBTOTAL(109,Tabla6[Serie])</f>
        <v>0</v>
      </c>
      <c r="G118" s="15"/>
      <c r="H118" s="36">
        <f>SUBTOTAL(109,Tabla6[Monto sujeto])</f>
        <v>10719.460000000001</v>
      </c>
      <c r="I118" s="36">
        <f>SUBTOTAL(109,Tabla6[Monto Retención 2%])</f>
        <v>214.38920000000005</v>
      </c>
      <c r="J118" s="19">
        <f>SUBTOTAL(109,Tabla6[ANEXO])</f>
        <v>0</v>
      </c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9"/>
      <c r="I275" s="79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9"/>
      <c r="I276" s="79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9"/>
      <c r="I277" s="79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9"/>
      <c r="I278" s="79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9"/>
      <c r="I279" s="79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9"/>
      <c r="I280" s="79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9"/>
      <c r="I281" s="79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9"/>
      <c r="I282" s="79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9"/>
      <c r="I283" s="79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9"/>
      <c r="I284" s="79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9"/>
      <c r="I285" s="79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9"/>
      <c r="I286" s="79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9"/>
      <c r="I287" s="79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9"/>
      <c r="I288" s="79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9"/>
      <c r="I289" s="79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9"/>
      <c r="I290" s="79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9"/>
      <c r="I291" s="79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9"/>
      <c r="I292" s="79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9"/>
      <c r="I293" s="79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9"/>
      <c r="I294" s="79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9"/>
      <c r="I295" s="79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9"/>
      <c r="I296" s="79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9"/>
      <c r="I297" s="79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9"/>
      <c r="I298" s="79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79"/>
      <c r="I299" s="79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79"/>
      <c r="I300" s="79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79"/>
      <c r="I301" s="79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79"/>
      <c r="I302" s="79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79"/>
      <c r="I303" s="79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79"/>
      <c r="I304" s="79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79"/>
      <c r="I305" s="79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79"/>
      <c r="I306" s="79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79"/>
      <c r="I307" s="79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79"/>
      <c r="I308" s="79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79"/>
      <c r="I309" s="79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79"/>
      <c r="I310" s="79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79"/>
      <c r="I311" s="79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79"/>
      <c r="I312" s="79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79"/>
      <c r="I313" s="79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79"/>
      <c r="I314" s="79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79"/>
      <c r="I315" s="79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79"/>
      <c r="I316" s="79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79"/>
      <c r="I317" s="79"/>
      <c r="J317" s="1"/>
    </row>
    <row r="318" spans="1:10" s="18" customFormat="1" x14ac:dyDescent="0.25">
      <c r="A318" s="1"/>
      <c r="B318" s="1"/>
      <c r="C318" s="1"/>
      <c r="D318" s="13"/>
      <c r="E318" s="1"/>
      <c r="F318" s="1"/>
      <c r="G318" s="19"/>
      <c r="H318" s="79"/>
      <c r="I318" s="79"/>
      <c r="J318" s="1"/>
    </row>
    <row r="319" spans="1:10" s="18" customFormat="1" x14ac:dyDescent="0.25">
      <c r="A319" s="1"/>
      <c r="B319" s="1"/>
      <c r="C319" s="1"/>
      <c r="D319" s="13"/>
      <c r="E319" s="1"/>
      <c r="F319" s="1"/>
      <c r="G319" s="19"/>
      <c r="H319" s="79"/>
      <c r="I319" s="79"/>
      <c r="J319" s="1"/>
    </row>
    <row r="320" spans="1:10" s="18" customFormat="1" x14ac:dyDescent="0.25">
      <c r="A320" s="1"/>
      <c r="B320" s="1"/>
      <c r="C320" s="1"/>
      <c r="D320" s="13"/>
      <c r="E320" s="1"/>
      <c r="F320" s="1"/>
      <c r="G320" s="19"/>
      <c r="H320" s="79"/>
      <c r="I320" s="79"/>
      <c r="J320" s="1"/>
    </row>
    <row r="321" spans="1:10" s="18" customFormat="1" x14ac:dyDescent="0.25">
      <c r="A321" s="1"/>
      <c r="B321" s="1"/>
      <c r="C321" s="1"/>
      <c r="D321" s="13"/>
      <c r="E321" s="1"/>
      <c r="F321" s="1"/>
      <c r="G321" s="19"/>
      <c r="H321" s="79"/>
      <c r="I321" s="79"/>
      <c r="J321" s="1"/>
    </row>
    <row r="322" spans="1:10" s="18" customFormat="1" x14ac:dyDescent="0.25">
      <c r="A322" s="1"/>
      <c r="B322" s="1"/>
      <c r="C322" s="1"/>
      <c r="D322" s="13"/>
      <c r="E322" s="1"/>
      <c r="F322" s="1"/>
      <c r="G322" s="19"/>
      <c r="H322" s="79"/>
      <c r="I322" s="79"/>
      <c r="J322" s="1"/>
    </row>
    <row r="323" spans="1:10" s="18" customFormat="1" x14ac:dyDescent="0.25">
      <c r="A323" s="1"/>
      <c r="B323" s="1"/>
      <c r="C323" s="1"/>
      <c r="D323" s="13"/>
      <c r="E323" s="1"/>
      <c r="F323" s="1"/>
      <c r="G323" s="19"/>
      <c r="H323" s="79"/>
      <c r="I323" s="79"/>
      <c r="J323" s="1"/>
    </row>
    <row r="324" spans="1:10" s="18" customFormat="1" x14ac:dyDescent="0.25">
      <c r="A324" s="1"/>
      <c r="B324" s="1"/>
      <c r="C324" s="1"/>
      <c r="D324" s="13"/>
      <c r="E324" s="1"/>
      <c r="F324" s="1"/>
      <c r="G324" s="19"/>
      <c r="H324" s="79"/>
      <c r="I324" s="79"/>
      <c r="J324" s="1"/>
    </row>
    <row r="325" spans="1:10" s="18" customFormat="1" x14ac:dyDescent="0.25">
      <c r="A325" s="1"/>
      <c r="B325" s="1"/>
      <c r="C325" s="1"/>
      <c r="D325" s="13"/>
      <c r="E325" s="1"/>
      <c r="F325" s="1"/>
      <c r="G325" s="19"/>
      <c r="H325" s="79"/>
      <c r="I325" s="79"/>
      <c r="J325" s="1"/>
    </row>
    <row r="326" spans="1:10" s="18" customFormat="1" x14ac:dyDescent="0.25">
      <c r="A326" s="1"/>
      <c r="B326" s="1"/>
      <c r="C326" s="1"/>
      <c r="D326" s="13"/>
      <c r="E326" s="1"/>
      <c r="F326" s="1"/>
      <c r="G326" s="19"/>
      <c r="H326" s="79"/>
      <c r="I326" s="79"/>
      <c r="J326" s="1"/>
    </row>
    <row r="327" spans="1:10" s="18" customFormat="1" x14ac:dyDescent="0.25">
      <c r="A327" s="1"/>
      <c r="B327" s="1"/>
      <c r="C327" s="1"/>
      <c r="D327" s="13"/>
      <c r="E327" s="1"/>
      <c r="F327" s="1"/>
      <c r="G327" s="19"/>
      <c r="H327" s="79"/>
      <c r="I327" s="79"/>
      <c r="J327" s="1"/>
    </row>
    <row r="328" spans="1:10" s="18" customFormat="1" x14ac:dyDescent="0.25">
      <c r="A328" s="1"/>
      <c r="B328" s="1"/>
      <c r="C328" s="1"/>
      <c r="D328" s="13"/>
      <c r="E328" s="1"/>
      <c r="F328" s="1"/>
      <c r="G328" s="19"/>
      <c r="H328" s="79"/>
      <c r="I328" s="79"/>
      <c r="J328" s="1"/>
    </row>
    <row r="329" spans="1:10" s="18" customFormat="1" x14ac:dyDescent="0.25">
      <c r="A329" s="1"/>
      <c r="B329" s="1"/>
      <c r="C329" s="1"/>
      <c r="D329" s="13"/>
      <c r="E329" s="1"/>
      <c r="F329" s="1"/>
      <c r="G329" s="19"/>
      <c r="H329" s="79"/>
      <c r="I329" s="79"/>
      <c r="J329" s="1"/>
    </row>
    <row r="330" spans="1:10" s="18" customFormat="1" x14ac:dyDescent="0.25">
      <c r="A330" s="1"/>
      <c r="B330" s="1"/>
      <c r="C330" s="1"/>
      <c r="D330" s="13"/>
      <c r="E330" s="1"/>
      <c r="F330" s="1"/>
      <c r="G330" s="19"/>
      <c r="H330" s="79"/>
      <c r="I330" s="79"/>
      <c r="J330" s="1"/>
    </row>
    <row r="331" spans="1:10" s="18" customFormat="1" x14ac:dyDescent="0.25">
      <c r="A331" s="1"/>
      <c r="B331" s="1"/>
      <c r="C331" s="1"/>
      <c r="D331" s="13"/>
      <c r="E331" s="1"/>
      <c r="F331" s="1"/>
      <c r="G331" s="19"/>
      <c r="H331" s="79"/>
      <c r="I331" s="79"/>
      <c r="J331" s="1"/>
    </row>
    <row r="332" spans="1:10" s="18" customFormat="1" x14ac:dyDescent="0.25">
      <c r="A332" s="1"/>
      <c r="B332" s="1"/>
      <c r="C332" s="1"/>
      <c r="D332" s="13"/>
      <c r="E332" s="1"/>
      <c r="F332" s="1"/>
      <c r="G332" s="19"/>
      <c r="H332" s="79"/>
      <c r="I332" s="79"/>
      <c r="J332" s="1"/>
    </row>
    <row r="333" spans="1:10" s="18" customFormat="1" x14ac:dyDescent="0.25">
      <c r="A333" s="1"/>
      <c r="B333" s="1"/>
      <c r="C333" s="1"/>
      <c r="D333" s="13"/>
      <c r="E333" s="1"/>
      <c r="F333" s="1"/>
      <c r="G333" s="19"/>
      <c r="H333" s="79"/>
      <c r="I333" s="79"/>
      <c r="J333" s="1"/>
    </row>
    <row r="334" spans="1:10" s="18" customFormat="1" x14ac:dyDescent="0.25">
      <c r="A334" s="1"/>
      <c r="B334" s="1"/>
      <c r="C334" s="1"/>
      <c r="D334" s="13"/>
      <c r="E334" s="1"/>
      <c r="F334" s="1"/>
      <c r="G334" s="19"/>
      <c r="H334" s="79"/>
      <c r="I334" s="79"/>
      <c r="J334" s="1"/>
    </row>
    <row r="335" spans="1:10" s="18" customFormat="1" x14ac:dyDescent="0.25">
      <c r="A335" s="1"/>
      <c r="B335" s="1"/>
      <c r="C335" s="1"/>
      <c r="D335" s="13"/>
      <c r="E335" s="1"/>
      <c r="F335" s="1"/>
      <c r="G335" s="19"/>
      <c r="H335" s="79"/>
      <c r="I335" s="79"/>
      <c r="J335" s="1"/>
    </row>
    <row r="336" spans="1:10" s="18" customFormat="1" x14ac:dyDescent="0.25">
      <c r="A336" s="1"/>
      <c r="B336" s="1"/>
      <c r="C336" s="1"/>
      <c r="D336" s="13"/>
      <c r="E336" s="1"/>
      <c r="F336" s="1"/>
      <c r="G336" s="19"/>
      <c r="H336" s="79"/>
      <c r="I336" s="79"/>
      <c r="J336" s="1"/>
    </row>
    <row r="337" spans="1:10" s="18" customFormat="1" x14ac:dyDescent="0.25">
      <c r="A337" s="1"/>
      <c r="B337" s="1"/>
      <c r="C337" s="1"/>
      <c r="D337" s="13"/>
      <c r="E337" s="1"/>
      <c r="F337" s="1"/>
      <c r="G337" s="19"/>
      <c r="H337" s="79"/>
      <c r="I337" s="79"/>
      <c r="J337" s="1"/>
    </row>
    <row r="338" spans="1:10" s="18" customFormat="1" x14ac:dyDescent="0.25">
      <c r="A338" s="1"/>
      <c r="B338" s="1"/>
      <c r="C338" s="1"/>
      <c r="D338" s="13"/>
      <c r="E338" s="1"/>
      <c r="F338" s="1"/>
      <c r="G338" s="19"/>
      <c r="H338" s="79"/>
      <c r="I338" s="79"/>
      <c r="J338" s="1"/>
    </row>
    <row r="339" spans="1:10" s="18" customFormat="1" x14ac:dyDescent="0.25">
      <c r="A339" s="1"/>
      <c r="B339" s="1"/>
      <c r="C339" s="1"/>
      <c r="D339" s="13"/>
      <c r="E339" s="1"/>
      <c r="F339" s="1"/>
      <c r="G339" s="19"/>
      <c r="H339" s="79"/>
      <c r="I339" s="79"/>
      <c r="J339" s="1"/>
    </row>
    <row r="340" spans="1:10" s="18" customFormat="1" x14ac:dyDescent="0.25">
      <c r="A340" s="1"/>
      <c r="B340" s="1"/>
      <c r="C340" s="1"/>
      <c r="D340" s="13"/>
      <c r="E340" s="1"/>
      <c r="F340" s="1"/>
      <c r="G340" s="19"/>
      <c r="H340" s="79"/>
      <c r="I340" s="79"/>
      <c r="J340" s="1"/>
    </row>
    <row r="341" spans="1:10" s="18" customFormat="1" x14ac:dyDescent="0.25">
      <c r="A341" s="1"/>
      <c r="B341" s="1"/>
      <c r="C341" s="1"/>
      <c r="D341" s="13"/>
      <c r="E341" s="1"/>
      <c r="F341" s="1"/>
      <c r="G341" s="19"/>
      <c r="H341" s="79"/>
      <c r="I341" s="79"/>
      <c r="J341" s="1"/>
    </row>
    <row r="342" spans="1:10" s="18" customFormat="1" x14ac:dyDescent="0.25">
      <c r="A342" s="1"/>
      <c r="B342" s="1"/>
      <c r="C342" s="1"/>
      <c r="D342" s="13"/>
      <c r="E342" s="1"/>
      <c r="F342" s="1"/>
      <c r="G342" s="19"/>
      <c r="H342" s="79"/>
      <c r="I342" s="79"/>
      <c r="J342" s="1"/>
    </row>
    <row r="343" spans="1:10" s="18" customFormat="1" x14ac:dyDescent="0.25">
      <c r="A343" s="1"/>
      <c r="B343" s="1"/>
      <c r="C343" s="1"/>
      <c r="D343" s="13"/>
      <c r="E343" s="1"/>
      <c r="F343" s="1"/>
      <c r="G343" s="19"/>
      <c r="H343" s="79"/>
      <c r="I343" s="79"/>
      <c r="J343" s="1"/>
    </row>
    <row r="344" spans="1:10" s="18" customFormat="1" x14ac:dyDescent="0.25">
      <c r="A344" s="1"/>
      <c r="B344" s="1"/>
      <c r="C344" s="1"/>
      <c r="D344" s="13"/>
      <c r="E344" s="1"/>
      <c r="F344" s="1"/>
      <c r="G344" s="19"/>
      <c r="H344" s="79"/>
      <c r="I344" s="79"/>
      <c r="J344" s="1"/>
    </row>
    <row r="345" spans="1:10" s="18" customFormat="1" x14ac:dyDescent="0.25">
      <c r="A345" s="1"/>
      <c r="B345" s="1"/>
      <c r="C345" s="1"/>
      <c r="D345" s="13"/>
      <c r="E345" s="1"/>
      <c r="F345" s="1"/>
      <c r="G345" s="19"/>
      <c r="H345" s="79"/>
      <c r="I345" s="79"/>
      <c r="J345" s="1"/>
    </row>
    <row r="346" spans="1:10" s="18" customFormat="1" x14ac:dyDescent="0.25">
      <c r="A346" s="1"/>
      <c r="B346" s="1"/>
      <c r="C346" s="1"/>
      <c r="D346" s="13"/>
      <c r="E346" s="1"/>
      <c r="F346" s="1"/>
      <c r="G346" s="19"/>
      <c r="H346" s="79"/>
      <c r="I346" s="79"/>
      <c r="J346" s="1"/>
    </row>
    <row r="347" spans="1:10" s="18" customFormat="1" x14ac:dyDescent="0.25">
      <c r="A347" s="1"/>
      <c r="B347" s="1"/>
      <c r="C347" s="1"/>
      <c r="D347" s="13"/>
      <c r="E347" s="1"/>
      <c r="F347" s="1"/>
      <c r="G347" s="19"/>
      <c r="H347" s="79"/>
      <c r="I347" s="79"/>
      <c r="J347" s="1"/>
    </row>
    <row r="348" spans="1:10" s="18" customFormat="1" x14ac:dyDescent="0.25">
      <c r="A348" s="1"/>
      <c r="B348" s="1"/>
      <c r="C348" s="1"/>
      <c r="D348" s="13"/>
      <c r="E348" s="1"/>
      <c r="F348" s="1"/>
      <c r="G348" s="19"/>
      <c r="H348" s="79"/>
      <c r="I348" s="79"/>
      <c r="J348" s="1"/>
    </row>
    <row r="349" spans="1:10" s="18" customFormat="1" x14ac:dyDescent="0.25">
      <c r="A349" s="1"/>
      <c r="B349" s="1"/>
      <c r="C349" s="1"/>
      <c r="D349" s="13"/>
      <c r="E349" s="1"/>
      <c r="F349" s="1"/>
      <c r="G349" s="19"/>
      <c r="H349" s="79"/>
      <c r="I349" s="79"/>
      <c r="J349" s="1"/>
    </row>
    <row r="350" spans="1:10" s="18" customFormat="1" x14ac:dyDescent="0.25">
      <c r="A350" s="1"/>
      <c r="B350" s="1"/>
      <c r="C350" s="1"/>
      <c r="D350" s="13"/>
      <c r="E350" s="1"/>
      <c r="F350" s="1"/>
      <c r="G350" s="19"/>
      <c r="H350" s="79"/>
      <c r="I350" s="79"/>
      <c r="J350" s="1"/>
    </row>
    <row r="351" spans="1:10" s="18" customFormat="1" x14ac:dyDescent="0.25">
      <c r="A351" s="1"/>
      <c r="B351" s="1"/>
      <c r="C351" s="1"/>
      <c r="D351" s="13"/>
      <c r="E351" s="1"/>
      <c r="F351" s="1"/>
      <c r="G351" s="19"/>
      <c r="H351" s="79"/>
      <c r="I351" s="79"/>
      <c r="J351" s="1"/>
    </row>
    <row r="352" spans="1:10" s="18" customFormat="1" x14ac:dyDescent="0.25">
      <c r="A352" s="1"/>
      <c r="B352" s="1"/>
      <c r="C352" s="1"/>
      <c r="D352" s="13"/>
      <c r="E352" s="1"/>
      <c r="F352" s="1"/>
      <c r="G352" s="19"/>
      <c r="H352" s="79"/>
      <c r="I352" s="79"/>
      <c r="J352" s="1"/>
    </row>
    <row r="353" spans="1:10" s="18" customFormat="1" x14ac:dyDescent="0.25">
      <c r="A353" s="1"/>
      <c r="B353" s="1"/>
      <c r="C353" s="1"/>
      <c r="D353" s="13"/>
      <c r="E353" s="1"/>
      <c r="F353" s="1"/>
      <c r="G353" s="19"/>
      <c r="H353" s="79"/>
      <c r="I353" s="79"/>
      <c r="J353" s="1"/>
    </row>
    <row r="354" spans="1:10" s="18" customFormat="1" x14ac:dyDescent="0.25">
      <c r="A354" s="1"/>
      <c r="B354" s="1"/>
      <c r="C354" s="1"/>
      <c r="D354" s="13"/>
      <c r="E354" s="1"/>
      <c r="F354" s="1"/>
      <c r="G354" s="19"/>
      <c r="H354" s="79"/>
      <c r="I354" s="79"/>
      <c r="J354" s="1"/>
    </row>
    <row r="355" spans="1:10" s="18" customFormat="1" x14ac:dyDescent="0.25">
      <c r="A355" s="1"/>
      <c r="B355" s="1"/>
      <c r="C355" s="1"/>
      <c r="D355" s="13"/>
      <c r="E355" s="1"/>
      <c r="F355" s="1"/>
      <c r="G355" s="19"/>
      <c r="H355" s="79"/>
      <c r="I355" s="79"/>
      <c r="J355" s="1"/>
    </row>
    <row r="356" spans="1:10" s="18" customFormat="1" x14ac:dyDescent="0.25">
      <c r="A356" s="1"/>
      <c r="B356" s="1"/>
      <c r="C356" s="1"/>
      <c r="D356" s="13"/>
      <c r="E356" s="1"/>
      <c r="F356" s="1"/>
      <c r="G356" s="19"/>
      <c r="H356" s="79"/>
      <c r="I356" s="79"/>
      <c r="J356" s="1"/>
    </row>
    <row r="357" spans="1:10" s="18" customFormat="1" x14ac:dyDescent="0.25">
      <c r="A357" s="1"/>
      <c r="B357" s="1"/>
      <c r="C357" s="1"/>
      <c r="D357" s="13"/>
      <c r="E357" s="1"/>
      <c r="F357" s="1"/>
      <c r="G357" s="19"/>
      <c r="H357" s="79"/>
      <c r="I357" s="79"/>
      <c r="J357" s="1"/>
    </row>
    <row r="358" spans="1:10" s="18" customFormat="1" x14ac:dyDescent="0.25">
      <c r="A358" s="1"/>
      <c r="B358" s="1"/>
      <c r="C358" s="1"/>
      <c r="D358" s="13"/>
      <c r="E358" s="1"/>
      <c r="F358" s="1"/>
      <c r="G358" s="19"/>
      <c r="H358" s="79"/>
      <c r="I358" s="79"/>
      <c r="J358" s="1"/>
    </row>
    <row r="359" spans="1:10" s="18" customFormat="1" x14ac:dyDescent="0.25">
      <c r="A359" s="1"/>
      <c r="B359" s="1"/>
      <c r="C359" s="1"/>
      <c r="D359" s="13"/>
      <c r="E359" s="1"/>
      <c r="F359" s="1"/>
      <c r="G359" s="19"/>
      <c r="H359" s="79"/>
      <c r="I359" s="79"/>
      <c r="J359" s="1"/>
    </row>
    <row r="360" spans="1:10" s="18" customFormat="1" x14ac:dyDescent="0.25">
      <c r="A360" s="1"/>
      <c r="B360" s="1"/>
      <c r="C360" s="1"/>
      <c r="D360" s="13"/>
      <c r="E360" s="1"/>
      <c r="F360" s="1"/>
      <c r="G360" s="19"/>
      <c r="H360" s="79"/>
      <c r="I360" s="79"/>
      <c r="J360" s="1"/>
    </row>
    <row r="361" spans="1:10" s="18" customFormat="1" x14ac:dyDescent="0.25">
      <c r="A361" s="1"/>
      <c r="B361" s="1"/>
      <c r="C361" s="1"/>
      <c r="D361" s="13"/>
      <c r="E361" s="1"/>
      <c r="F361" s="1"/>
      <c r="G361" s="19"/>
      <c r="H361" s="79"/>
      <c r="I361" s="79"/>
      <c r="J361" s="1"/>
    </row>
    <row r="362" spans="1:10" s="18" customFormat="1" x14ac:dyDescent="0.25">
      <c r="A362" s="1"/>
      <c r="B362" s="1"/>
      <c r="C362" s="1"/>
      <c r="D362" s="13"/>
      <c r="E362" s="1"/>
      <c r="F362" s="1"/>
      <c r="G362" s="19"/>
      <c r="H362" s="79"/>
      <c r="I362" s="79"/>
      <c r="J362" s="1"/>
    </row>
    <row r="363" spans="1:10" s="18" customFormat="1" x14ac:dyDescent="0.25">
      <c r="A363" s="1"/>
      <c r="B363" s="1"/>
      <c r="C363" s="1"/>
      <c r="D363" s="13"/>
      <c r="E363" s="1"/>
      <c r="F363" s="1"/>
      <c r="G363" s="19"/>
      <c r="H363" s="79"/>
      <c r="I363" s="79"/>
      <c r="J363" s="1"/>
    </row>
    <row r="364" spans="1:10" s="18" customFormat="1" x14ac:dyDescent="0.25">
      <c r="A364" s="1"/>
      <c r="B364" s="1"/>
      <c r="C364" s="1"/>
      <c r="D364" s="13"/>
      <c r="E364" s="1"/>
      <c r="F364" s="1"/>
      <c r="G364" s="19"/>
      <c r="H364" s="79"/>
      <c r="I364" s="79"/>
      <c r="J364" s="1"/>
    </row>
    <row r="365" spans="1:10" s="18" customFormat="1" x14ac:dyDescent="0.25">
      <c r="A365" s="1"/>
      <c r="B365" s="1"/>
      <c r="C365" s="1"/>
      <c r="D365" s="13"/>
      <c r="E365" s="1"/>
      <c r="F365" s="1"/>
      <c r="G365" s="19"/>
      <c r="H365" s="79"/>
      <c r="I365" s="79"/>
      <c r="J365" s="1"/>
    </row>
    <row r="366" spans="1:10" s="18" customFormat="1" x14ac:dyDescent="0.25">
      <c r="A366" s="1"/>
      <c r="B366" s="1"/>
      <c r="C366" s="1"/>
      <c r="D366" s="13"/>
      <c r="E366" s="1"/>
      <c r="F366" s="1"/>
      <c r="G366" s="19"/>
      <c r="H366" s="79"/>
      <c r="I366" s="79"/>
      <c r="J366" s="1"/>
    </row>
    <row r="367" spans="1:10" s="18" customFormat="1" x14ac:dyDescent="0.25">
      <c r="A367" s="1"/>
      <c r="B367" s="1"/>
      <c r="C367" s="1"/>
      <c r="D367" s="13"/>
      <c r="E367" s="1"/>
      <c r="F367" s="1"/>
      <c r="G367" s="19"/>
      <c r="H367" s="79"/>
      <c r="I367" s="79"/>
      <c r="J367" s="1"/>
    </row>
    <row r="368" spans="1:10" s="18" customFormat="1" x14ac:dyDescent="0.25">
      <c r="A368" s="1"/>
      <c r="B368" s="1"/>
      <c r="C368" s="1"/>
      <c r="D368" s="13"/>
      <c r="E368" s="1"/>
      <c r="F368" s="1"/>
      <c r="G368" s="19"/>
      <c r="H368" s="79"/>
      <c r="I368" s="79"/>
      <c r="J368" s="1"/>
    </row>
    <row r="369" spans="1:10" s="18" customFormat="1" x14ac:dyDescent="0.25">
      <c r="A369" s="1"/>
      <c r="B369" s="1"/>
      <c r="C369" s="1"/>
      <c r="D369" s="13"/>
      <c r="E369" s="1"/>
      <c r="F369" s="1"/>
      <c r="G369" s="19"/>
      <c r="H369" s="79"/>
      <c r="I369" s="79"/>
      <c r="J369" s="1"/>
    </row>
    <row r="370" spans="1:10" s="18" customFormat="1" x14ac:dyDescent="0.25">
      <c r="A370" s="1"/>
      <c r="B370" s="1"/>
      <c r="C370" s="1"/>
      <c r="D370" s="13"/>
      <c r="E370" s="1"/>
      <c r="F370" s="1"/>
      <c r="G370" s="19"/>
      <c r="H370" s="79"/>
      <c r="I370" s="79"/>
      <c r="J370" s="1"/>
    </row>
    <row r="371" spans="1:10" s="18" customFormat="1" x14ac:dyDescent="0.25">
      <c r="A371" s="1"/>
      <c r="B371" s="1"/>
      <c r="C371" s="1"/>
      <c r="D371" s="13"/>
      <c r="E371" s="1"/>
      <c r="F371" s="1"/>
      <c r="G371" s="19"/>
      <c r="H371" s="79"/>
      <c r="I371" s="79"/>
      <c r="J371" s="1"/>
    </row>
    <row r="372" spans="1:10" s="18" customFormat="1" x14ac:dyDescent="0.25">
      <c r="A372" s="1"/>
      <c r="B372" s="1"/>
      <c r="C372" s="1"/>
      <c r="D372" s="13"/>
      <c r="E372" s="1"/>
      <c r="F372" s="1"/>
      <c r="G372" s="19"/>
      <c r="H372" s="79"/>
      <c r="I372" s="79"/>
      <c r="J372" s="1"/>
    </row>
    <row r="373" spans="1:10" s="18" customFormat="1" x14ac:dyDescent="0.25">
      <c r="A373" s="1"/>
      <c r="B373" s="1"/>
      <c r="C373" s="1"/>
      <c r="D373" s="13"/>
      <c r="E373" s="1"/>
      <c r="F373" s="1"/>
      <c r="G373" s="19"/>
      <c r="H373" s="79"/>
      <c r="I373" s="79"/>
      <c r="J373" s="1"/>
    </row>
    <row r="374" spans="1:10" s="18" customFormat="1" x14ac:dyDescent="0.25">
      <c r="A374" s="1"/>
      <c r="B374" s="1"/>
      <c r="C374" s="1"/>
      <c r="D374" s="13"/>
      <c r="E374" s="1"/>
      <c r="F374" s="1"/>
      <c r="G374" s="19"/>
      <c r="H374" s="79"/>
      <c r="I374" s="79"/>
      <c r="J374" s="1"/>
    </row>
    <row r="375" spans="1:10" s="18" customFormat="1" x14ac:dyDescent="0.25">
      <c r="A375" s="1"/>
      <c r="B375" s="1"/>
      <c r="C375" s="1"/>
      <c r="D375" s="13"/>
      <c r="E375" s="1"/>
      <c r="F375" s="1"/>
      <c r="G375" s="19"/>
      <c r="H375" s="79"/>
      <c r="I375" s="79"/>
      <c r="J375" s="1"/>
    </row>
    <row r="376" spans="1:10" s="18" customFormat="1" x14ac:dyDescent="0.25">
      <c r="A376" s="1"/>
      <c r="B376" s="1"/>
      <c r="C376" s="1"/>
      <c r="D376" s="13"/>
      <c r="E376" s="1"/>
      <c r="F376" s="1"/>
      <c r="G376" s="19"/>
      <c r="H376" s="79"/>
      <c r="I376" s="79"/>
      <c r="J376" s="1"/>
    </row>
    <row r="377" spans="1:10" s="18" customFormat="1" x14ac:dyDescent="0.25">
      <c r="A377" s="1"/>
      <c r="B377" s="1"/>
      <c r="C377" s="1"/>
      <c r="D377" s="13"/>
      <c r="E377" s="1"/>
      <c r="F377" s="1"/>
      <c r="G377" s="19"/>
      <c r="H377" s="79"/>
      <c r="I377" s="79"/>
      <c r="J377" s="1"/>
    </row>
    <row r="378" spans="1:10" s="18" customFormat="1" x14ac:dyDescent="0.25">
      <c r="A378" s="1"/>
      <c r="B378" s="1"/>
      <c r="C378" s="1"/>
      <c r="D378" s="13"/>
      <c r="E378" s="1"/>
      <c r="F378" s="1"/>
      <c r="G378" s="19"/>
      <c r="H378" s="79"/>
      <c r="I378" s="79"/>
      <c r="J378" s="1"/>
    </row>
    <row r="379" spans="1:10" s="18" customFormat="1" x14ac:dyDescent="0.25">
      <c r="A379" s="1"/>
      <c r="B379" s="1"/>
      <c r="C379" s="1"/>
      <c r="D379" s="13"/>
      <c r="E379" s="1"/>
      <c r="F379" s="1"/>
      <c r="G379" s="19"/>
      <c r="H379" s="79"/>
      <c r="I379" s="79"/>
      <c r="J379" s="1"/>
    </row>
    <row r="380" spans="1:10" s="18" customFormat="1" x14ac:dyDescent="0.25">
      <c r="A380" s="1"/>
      <c r="B380" s="1"/>
      <c r="C380" s="1"/>
      <c r="D380" s="13"/>
      <c r="E380" s="1"/>
      <c r="F380" s="1"/>
      <c r="G380" s="19"/>
      <c r="H380" s="79"/>
      <c r="I380" s="79"/>
      <c r="J380" s="1"/>
    </row>
    <row r="381" spans="1:10" s="18" customFormat="1" x14ac:dyDescent="0.25">
      <c r="A381" s="1"/>
      <c r="B381" s="1"/>
      <c r="C381" s="1"/>
      <c r="D381" s="13"/>
      <c r="E381" s="1"/>
      <c r="F381" s="1"/>
      <c r="G381" s="19"/>
      <c r="H381" s="79"/>
      <c r="I381" s="79"/>
      <c r="J381" s="1"/>
    </row>
    <row r="382" spans="1:10" s="18" customFormat="1" x14ac:dyDescent="0.25">
      <c r="A382" s="1"/>
      <c r="B382" s="1"/>
      <c r="C382" s="1"/>
      <c r="D382" s="13"/>
      <c r="E382" s="1"/>
      <c r="F382" s="1"/>
      <c r="G382" s="19"/>
      <c r="H382" s="79"/>
      <c r="I382" s="79"/>
      <c r="J382" s="1"/>
    </row>
    <row r="383" spans="1:10" s="18" customFormat="1" x14ac:dyDescent="0.25">
      <c r="A383" s="1"/>
      <c r="B383" s="1"/>
      <c r="C383" s="1"/>
      <c r="D383" s="13"/>
      <c r="E383" s="1"/>
      <c r="F383" s="1"/>
      <c r="G383" s="19"/>
      <c r="H383" s="79"/>
      <c r="I383" s="79"/>
      <c r="J383" s="1"/>
    </row>
    <row r="384" spans="1:10" s="18" customFormat="1" x14ac:dyDescent="0.25">
      <c r="A384" s="1"/>
      <c r="B384" s="1"/>
      <c r="C384" s="1"/>
      <c r="D384" s="13"/>
      <c r="E384" s="1"/>
      <c r="F384" s="1"/>
      <c r="G384" s="19"/>
      <c r="H384" s="79"/>
      <c r="I384" s="79"/>
      <c r="J384" s="1"/>
    </row>
    <row r="385" spans="1:10" s="18" customFormat="1" x14ac:dyDescent="0.25">
      <c r="A385" s="1"/>
      <c r="B385" s="1"/>
      <c r="C385" s="1"/>
      <c r="D385" s="13"/>
      <c r="E385" s="1"/>
      <c r="F385" s="1"/>
      <c r="G385" s="19"/>
      <c r="H385" s="79"/>
      <c r="I385" s="79"/>
      <c r="J385" s="1"/>
    </row>
    <row r="386" spans="1:10" s="18" customFormat="1" x14ac:dyDescent="0.25">
      <c r="A386" s="1"/>
      <c r="B386" s="1"/>
      <c r="C386" s="1"/>
      <c r="D386" s="13"/>
      <c r="E386" s="1"/>
      <c r="F386" s="1"/>
      <c r="G386" s="19"/>
      <c r="H386" s="79"/>
      <c r="I386" s="79"/>
      <c r="J386" s="1"/>
    </row>
    <row r="387" spans="1:10" s="18" customFormat="1" x14ac:dyDescent="0.25">
      <c r="A387" s="1"/>
      <c r="B387" s="1"/>
      <c r="C387" s="1"/>
      <c r="D387" s="13"/>
      <c r="E387" s="1"/>
      <c r="F387" s="1"/>
      <c r="G387" s="19"/>
      <c r="H387" s="79"/>
      <c r="I387" s="79"/>
      <c r="J387" s="1"/>
    </row>
    <row r="388" spans="1:10" s="18" customFormat="1" x14ac:dyDescent="0.25">
      <c r="A388" s="1"/>
      <c r="B388" s="1"/>
      <c r="C388" s="1"/>
      <c r="D388" s="13"/>
      <c r="E388" s="1"/>
      <c r="F388" s="1"/>
      <c r="G388" s="19"/>
      <c r="H388" s="79"/>
      <c r="I388" s="79"/>
      <c r="J388" s="1"/>
    </row>
    <row r="389" spans="1:10" s="18" customFormat="1" x14ac:dyDescent="0.25">
      <c r="A389" s="1"/>
      <c r="B389" s="1"/>
      <c r="C389" s="1"/>
      <c r="D389" s="13"/>
      <c r="E389" s="1"/>
      <c r="F389" s="1"/>
      <c r="G389" s="19"/>
      <c r="H389" s="79"/>
      <c r="I389" s="79"/>
      <c r="J389" s="1"/>
    </row>
    <row r="390" spans="1:10" s="18" customFormat="1" x14ac:dyDescent="0.25">
      <c r="A390" s="1"/>
      <c r="B390" s="1"/>
      <c r="C390" s="1"/>
      <c r="D390" s="13"/>
      <c r="E390" s="1"/>
      <c r="F390" s="1"/>
      <c r="G390" s="19"/>
      <c r="H390" s="79"/>
      <c r="I390" s="79"/>
      <c r="J390" s="1"/>
    </row>
    <row r="391" spans="1:10" s="18" customFormat="1" x14ac:dyDescent="0.25">
      <c r="A391" s="1"/>
      <c r="B391" s="1"/>
      <c r="C391" s="1"/>
      <c r="D391" s="13"/>
      <c r="E391" s="1"/>
      <c r="F391" s="1"/>
      <c r="G391" s="19"/>
      <c r="H391" s="79"/>
      <c r="I391" s="79"/>
      <c r="J391" s="1"/>
    </row>
    <row r="392" spans="1:10" s="18" customFormat="1" x14ac:dyDescent="0.25">
      <c r="A392" s="1"/>
      <c r="B392" s="1"/>
      <c r="C392" s="1"/>
      <c r="D392" s="13"/>
      <c r="E392" s="1"/>
      <c r="F392" s="1"/>
      <c r="G392" s="19"/>
      <c r="H392" s="79"/>
      <c r="I392" s="79"/>
      <c r="J392" s="1"/>
    </row>
    <row r="393" spans="1:10" s="18" customFormat="1" x14ac:dyDescent="0.25">
      <c r="A393" s="1"/>
      <c r="B393" s="1"/>
      <c r="C393" s="1"/>
      <c r="D393" s="13"/>
      <c r="E393" s="1"/>
      <c r="F393" s="1"/>
      <c r="G393" s="19"/>
      <c r="H393" s="79"/>
      <c r="I393" s="79"/>
      <c r="J393" s="1"/>
    </row>
    <row r="394" spans="1:10" s="18" customFormat="1" x14ac:dyDescent="0.25">
      <c r="A394" s="1"/>
      <c r="B394" s="1"/>
      <c r="C394" s="1"/>
      <c r="D394" s="13"/>
      <c r="E394" s="1"/>
      <c r="F394" s="1"/>
      <c r="G394" s="19"/>
      <c r="H394" s="79"/>
      <c r="I394" s="79"/>
      <c r="J394" s="1"/>
    </row>
    <row r="395" spans="1:10" s="18" customFormat="1" x14ac:dyDescent="0.25">
      <c r="A395" s="1"/>
      <c r="B395" s="1"/>
      <c r="C395" s="1"/>
      <c r="D395" s="13"/>
      <c r="E395" s="1"/>
      <c r="F395" s="1"/>
      <c r="G395" s="19"/>
      <c r="H395" s="79"/>
      <c r="I395" s="79"/>
      <c r="J395" s="1"/>
    </row>
    <row r="396" spans="1:10" s="18" customFormat="1" x14ac:dyDescent="0.25">
      <c r="A396" s="1"/>
      <c r="B396" s="1"/>
      <c r="C396" s="1"/>
      <c r="D396" s="13"/>
      <c r="E396" s="1"/>
      <c r="F396" s="1"/>
      <c r="G396" s="19"/>
      <c r="H396" s="79"/>
      <c r="I396" s="79"/>
      <c r="J396" s="1"/>
    </row>
    <row r="397" spans="1:10" s="18" customFormat="1" x14ac:dyDescent="0.25">
      <c r="A397" s="1"/>
      <c r="B397" s="1"/>
      <c r="C397" s="1"/>
      <c r="D397" s="13"/>
      <c r="E397" s="1"/>
      <c r="F397" s="1"/>
      <c r="G397" s="19"/>
      <c r="H397" s="79"/>
      <c r="I397" s="79"/>
      <c r="J397" s="1"/>
    </row>
  </sheetData>
  <phoneticPr fontId="8" type="noConversion"/>
  <conditionalFormatting sqref="G1:G52">
    <cfRule type="duplicateValues" dxfId="85" priority="196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8327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8327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5"/>
  <sheetViews>
    <sheetView topLeftCell="A4565" workbookViewId="0">
      <selection activeCell="B4586" sqref="B458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8283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8287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8349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8803</v>
      </c>
      <c r="B427" t="s">
        <v>8804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8805</v>
      </c>
      <c r="B429" t="s">
        <v>8806</v>
      </c>
    </row>
    <row r="430" spans="1:2" x14ac:dyDescent="0.25">
      <c r="A430" s="1" t="s">
        <v>8626</v>
      </c>
      <c r="B430" t="s">
        <v>8807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8284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8853</v>
      </c>
      <c r="B536" t="s">
        <v>8854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8301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8285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8278</v>
      </c>
      <c r="B4182" t="s">
        <v>8279</v>
      </c>
    </row>
    <row r="4183" spans="1:2" x14ac:dyDescent="0.25">
      <c r="A4183" s="1" t="s">
        <v>8280</v>
      </c>
      <c r="B4183" t="s">
        <v>8281</v>
      </c>
    </row>
    <row r="4184" spans="1:2" x14ac:dyDescent="0.25">
      <c r="A4184" s="1" t="s">
        <v>8286</v>
      </c>
      <c r="B4184" t="s">
        <v>1079</v>
      </c>
    </row>
    <row r="4185" spans="1:2" x14ac:dyDescent="0.25">
      <c r="A4185" s="1" t="s">
        <v>8288</v>
      </c>
      <c r="B4185" t="s">
        <v>8289</v>
      </c>
    </row>
    <row r="4186" spans="1:2" x14ac:dyDescent="0.25">
      <c r="A4186" s="1" t="s">
        <v>8290</v>
      </c>
      <c r="B4186" t="s">
        <v>8291</v>
      </c>
    </row>
    <row r="4187" spans="1:2" x14ac:dyDescent="0.25">
      <c r="A4187" s="1" t="s">
        <v>8292</v>
      </c>
      <c r="B4187" t="s">
        <v>8293</v>
      </c>
    </row>
    <row r="4188" spans="1:2" x14ac:dyDescent="0.25">
      <c r="A4188" s="1" t="s">
        <v>8294</v>
      </c>
      <c r="B4188" t="s">
        <v>8295</v>
      </c>
    </row>
    <row r="4189" spans="1:2" x14ac:dyDescent="0.25">
      <c r="A4189" s="1" t="s">
        <v>8296</v>
      </c>
      <c r="B4189" t="s">
        <v>8297</v>
      </c>
    </row>
    <row r="4190" spans="1:2" x14ac:dyDescent="0.25">
      <c r="A4190" s="1" t="s">
        <v>8298</v>
      </c>
      <c r="B4190" t="s">
        <v>8299</v>
      </c>
    </row>
    <row r="4191" spans="1:2" x14ac:dyDescent="0.25">
      <c r="A4191" s="1" t="s">
        <v>8300</v>
      </c>
      <c r="B4191" t="s">
        <v>691</v>
      </c>
    </row>
    <row r="4192" spans="1:2" x14ac:dyDescent="0.25">
      <c r="A4192" s="1" t="s">
        <v>8302</v>
      </c>
      <c r="B4192" t="s">
        <v>8303</v>
      </c>
    </row>
    <row r="4193" spans="1:2" x14ac:dyDescent="0.25">
      <c r="A4193" s="1" t="s">
        <v>8304</v>
      </c>
      <c r="B4193" t="s">
        <v>8305</v>
      </c>
    </row>
    <row r="4194" spans="1:2" x14ac:dyDescent="0.25">
      <c r="A4194" s="1" t="s">
        <v>8306</v>
      </c>
      <c r="B4194" t="s">
        <v>8307</v>
      </c>
    </row>
    <row r="4195" spans="1:2" x14ac:dyDescent="0.25">
      <c r="A4195" s="1" t="s">
        <v>8308</v>
      </c>
      <c r="B4195" t="s">
        <v>8309</v>
      </c>
    </row>
    <row r="4196" spans="1:2" x14ac:dyDescent="0.25">
      <c r="A4196" s="1" t="s">
        <v>8310</v>
      </c>
      <c r="B4196" t="s">
        <v>8311</v>
      </c>
    </row>
    <row r="4197" spans="1:2" x14ac:dyDescent="0.25">
      <c r="A4197" s="1" t="s">
        <v>8312</v>
      </c>
      <c r="B4197" t="s">
        <v>8313</v>
      </c>
    </row>
    <row r="4198" spans="1:2" x14ac:dyDescent="0.25">
      <c r="A4198" s="1" t="s">
        <v>8314</v>
      </c>
      <c r="B4198" t="s">
        <v>8315</v>
      </c>
    </row>
    <row r="4199" spans="1:2" x14ac:dyDescent="0.25">
      <c r="A4199" s="1" t="s">
        <v>8316</v>
      </c>
      <c r="B4199" t="s">
        <v>8317</v>
      </c>
    </row>
    <row r="4200" spans="1:2" x14ac:dyDescent="0.25">
      <c r="A4200" s="1" t="s">
        <v>8318</v>
      </c>
      <c r="B4200" t="s">
        <v>8319</v>
      </c>
    </row>
    <row r="4201" spans="1:2" x14ac:dyDescent="0.25">
      <c r="A4201" s="1" t="s">
        <v>8320</v>
      </c>
      <c r="B4201" t="s">
        <v>7936</v>
      </c>
    </row>
    <row r="4202" spans="1:2" x14ac:dyDescent="0.25">
      <c r="A4202" s="1" t="s">
        <v>8330</v>
      </c>
      <c r="B4202" t="s">
        <v>8331</v>
      </c>
    </row>
    <row r="4203" spans="1:2" x14ac:dyDescent="0.25">
      <c r="A4203" s="1" t="s">
        <v>8332</v>
      </c>
      <c r="B4203" t="s">
        <v>8333</v>
      </c>
    </row>
    <row r="4204" spans="1:2" x14ac:dyDescent="0.25">
      <c r="A4204" s="1" t="s">
        <v>8334</v>
      </c>
      <c r="B4204" t="s">
        <v>8335</v>
      </c>
    </row>
    <row r="4205" spans="1:2" x14ac:dyDescent="0.25">
      <c r="A4205" s="1" t="s">
        <v>8336</v>
      </c>
      <c r="B4205" t="s">
        <v>8337</v>
      </c>
    </row>
    <row r="4206" spans="1:2" x14ac:dyDescent="0.25">
      <c r="A4206" s="1" t="s">
        <v>8338</v>
      </c>
      <c r="B4206" t="s">
        <v>8339</v>
      </c>
    </row>
    <row r="4207" spans="1:2" x14ac:dyDescent="0.25">
      <c r="A4207" s="1" t="s">
        <v>8340</v>
      </c>
      <c r="B4207" t="s">
        <v>8341</v>
      </c>
    </row>
    <row r="4208" spans="1:2" x14ac:dyDescent="0.25">
      <c r="A4208" s="1" t="s">
        <v>8343</v>
      </c>
      <c r="B4208" t="s">
        <v>8344</v>
      </c>
    </row>
    <row r="4209" spans="1:2" x14ac:dyDescent="0.25">
      <c r="A4209" s="1" t="s">
        <v>8345</v>
      </c>
      <c r="B4209" t="s">
        <v>6502</v>
      </c>
    </row>
    <row r="4210" spans="1:2" x14ac:dyDescent="0.25">
      <c r="A4210" s="1" t="s">
        <v>8346</v>
      </c>
      <c r="B4210" t="s">
        <v>8347</v>
      </c>
    </row>
    <row r="4211" spans="1:2" x14ac:dyDescent="0.25">
      <c r="A4211" s="1" t="s">
        <v>8350</v>
      </c>
      <c r="B4211" t="s">
        <v>8351</v>
      </c>
    </row>
    <row r="4212" spans="1:2" x14ac:dyDescent="0.25">
      <c r="A4212" s="1" t="s">
        <v>8352</v>
      </c>
      <c r="B4212" t="s">
        <v>8353</v>
      </c>
    </row>
    <row r="4213" spans="1:2" x14ac:dyDescent="0.25">
      <c r="A4213" s="1" t="s">
        <v>8354</v>
      </c>
      <c r="B4213" t="s">
        <v>8355</v>
      </c>
    </row>
    <row r="4214" spans="1:2" x14ac:dyDescent="0.25">
      <c r="A4214" s="1" t="s">
        <v>8358</v>
      </c>
      <c r="B4214" t="s">
        <v>8359</v>
      </c>
    </row>
    <row r="4215" spans="1:2" x14ac:dyDescent="0.25">
      <c r="A4215" s="22" t="s">
        <v>8360</v>
      </c>
      <c r="B4215" t="s">
        <v>8361</v>
      </c>
    </row>
    <row r="4216" spans="1:2" x14ac:dyDescent="0.25">
      <c r="A4216" s="1" t="s">
        <v>8362</v>
      </c>
      <c r="B4216" t="s">
        <v>8363</v>
      </c>
    </row>
    <row r="4217" spans="1:2" x14ac:dyDescent="0.25">
      <c r="A4217" s="1" t="s">
        <v>8364</v>
      </c>
      <c r="B4217" t="s">
        <v>8365</v>
      </c>
    </row>
    <row r="4218" spans="1:2" x14ac:dyDescent="0.25">
      <c r="A4218" s="1" t="s">
        <v>8367</v>
      </c>
      <c r="B4218" t="s">
        <v>8368</v>
      </c>
    </row>
    <row r="4219" spans="1:2" x14ac:dyDescent="0.25">
      <c r="A4219" s="1" t="s">
        <v>8371</v>
      </c>
      <c r="B4219" t="s">
        <v>8372</v>
      </c>
    </row>
    <row r="4220" spans="1:2" x14ac:dyDescent="0.25">
      <c r="A4220" s="1" t="s">
        <v>8373</v>
      </c>
      <c r="B4220" t="s">
        <v>8374</v>
      </c>
    </row>
    <row r="4221" spans="1:2" x14ac:dyDescent="0.25">
      <c r="A4221" s="1" t="s">
        <v>8376</v>
      </c>
      <c r="B4221" t="s">
        <v>8377</v>
      </c>
    </row>
    <row r="4222" spans="1:2" x14ac:dyDescent="0.25">
      <c r="A4222" s="1" t="s">
        <v>8379</v>
      </c>
      <c r="B4222" t="s">
        <v>7825</v>
      </c>
    </row>
    <row r="4223" spans="1:2" x14ac:dyDescent="0.25">
      <c r="A4223" s="1" t="s">
        <v>8381</v>
      </c>
      <c r="B4223" t="s">
        <v>1155</v>
      </c>
    </row>
    <row r="4224" spans="1:2" x14ac:dyDescent="0.25">
      <c r="A4224" s="1" t="s">
        <v>8383</v>
      </c>
      <c r="B4224" t="s">
        <v>8384</v>
      </c>
    </row>
    <row r="4225" spans="1:2" x14ac:dyDescent="0.25">
      <c r="A4225" s="1" t="s">
        <v>8385</v>
      </c>
      <c r="B4225" t="s">
        <v>8386</v>
      </c>
    </row>
    <row r="4226" spans="1:2" x14ac:dyDescent="0.25">
      <c r="A4226" s="1" t="s">
        <v>8389</v>
      </c>
      <c r="B4226" t="s">
        <v>225</v>
      </c>
    </row>
    <row r="4227" spans="1:2" x14ac:dyDescent="0.25">
      <c r="A4227" s="1" t="s">
        <v>8390</v>
      </c>
      <c r="B4227" t="s">
        <v>8391</v>
      </c>
    </row>
    <row r="4228" spans="1:2" x14ac:dyDescent="0.25">
      <c r="A4228" s="1" t="s">
        <v>8395</v>
      </c>
      <c r="B4228" t="s">
        <v>895</v>
      </c>
    </row>
    <row r="4229" spans="1:2" x14ac:dyDescent="0.25">
      <c r="A4229" s="1" t="s">
        <v>8396</v>
      </c>
      <c r="B4229" t="s">
        <v>8397</v>
      </c>
    </row>
    <row r="4230" spans="1:2" x14ac:dyDescent="0.25">
      <c r="A4230" s="1" t="s">
        <v>8398</v>
      </c>
      <c r="B4230" t="s">
        <v>8399</v>
      </c>
    </row>
    <row r="4231" spans="1:2" x14ac:dyDescent="0.25">
      <c r="A4231" s="1" t="s">
        <v>8404</v>
      </c>
      <c r="B4231" t="s">
        <v>8403</v>
      </c>
    </row>
    <row r="4232" spans="1:2" x14ac:dyDescent="0.25">
      <c r="A4232" s="1" t="s">
        <v>8406</v>
      </c>
      <c r="B4232" t="s">
        <v>8407</v>
      </c>
    </row>
    <row r="4233" spans="1:2" x14ac:dyDescent="0.25">
      <c r="A4233" s="1" t="s">
        <v>8408</v>
      </c>
      <c r="B4233" t="s">
        <v>8409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1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3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8808</v>
      </c>
      <c r="B4332" t="s">
        <v>8809</v>
      </c>
    </row>
    <row r="4333" spans="1:2" x14ac:dyDescent="0.25">
      <c r="A4333" s="14" t="s">
        <v>8810</v>
      </c>
      <c r="B4333" t="s">
        <v>8811</v>
      </c>
    </row>
    <row r="4334" spans="1:2" x14ac:dyDescent="0.25">
      <c r="A4334" s="14" t="s">
        <v>8812</v>
      </c>
      <c r="B4334" t="s">
        <v>8813</v>
      </c>
    </row>
    <row r="4335" spans="1:2" x14ac:dyDescent="0.25">
      <c r="A4335" s="14" t="s">
        <v>8814</v>
      </c>
      <c r="B4335" t="s">
        <v>8815</v>
      </c>
    </row>
    <row r="4336" spans="1:2" x14ac:dyDescent="0.25">
      <c r="A4336" s="14" t="s">
        <v>8816</v>
      </c>
      <c r="B4336" t="s">
        <v>8817</v>
      </c>
    </row>
    <row r="4337" spans="1:2" x14ac:dyDescent="0.25">
      <c r="A4337" s="14" t="s">
        <v>8818</v>
      </c>
      <c r="B4337" t="s">
        <v>8819</v>
      </c>
    </row>
    <row r="4338" spans="1:2" x14ac:dyDescent="0.25">
      <c r="A4338" s="14" t="s">
        <v>8820</v>
      </c>
      <c r="B4338" t="s">
        <v>8821</v>
      </c>
    </row>
    <row r="4339" spans="1:2" x14ac:dyDescent="0.25">
      <c r="A4339" s="14" t="s">
        <v>8822</v>
      </c>
      <c r="B4339" t="s">
        <v>8823</v>
      </c>
    </row>
    <row r="4340" spans="1:2" x14ac:dyDescent="0.25">
      <c r="A4340" s="14" t="s">
        <v>8824</v>
      </c>
      <c r="B4340" t="s">
        <v>8825</v>
      </c>
    </row>
    <row r="4341" spans="1:2" x14ac:dyDescent="0.25">
      <c r="A4341" s="1" t="s">
        <v>8826</v>
      </c>
      <c r="B4341" t="s">
        <v>8827</v>
      </c>
    </row>
    <row r="4342" spans="1:2" x14ac:dyDescent="0.25">
      <c r="A4342" s="1" t="s">
        <v>8828</v>
      </c>
      <c r="B4342" t="s">
        <v>8829</v>
      </c>
    </row>
    <row r="4343" spans="1:2" x14ac:dyDescent="0.25">
      <c r="A4343" s="1" t="s">
        <v>8830</v>
      </c>
      <c r="B4343" t="s">
        <v>8831</v>
      </c>
    </row>
    <row r="4344" spans="1:2" x14ac:dyDescent="0.25">
      <c r="A4344" s="22" t="s">
        <v>8856</v>
      </c>
      <c r="B4344" t="s">
        <v>8857</v>
      </c>
    </row>
    <row r="4345" spans="1:2" x14ac:dyDescent="0.25">
      <c r="A4345" s="1" t="s">
        <v>8858</v>
      </c>
      <c r="B4345" t="s">
        <v>8859</v>
      </c>
    </row>
    <row r="4346" spans="1:2" x14ac:dyDescent="0.25">
      <c r="A4346" s="1" t="s">
        <v>8860</v>
      </c>
      <c r="B4346" t="s">
        <v>8861</v>
      </c>
    </row>
    <row r="4347" spans="1:2" x14ac:dyDescent="0.25">
      <c r="A4347" s="1" t="s">
        <v>8862</v>
      </c>
      <c r="B4347" t="s">
        <v>8863</v>
      </c>
    </row>
    <row r="4348" spans="1:2" x14ac:dyDescent="0.25">
      <c r="A4348" s="1" t="s">
        <v>8864</v>
      </c>
      <c r="B4348" t="s">
        <v>8865</v>
      </c>
    </row>
    <row r="4349" spans="1:2" x14ac:dyDescent="0.25">
      <c r="A4349" s="1" t="s">
        <v>8868</v>
      </c>
      <c r="B4349" t="s">
        <v>8869</v>
      </c>
    </row>
    <row r="4350" spans="1:2" x14ac:dyDescent="0.25">
      <c r="A4350" s="1" t="s">
        <v>8870</v>
      </c>
      <c r="B4350" t="s">
        <v>8871</v>
      </c>
    </row>
    <row r="4351" spans="1:2" x14ac:dyDescent="0.25">
      <c r="A4351" s="1" t="s">
        <v>8873</v>
      </c>
      <c r="B4351" t="s">
        <v>8874</v>
      </c>
    </row>
    <row r="4352" spans="1:2" x14ac:dyDescent="0.25">
      <c r="A4352" s="1" t="s">
        <v>8876</v>
      </c>
      <c r="B4352" t="s">
        <v>8877</v>
      </c>
    </row>
    <row r="4353" spans="1:2" x14ac:dyDescent="0.25">
      <c r="A4353" s="1" t="s">
        <v>8878</v>
      </c>
      <c r="B4353" t="s">
        <v>8879</v>
      </c>
    </row>
    <row r="4354" spans="1:2" x14ac:dyDescent="0.25">
      <c r="A4354" s="1" t="s">
        <v>8880</v>
      </c>
      <c r="B4354" t="s">
        <v>8881</v>
      </c>
    </row>
    <row r="4355" spans="1:2" x14ac:dyDescent="0.25">
      <c r="A4355" s="1" t="s">
        <v>8889</v>
      </c>
      <c r="B4355" t="s">
        <v>8890</v>
      </c>
    </row>
    <row r="4356" spans="1:2" x14ac:dyDescent="0.25">
      <c r="A4356" s="1" t="s">
        <v>8891</v>
      </c>
      <c r="B4356" t="s">
        <v>8892</v>
      </c>
    </row>
    <row r="4357" spans="1:2" x14ac:dyDescent="0.25">
      <c r="A4357" s="1" t="s">
        <v>8893</v>
      </c>
      <c r="B4357" t="s">
        <v>8894</v>
      </c>
    </row>
    <row r="4358" spans="1:2" x14ac:dyDescent="0.25">
      <c r="A4358" s="1" t="s">
        <v>8895</v>
      </c>
      <c r="B4358" t="s">
        <v>8896</v>
      </c>
    </row>
    <row r="4359" spans="1:2" x14ac:dyDescent="0.25">
      <c r="A4359" s="1" t="s">
        <v>8897</v>
      </c>
      <c r="B4359" t="s">
        <v>8898</v>
      </c>
    </row>
    <row r="4360" spans="1:2" x14ac:dyDescent="0.25">
      <c r="A4360" s="1" t="s">
        <v>8899</v>
      </c>
      <c r="B4360" t="s">
        <v>8900</v>
      </c>
    </row>
    <row r="4361" spans="1:2" x14ac:dyDescent="0.25">
      <c r="A4361" s="1" t="s">
        <v>8901</v>
      </c>
      <c r="B4361" t="s">
        <v>8902</v>
      </c>
    </row>
    <row r="4362" spans="1:2" x14ac:dyDescent="0.25">
      <c r="A4362" s="1" t="s">
        <v>8903</v>
      </c>
      <c r="B4362" t="s">
        <v>8904</v>
      </c>
    </row>
    <row r="4363" spans="1:2" x14ac:dyDescent="0.25">
      <c r="A4363" s="1" t="s">
        <v>8905</v>
      </c>
      <c r="B4363" t="s">
        <v>8906</v>
      </c>
    </row>
    <row r="4364" spans="1:2" x14ac:dyDescent="0.25">
      <c r="A4364" s="1" t="s">
        <v>8907</v>
      </c>
      <c r="B4364" t="s">
        <v>8908</v>
      </c>
    </row>
    <row r="4365" spans="1:2" x14ac:dyDescent="0.25">
      <c r="A4365" s="1" t="s">
        <v>8909</v>
      </c>
      <c r="B4365" t="s">
        <v>8910</v>
      </c>
    </row>
    <row r="4366" spans="1:2" x14ac:dyDescent="0.25">
      <c r="A4366" s="1" t="s">
        <v>8911</v>
      </c>
      <c r="B4366" t="s">
        <v>8912</v>
      </c>
    </row>
    <row r="4367" spans="1:2" x14ac:dyDescent="0.25">
      <c r="A4367" s="122" t="s">
        <v>8913</v>
      </c>
      <c r="B4367" t="s">
        <v>8914</v>
      </c>
    </row>
    <row r="4368" spans="1:2" x14ac:dyDescent="0.25">
      <c r="A4368" s="1" t="s">
        <v>8929</v>
      </c>
      <c r="B4368" t="s">
        <v>8930</v>
      </c>
    </row>
    <row r="4369" spans="1:2" x14ac:dyDescent="0.25">
      <c r="A4369" s="1" t="s">
        <v>8931</v>
      </c>
      <c r="B4369" t="s">
        <v>8932</v>
      </c>
    </row>
    <row r="4370" spans="1:2" x14ac:dyDescent="0.25">
      <c r="A4370" s="1" t="s">
        <v>8933</v>
      </c>
      <c r="B4370" t="s">
        <v>1301</v>
      </c>
    </row>
    <row r="4371" spans="1:2" x14ac:dyDescent="0.25">
      <c r="A4371" s="1" t="s">
        <v>8934</v>
      </c>
      <c r="B4371" t="s">
        <v>8935</v>
      </c>
    </row>
    <row r="4372" spans="1:2" x14ac:dyDescent="0.25">
      <c r="A4372" s="1" t="s">
        <v>8936</v>
      </c>
      <c r="B4372" t="s">
        <v>8937</v>
      </c>
    </row>
    <row r="4373" spans="1:2" x14ac:dyDescent="0.25">
      <c r="A4373" s="1" t="s">
        <v>8939</v>
      </c>
      <c r="B4373" t="s">
        <v>8940</v>
      </c>
    </row>
    <row r="4374" spans="1:2" x14ac:dyDescent="0.25">
      <c r="A4374" s="1" t="s">
        <v>8941</v>
      </c>
      <c r="B4374" t="s">
        <v>7936</v>
      </c>
    </row>
    <row r="4375" spans="1:2" x14ac:dyDescent="0.25">
      <c r="A4375" s="1" t="s">
        <v>8944</v>
      </c>
      <c r="B4375" t="s">
        <v>7936</v>
      </c>
    </row>
    <row r="4376" spans="1:2" x14ac:dyDescent="0.25">
      <c r="A4376" s="1" t="s">
        <v>8945</v>
      </c>
      <c r="B4376" t="s">
        <v>8946</v>
      </c>
    </row>
    <row r="4377" spans="1:2" x14ac:dyDescent="0.25">
      <c r="A4377" s="1" t="s">
        <v>8949</v>
      </c>
      <c r="B4377" t="s">
        <v>8950</v>
      </c>
    </row>
    <row r="4378" spans="1:2" x14ac:dyDescent="0.25">
      <c r="A4378" s="22" t="s">
        <v>8954</v>
      </c>
      <c r="B4378" t="s">
        <v>8955</v>
      </c>
    </row>
    <row r="4379" spans="1:2" x14ac:dyDescent="0.25">
      <c r="A4379" s="1" t="s">
        <v>8956</v>
      </c>
      <c r="B4379" t="s">
        <v>8957</v>
      </c>
    </row>
    <row r="4380" spans="1:2" x14ac:dyDescent="0.25">
      <c r="A4380" s="1" t="s">
        <v>8958</v>
      </c>
      <c r="B4380" t="s">
        <v>8959</v>
      </c>
    </row>
    <row r="4381" spans="1:2" x14ac:dyDescent="0.25">
      <c r="A4381" s="1" t="s">
        <v>8960</v>
      </c>
      <c r="B4381" t="s">
        <v>8961</v>
      </c>
    </row>
    <row r="4382" spans="1:2" x14ac:dyDescent="0.25">
      <c r="A4382" s="1" t="s">
        <v>8962</v>
      </c>
      <c r="B4382" t="s">
        <v>8963</v>
      </c>
    </row>
    <row r="4383" spans="1:2" x14ac:dyDescent="0.25">
      <c r="A4383" s="1" t="s">
        <v>8161</v>
      </c>
      <c r="B4383" t="s">
        <v>8964</v>
      </c>
    </row>
    <row r="4384" spans="1:2" x14ac:dyDescent="0.25">
      <c r="A4384" s="1" t="s">
        <v>8965</v>
      </c>
      <c r="B4384" t="s">
        <v>8966</v>
      </c>
    </row>
    <row r="4385" spans="1:2" x14ac:dyDescent="0.25">
      <c r="A4385" s="1" t="s">
        <v>8967</v>
      </c>
      <c r="B4385" t="s">
        <v>8968</v>
      </c>
    </row>
    <row r="4386" spans="1:2" x14ac:dyDescent="0.25">
      <c r="A4386" s="1" t="s">
        <v>8969</v>
      </c>
      <c r="B4386" t="s">
        <v>8970</v>
      </c>
    </row>
    <row r="4387" spans="1:2" x14ac:dyDescent="0.25">
      <c r="A4387" s="1" t="s">
        <v>8971</v>
      </c>
      <c r="B4387" t="s">
        <v>8972</v>
      </c>
    </row>
    <row r="4388" spans="1:2" x14ac:dyDescent="0.25">
      <c r="A4388" s="22" t="s">
        <v>8974</v>
      </c>
      <c r="B4388" t="s">
        <v>8975</v>
      </c>
    </row>
    <row r="4389" spans="1:2" x14ac:dyDescent="0.25">
      <c r="A4389" s="22" t="s">
        <v>8976</v>
      </c>
      <c r="B4389" t="s">
        <v>8977</v>
      </c>
    </row>
    <row r="4390" spans="1:2" x14ac:dyDescent="0.25">
      <c r="A4390" s="1" t="s">
        <v>8978</v>
      </c>
      <c r="B4390" t="s">
        <v>8979</v>
      </c>
    </row>
    <row r="4391" spans="1:2" x14ac:dyDescent="0.25">
      <c r="A4391" s="1" t="s">
        <v>8973</v>
      </c>
      <c r="B4391" t="s">
        <v>8980</v>
      </c>
    </row>
    <row r="4392" spans="1:2" x14ac:dyDescent="0.25">
      <c r="A4392" s="1" t="s">
        <v>8981</v>
      </c>
      <c r="B4392" t="s">
        <v>8982</v>
      </c>
    </row>
    <row r="4393" spans="1:2" x14ac:dyDescent="0.25">
      <c r="A4393" s="1" t="s">
        <v>8983</v>
      </c>
      <c r="B4393" t="s">
        <v>8984</v>
      </c>
    </row>
    <row r="4394" spans="1:2" x14ac:dyDescent="0.25">
      <c r="A4394" s="1" t="s">
        <v>8985</v>
      </c>
      <c r="B4394" t="s">
        <v>8986</v>
      </c>
    </row>
    <row r="4395" spans="1:2" x14ac:dyDescent="0.25">
      <c r="A4395" s="1" t="s">
        <v>8987</v>
      </c>
      <c r="B4395" t="s">
        <v>8988</v>
      </c>
    </row>
    <row r="4396" spans="1:2" x14ac:dyDescent="0.25">
      <c r="A4396" s="1" t="s">
        <v>8989</v>
      </c>
      <c r="B4396" t="s">
        <v>8990</v>
      </c>
    </row>
    <row r="4397" spans="1:2" x14ac:dyDescent="0.25">
      <c r="A4397" s="1" t="s">
        <v>8991</v>
      </c>
      <c r="B4397" t="s">
        <v>197</v>
      </c>
    </row>
    <row r="4398" spans="1:2" x14ac:dyDescent="0.25">
      <c r="A4398" s="1" t="s">
        <v>8992</v>
      </c>
      <c r="B4398" t="s">
        <v>8993</v>
      </c>
    </row>
    <row r="4399" spans="1:2" x14ac:dyDescent="0.25">
      <c r="A4399" s="1" t="s">
        <v>8994</v>
      </c>
      <c r="B4399" t="s">
        <v>8995</v>
      </c>
    </row>
    <row r="4400" spans="1:2" x14ac:dyDescent="0.25">
      <c r="A4400" s="1" t="s">
        <v>8996</v>
      </c>
      <c r="B4400" t="s">
        <v>8997</v>
      </c>
    </row>
    <row r="4401" spans="1:2" x14ac:dyDescent="0.25">
      <c r="A4401" s="1" t="s">
        <v>8998</v>
      </c>
      <c r="B4401" t="s">
        <v>8999</v>
      </c>
    </row>
    <row r="4402" spans="1:2" x14ac:dyDescent="0.25">
      <c r="A4402" s="1" t="s">
        <v>9000</v>
      </c>
      <c r="B4402" t="s">
        <v>9001</v>
      </c>
    </row>
    <row r="4403" spans="1:2" x14ac:dyDescent="0.25">
      <c r="A4403" s="1" t="s">
        <v>9002</v>
      </c>
      <c r="B4403" t="s">
        <v>9003</v>
      </c>
    </row>
    <row r="4404" spans="1:2" x14ac:dyDescent="0.25">
      <c r="A4404" s="1" t="s">
        <v>9004</v>
      </c>
      <c r="B4404" t="s">
        <v>9005</v>
      </c>
    </row>
    <row r="4405" spans="1:2" x14ac:dyDescent="0.25">
      <c r="A4405" s="1" t="s">
        <v>9006</v>
      </c>
      <c r="B4405" t="s">
        <v>6526</v>
      </c>
    </row>
    <row r="4406" spans="1:2" x14ac:dyDescent="0.25">
      <c r="A4406" s="1" t="s">
        <v>9007</v>
      </c>
      <c r="B4406" t="s">
        <v>9008</v>
      </c>
    </row>
    <row r="4407" spans="1:2" x14ac:dyDescent="0.25">
      <c r="A4407" s="1" t="s">
        <v>9009</v>
      </c>
      <c r="B4407" t="s">
        <v>9010</v>
      </c>
    </row>
    <row r="4408" spans="1:2" x14ac:dyDescent="0.25">
      <c r="A4408" s="1" t="s">
        <v>9011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9028</v>
      </c>
      <c r="B4412" t="s">
        <v>9027</v>
      </c>
    </row>
    <row r="4413" spans="1:2" x14ac:dyDescent="0.25">
      <c r="A4413" s="1" t="s">
        <v>9030</v>
      </c>
      <c r="B4413" t="s">
        <v>9029</v>
      </c>
    </row>
    <row r="4414" spans="1:2" x14ac:dyDescent="0.25">
      <c r="A4414" s="1" t="s">
        <v>9031</v>
      </c>
      <c r="B4414" t="s">
        <v>9043</v>
      </c>
    </row>
    <row r="4415" spans="1:2" x14ac:dyDescent="0.25">
      <c r="A4415" s="1" t="s">
        <v>9032</v>
      </c>
      <c r="B4415" t="s">
        <v>9044</v>
      </c>
    </row>
    <row r="4416" spans="1:2" x14ac:dyDescent="0.25">
      <c r="A4416" s="1" t="s">
        <v>9033</v>
      </c>
      <c r="B4416" t="s">
        <v>9045</v>
      </c>
    </row>
    <row r="4417" spans="1:2" x14ac:dyDescent="0.25">
      <c r="A4417" s="1" t="s">
        <v>9034</v>
      </c>
      <c r="B4417" t="s">
        <v>9046</v>
      </c>
    </row>
    <row r="4418" spans="1:2" x14ac:dyDescent="0.25">
      <c r="A4418" s="1" t="s">
        <v>9035</v>
      </c>
      <c r="B4418" t="s">
        <v>9047</v>
      </c>
    </row>
    <row r="4419" spans="1:2" x14ac:dyDescent="0.25">
      <c r="A4419" s="1" t="s">
        <v>9036</v>
      </c>
      <c r="B4419" t="s">
        <v>9048</v>
      </c>
    </row>
    <row r="4420" spans="1:2" x14ac:dyDescent="0.25">
      <c r="A4420" s="1" t="s">
        <v>9037</v>
      </c>
      <c r="B4420" t="s">
        <v>9049</v>
      </c>
    </row>
    <row r="4421" spans="1:2" x14ac:dyDescent="0.25">
      <c r="A4421" s="1" t="s">
        <v>9038</v>
      </c>
      <c r="B4421" t="s">
        <v>9050</v>
      </c>
    </row>
    <row r="4422" spans="1:2" x14ac:dyDescent="0.25">
      <c r="A4422" s="1" t="s">
        <v>9039</v>
      </c>
      <c r="B4422" t="s">
        <v>9051</v>
      </c>
    </row>
    <row r="4423" spans="1:2" x14ac:dyDescent="0.25">
      <c r="A4423" s="1" t="s">
        <v>9040</v>
      </c>
      <c r="B4423" t="s">
        <v>9052</v>
      </c>
    </row>
    <row r="4424" spans="1:2" x14ac:dyDescent="0.25">
      <c r="A4424" s="1" t="s">
        <v>9041</v>
      </c>
      <c r="B4424" t="s">
        <v>9053</v>
      </c>
    </row>
    <row r="4425" spans="1:2" x14ac:dyDescent="0.25">
      <c r="A4425" s="1" t="s">
        <v>9042</v>
      </c>
      <c r="B4425" t="s">
        <v>9054</v>
      </c>
    </row>
    <row r="4426" spans="1:2" x14ac:dyDescent="0.25">
      <c r="A4426" s="1" t="s">
        <v>9055</v>
      </c>
      <c r="B4426" t="s">
        <v>9056</v>
      </c>
    </row>
    <row r="4427" spans="1:2" x14ac:dyDescent="0.25">
      <c r="A4427" s="1" t="s">
        <v>9057</v>
      </c>
      <c r="B4427" t="s">
        <v>9058</v>
      </c>
    </row>
    <row r="4428" spans="1:2" x14ac:dyDescent="0.25">
      <c r="A4428" s="1" t="s">
        <v>9059</v>
      </c>
      <c r="B4428" t="s">
        <v>9060</v>
      </c>
    </row>
    <row r="4429" spans="1:2" x14ac:dyDescent="0.25">
      <c r="A4429" s="1" t="s">
        <v>9061</v>
      </c>
      <c r="B4429" t="s">
        <v>9062</v>
      </c>
    </row>
    <row r="4430" spans="1:2" x14ac:dyDescent="0.25">
      <c r="A4430" s="1" t="s">
        <v>9063</v>
      </c>
      <c r="B4430" t="s">
        <v>9064</v>
      </c>
    </row>
    <row r="4431" spans="1:2" x14ac:dyDescent="0.25">
      <c r="A4431" s="1" t="s">
        <v>9065</v>
      </c>
      <c r="B4431" t="s">
        <v>9066</v>
      </c>
    </row>
    <row r="4432" spans="1:2" x14ac:dyDescent="0.25">
      <c r="A4432" s="1" t="s">
        <v>9067</v>
      </c>
      <c r="B4432" t="s">
        <v>9068</v>
      </c>
    </row>
    <row r="4433" spans="1:2" x14ac:dyDescent="0.25">
      <c r="A4433" s="1" t="s">
        <v>9069</v>
      </c>
      <c r="B4433" t="s">
        <v>9070</v>
      </c>
    </row>
    <row r="4434" spans="1:2" x14ac:dyDescent="0.25">
      <c r="A4434" s="1" t="s">
        <v>9071</v>
      </c>
      <c r="B4434" t="s">
        <v>9072</v>
      </c>
    </row>
    <row r="4435" spans="1:2" x14ac:dyDescent="0.25">
      <c r="A4435" s="1" t="s">
        <v>9073</v>
      </c>
      <c r="B4435" t="s">
        <v>9074</v>
      </c>
    </row>
    <row r="4436" spans="1:2" x14ac:dyDescent="0.25">
      <c r="A4436" s="1" t="s">
        <v>9075</v>
      </c>
      <c r="B4436" t="s">
        <v>9076</v>
      </c>
    </row>
    <row r="4437" spans="1:2" x14ac:dyDescent="0.25">
      <c r="A4437" s="1" t="s">
        <v>52</v>
      </c>
      <c r="B4437" t="s">
        <v>9077</v>
      </c>
    </row>
    <row r="4438" spans="1:2" x14ac:dyDescent="0.25">
      <c r="A4438" s="1" t="s">
        <v>9078</v>
      </c>
      <c r="B4438" t="s">
        <v>9079</v>
      </c>
    </row>
    <row r="4439" spans="1:2" x14ac:dyDescent="0.25">
      <c r="A4439" s="1" t="s">
        <v>9080</v>
      </c>
      <c r="B4439" t="s">
        <v>9081</v>
      </c>
    </row>
    <row r="4440" spans="1:2" x14ac:dyDescent="0.25">
      <c r="A4440" s="1" t="s">
        <v>9082</v>
      </c>
      <c r="B4440" t="s">
        <v>9083</v>
      </c>
    </row>
    <row r="4441" spans="1:2" x14ac:dyDescent="0.25">
      <c r="A4441" s="1" t="s">
        <v>9084</v>
      </c>
      <c r="B4441" t="s">
        <v>9085</v>
      </c>
    </row>
    <row r="4442" spans="1:2" x14ac:dyDescent="0.25">
      <c r="A4442" s="1" t="s">
        <v>9086</v>
      </c>
      <c r="B4442" t="s">
        <v>9087</v>
      </c>
    </row>
    <row r="4443" spans="1:2" x14ac:dyDescent="0.25">
      <c r="A4443" s="1" t="s">
        <v>9088</v>
      </c>
      <c r="B4443" t="s">
        <v>9089</v>
      </c>
    </row>
    <row r="4444" spans="1:2" x14ac:dyDescent="0.25">
      <c r="A4444" s="1" t="s">
        <v>49</v>
      </c>
      <c r="B4444" t="s">
        <v>9090</v>
      </c>
    </row>
    <row r="4445" spans="1:2" x14ac:dyDescent="0.25">
      <c r="A4445" s="1" t="s">
        <v>9091</v>
      </c>
      <c r="B4445" t="s">
        <v>9092</v>
      </c>
    </row>
    <row r="4446" spans="1:2" x14ac:dyDescent="0.25">
      <c r="A4446" s="1" t="s">
        <v>9093</v>
      </c>
      <c r="B4446" t="s">
        <v>9094</v>
      </c>
    </row>
    <row r="4447" spans="1:2" x14ac:dyDescent="0.25">
      <c r="A4447" s="1" t="s">
        <v>48</v>
      </c>
      <c r="B4447" t="s">
        <v>9095</v>
      </c>
    </row>
    <row r="4448" spans="1:2" x14ac:dyDescent="0.25">
      <c r="A4448" s="1" t="s">
        <v>9096</v>
      </c>
      <c r="B4448" t="s">
        <v>9097</v>
      </c>
    </row>
    <row r="4449" spans="1:2" x14ac:dyDescent="0.25">
      <c r="A4449" s="1" t="s">
        <v>7810</v>
      </c>
      <c r="B4449" t="s">
        <v>9098</v>
      </c>
    </row>
    <row r="4450" spans="1:2" x14ac:dyDescent="0.25">
      <c r="A4450" s="1" t="s">
        <v>9099</v>
      </c>
      <c r="B4450" t="s">
        <v>9100</v>
      </c>
    </row>
    <row r="4451" spans="1:2" x14ac:dyDescent="0.25">
      <c r="A4451" s="1" t="s">
        <v>1696</v>
      </c>
      <c r="B4451" t="s">
        <v>9101</v>
      </c>
    </row>
    <row r="4452" spans="1:2" x14ac:dyDescent="0.25">
      <c r="A4452" s="1" t="s">
        <v>46</v>
      </c>
      <c r="B4452" t="s">
        <v>9102</v>
      </c>
    </row>
    <row r="4453" spans="1:2" x14ac:dyDescent="0.25">
      <c r="A4453" s="1" t="s">
        <v>9103</v>
      </c>
      <c r="B4453" t="s">
        <v>9104</v>
      </c>
    </row>
    <row r="4454" spans="1:2" x14ac:dyDescent="0.25">
      <c r="A4454" s="1" t="s">
        <v>9105</v>
      </c>
      <c r="B4454" t="s">
        <v>9106</v>
      </c>
    </row>
    <row r="4455" spans="1:2" x14ac:dyDescent="0.25">
      <c r="A4455" s="1" t="s">
        <v>9107</v>
      </c>
      <c r="B4455" t="s">
        <v>9108</v>
      </c>
    </row>
    <row r="4456" spans="1:2" x14ac:dyDescent="0.25">
      <c r="A4456" s="1" t="s">
        <v>9109</v>
      </c>
      <c r="B4456" t="s">
        <v>9110</v>
      </c>
    </row>
    <row r="4457" spans="1:2" x14ac:dyDescent="0.25">
      <c r="A4457" s="1" t="s">
        <v>9111</v>
      </c>
      <c r="B4457" t="s">
        <v>9112</v>
      </c>
    </row>
    <row r="4458" spans="1:2" x14ac:dyDescent="0.25">
      <c r="A4458" s="1" t="s">
        <v>9113</v>
      </c>
      <c r="B4458" t="s">
        <v>9114</v>
      </c>
    </row>
    <row r="4459" spans="1:2" x14ac:dyDescent="0.25">
      <c r="A4459" s="1" t="s">
        <v>9115</v>
      </c>
      <c r="B4459" t="s">
        <v>9116</v>
      </c>
    </row>
    <row r="4460" spans="1:2" x14ac:dyDescent="0.25">
      <c r="A4460" s="1" t="s">
        <v>45</v>
      </c>
      <c r="B4460" t="s">
        <v>9117</v>
      </c>
    </row>
    <row r="4461" spans="1:2" x14ac:dyDescent="0.25">
      <c r="A4461" s="1" t="s">
        <v>9118</v>
      </c>
      <c r="B4461" t="s">
        <v>9119</v>
      </c>
    </row>
    <row r="4462" spans="1:2" x14ac:dyDescent="0.25">
      <c r="A4462" s="1" t="s">
        <v>44</v>
      </c>
      <c r="B4462" t="s">
        <v>9120</v>
      </c>
    </row>
    <row r="4463" spans="1:2" x14ac:dyDescent="0.25">
      <c r="A4463" s="1" t="s">
        <v>9121</v>
      </c>
      <c r="B4463" t="s">
        <v>9122</v>
      </c>
    </row>
    <row r="4464" spans="1:2" x14ac:dyDescent="0.25">
      <c r="A4464" s="1" t="s">
        <v>9123</v>
      </c>
      <c r="B4464" t="s">
        <v>9124</v>
      </c>
    </row>
    <row r="4465" spans="1:5" x14ac:dyDescent="0.25">
      <c r="A4465" s="1" t="s">
        <v>9125</v>
      </c>
      <c r="B4465" t="s">
        <v>9126</v>
      </c>
    </row>
    <row r="4466" spans="1:5" x14ac:dyDescent="0.25">
      <c r="A4466" s="1" t="s">
        <v>43</v>
      </c>
      <c r="B4466" t="s">
        <v>9127</v>
      </c>
    </row>
    <row r="4467" spans="1:5" x14ac:dyDescent="0.25">
      <c r="A4467" s="1" t="s">
        <v>9128</v>
      </c>
      <c r="B4467" t="s">
        <v>9129</v>
      </c>
    </row>
    <row r="4468" spans="1:5" x14ac:dyDescent="0.25">
      <c r="A4468" s="1" t="s">
        <v>9130</v>
      </c>
      <c r="B4468" t="s">
        <v>9131</v>
      </c>
    </row>
    <row r="4469" spans="1:5" x14ac:dyDescent="0.25">
      <c r="A4469" s="1" t="s">
        <v>42</v>
      </c>
      <c r="B4469" t="s">
        <v>9132</v>
      </c>
    </row>
    <row r="4470" spans="1:5" x14ac:dyDescent="0.25">
      <c r="A4470" s="1" t="s">
        <v>9133</v>
      </c>
      <c r="B4470" t="s">
        <v>9134</v>
      </c>
    </row>
    <row r="4471" spans="1:5" x14ac:dyDescent="0.25">
      <c r="A4471" s="1" t="s">
        <v>9135</v>
      </c>
      <c r="B4471" s="1" t="s">
        <v>41</v>
      </c>
    </row>
    <row r="4472" spans="1:5" x14ac:dyDescent="0.25">
      <c r="A4472" s="1" t="s">
        <v>9136</v>
      </c>
      <c r="B4472" t="s">
        <v>9137</v>
      </c>
    </row>
    <row r="4473" spans="1:5" x14ac:dyDescent="0.25">
      <c r="A4473" s="1" t="s">
        <v>40</v>
      </c>
      <c r="B4473" t="s">
        <v>9138</v>
      </c>
    </row>
    <row r="4474" spans="1:5" x14ac:dyDescent="0.25">
      <c r="A4474" s="1" t="s">
        <v>39</v>
      </c>
      <c r="B4474" t="s">
        <v>9139</v>
      </c>
      <c r="E4474">
        <v>288.04000000000002</v>
      </c>
    </row>
    <row r="4475" spans="1:5" x14ac:dyDescent="0.25">
      <c r="A4475" s="1" t="s">
        <v>38</v>
      </c>
      <c r="B4475" t="s">
        <v>9140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9141</v>
      </c>
      <c r="C4476">
        <v>1946.16</v>
      </c>
      <c r="E4476">
        <v>191.61</v>
      </c>
    </row>
    <row r="4477" spans="1:5" x14ac:dyDescent="0.25">
      <c r="A4477" s="1" t="s">
        <v>9142</v>
      </c>
      <c r="B4477" t="s">
        <v>9143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9144</v>
      </c>
      <c r="E4478">
        <v>393.22</v>
      </c>
    </row>
    <row r="4479" spans="1:5" x14ac:dyDescent="0.25">
      <c r="A4479" s="1" t="s">
        <v>35</v>
      </c>
      <c r="B4479" t="s">
        <v>9145</v>
      </c>
      <c r="E4479">
        <f>SUM(E4474:E4478)</f>
        <v>1946.16</v>
      </c>
    </row>
    <row r="4480" spans="1:5" x14ac:dyDescent="0.25">
      <c r="A4480" s="1" t="s">
        <v>34</v>
      </c>
      <c r="B4480" t="s">
        <v>9146</v>
      </c>
    </row>
    <row r="4481" spans="1:2" x14ac:dyDescent="0.25">
      <c r="A4481" s="1" t="s">
        <v>9147</v>
      </c>
      <c r="B4481" t="s">
        <v>9148</v>
      </c>
    </row>
    <row r="4482" spans="1:2" x14ac:dyDescent="0.25">
      <c r="A4482" s="1" t="s">
        <v>33</v>
      </c>
      <c r="B4482" t="s">
        <v>9149</v>
      </c>
    </row>
    <row r="4483" spans="1:2" x14ac:dyDescent="0.25">
      <c r="A4483" s="1" t="s">
        <v>32</v>
      </c>
      <c r="B4483" t="s">
        <v>9150</v>
      </c>
    </row>
    <row r="4484" spans="1:2" x14ac:dyDescent="0.25">
      <c r="A4484" s="1" t="s">
        <v>9151</v>
      </c>
      <c r="B4484" t="s">
        <v>9152</v>
      </c>
    </row>
    <row r="4485" spans="1:2" x14ac:dyDescent="0.25">
      <c r="A4485" s="1" t="s">
        <v>9153</v>
      </c>
      <c r="B4485" t="s">
        <v>9154</v>
      </c>
    </row>
    <row r="4486" spans="1:2" x14ac:dyDescent="0.25">
      <c r="A4486" s="1" t="s">
        <v>9155</v>
      </c>
      <c r="B4486" t="s">
        <v>9156</v>
      </c>
    </row>
    <row r="4487" spans="1:2" x14ac:dyDescent="0.25">
      <c r="A4487" s="1" t="s">
        <v>9157</v>
      </c>
      <c r="B4487" t="s">
        <v>9158</v>
      </c>
    </row>
    <row r="4488" spans="1:2" x14ac:dyDescent="0.25">
      <c r="A4488" s="1" t="s">
        <v>6843</v>
      </c>
      <c r="B4488" t="s">
        <v>9159</v>
      </c>
    </row>
    <row r="4489" spans="1:2" x14ac:dyDescent="0.25">
      <c r="A4489" s="1" t="s">
        <v>9160</v>
      </c>
      <c r="B4489" t="s">
        <v>9161</v>
      </c>
    </row>
    <row r="4490" spans="1:2" x14ac:dyDescent="0.25">
      <c r="A4490" s="1" t="s">
        <v>9162</v>
      </c>
      <c r="B4490" t="s">
        <v>9163</v>
      </c>
    </row>
    <row r="4491" spans="1:2" x14ac:dyDescent="0.25">
      <c r="A4491" s="1" t="s">
        <v>5111</v>
      </c>
      <c r="B4491" t="s">
        <v>9164</v>
      </c>
    </row>
    <row r="4492" spans="1:2" x14ac:dyDescent="0.25">
      <c r="A4492" s="1" t="s">
        <v>9165</v>
      </c>
      <c r="B4492" t="s">
        <v>9166</v>
      </c>
    </row>
    <row r="4493" spans="1:2" x14ac:dyDescent="0.25">
      <c r="A4493" s="1" t="s">
        <v>9167</v>
      </c>
      <c r="B4493" t="s">
        <v>9168</v>
      </c>
    </row>
    <row r="4494" spans="1:2" x14ac:dyDescent="0.25">
      <c r="A4494" s="1" t="s">
        <v>9169</v>
      </c>
      <c r="B4494" t="s">
        <v>9170</v>
      </c>
    </row>
    <row r="4495" spans="1:2" x14ac:dyDescent="0.25">
      <c r="A4495" s="1" t="s">
        <v>3874</v>
      </c>
      <c r="B4495" t="s">
        <v>9171</v>
      </c>
    </row>
    <row r="4496" spans="1:2" x14ac:dyDescent="0.25">
      <c r="A4496" s="1" t="s">
        <v>9172</v>
      </c>
      <c r="B4496" t="s">
        <v>9173</v>
      </c>
    </row>
    <row r="4497" spans="1:2" x14ac:dyDescent="0.25">
      <c r="A4497" s="1" t="s">
        <v>9174</v>
      </c>
      <c r="B4497" t="s">
        <v>9175</v>
      </c>
    </row>
    <row r="4498" spans="1:2" x14ac:dyDescent="0.25">
      <c r="A4498" s="1" t="s">
        <v>9176</v>
      </c>
      <c r="B4498" t="s">
        <v>9177</v>
      </c>
    </row>
    <row r="4499" spans="1:2" x14ac:dyDescent="0.25">
      <c r="A4499" s="1" t="s">
        <v>9178</v>
      </c>
      <c r="B4499" t="s">
        <v>9179</v>
      </c>
    </row>
    <row r="4500" spans="1:2" x14ac:dyDescent="0.25">
      <c r="A4500" s="1" t="s">
        <v>9180</v>
      </c>
      <c r="B4500" t="s">
        <v>9181</v>
      </c>
    </row>
    <row r="4501" spans="1:2" x14ac:dyDescent="0.25">
      <c r="A4501" s="1" t="s">
        <v>9182</v>
      </c>
      <c r="B4501" t="s">
        <v>9183</v>
      </c>
    </row>
    <row r="4502" spans="1:2" x14ac:dyDescent="0.25">
      <c r="A4502" s="1" t="s">
        <v>9184</v>
      </c>
      <c r="B4502" s="124" t="s">
        <v>9185</v>
      </c>
    </row>
    <row r="4503" spans="1:2" x14ac:dyDescent="0.25">
      <c r="A4503" s="1" t="s">
        <v>9186</v>
      </c>
      <c r="B4503" t="s">
        <v>9187</v>
      </c>
    </row>
    <row r="4504" spans="1:2" x14ac:dyDescent="0.25">
      <c r="A4504" s="1" t="s">
        <v>9188</v>
      </c>
      <c r="B4504" t="s">
        <v>9189</v>
      </c>
    </row>
    <row r="4505" spans="1:2" x14ac:dyDescent="0.25">
      <c r="A4505" s="1" t="s">
        <v>9190</v>
      </c>
      <c r="B4505" t="s">
        <v>9191</v>
      </c>
    </row>
    <row r="4506" spans="1:2" x14ac:dyDescent="0.25">
      <c r="A4506" s="1" t="s">
        <v>9192</v>
      </c>
      <c r="B4506" t="s">
        <v>9193</v>
      </c>
    </row>
    <row r="4507" spans="1:2" x14ac:dyDescent="0.25">
      <c r="A4507" s="1" t="s">
        <v>9194</v>
      </c>
      <c r="B4507" t="s">
        <v>9195</v>
      </c>
    </row>
    <row r="4508" spans="1:2" x14ac:dyDescent="0.25">
      <c r="A4508" s="1" t="s">
        <v>9196</v>
      </c>
      <c r="B4508" t="s">
        <v>9197</v>
      </c>
    </row>
    <row r="4509" spans="1:2" x14ac:dyDescent="0.25">
      <c r="A4509" s="1" t="s">
        <v>2475</v>
      </c>
      <c r="B4509" t="s">
        <v>9198</v>
      </c>
    </row>
    <row r="4510" spans="1:2" x14ac:dyDescent="0.25">
      <c r="A4510" s="1" t="s">
        <v>1672</v>
      </c>
      <c r="B4510" t="s">
        <v>9199</v>
      </c>
    </row>
    <row r="4511" spans="1:2" x14ac:dyDescent="0.25">
      <c r="A4511" s="1" t="s">
        <v>9200</v>
      </c>
      <c r="B4511" t="s">
        <v>9201</v>
      </c>
    </row>
    <row r="4512" spans="1:2" x14ac:dyDescent="0.25">
      <c r="A4512" s="1" t="s">
        <v>9202</v>
      </c>
      <c r="B4512" t="s">
        <v>9203</v>
      </c>
    </row>
    <row r="4513" spans="1:2" x14ac:dyDescent="0.25">
      <c r="A4513" s="1" t="s">
        <v>5755</v>
      </c>
      <c r="B4513" t="s">
        <v>9204</v>
      </c>
    </row>
    <row r="4514" spans="1:2" x14ac:dyDescent="0.25">
      <c r="A4514" s="1" t="s">
        <v>9205</v>
      </c>
      <c r="B4514" t="s">
        <v>9206</v>
      </c>
    </row>
    <row r="4515" spans="1:2" x14ac:dyDescent="0.25">
      <c r="A4515" s="1" t="s">
        <v>9207</v>
      </c>
      <c r="B4515" s="125" t="s">
        <v>9208</v>
      </c>
    </row>
    <row r="4516" spans="1:2" x14ac:dyDescent="0.25">
      <c r="A4516" s="1" t="s">
        <v>9209</v>
      </c>
      <c r="B4516" s="124" t="s">
        <v>9210</v>
      </c>
    </row>
    <row r="4517" spans="1:2" x14ac:dyDescent="0.25">
      <c r="A4517" s="1" t="s">
        <v>9211</v>
      </c>
      <c r="B4517" t="s">
        <v>9212</v>
      </c>
    </row>
    <row r="4518" spans="1:2" x14ac:dyDescent="0.25">
      <c r="A4518" s="1" t="s">
        <v>9213</v>
      </c>
      <c r="B4518" t="s">
        <v>9214</v>
      </c>
    </row>
    <row r="4519" spans="1:2" x14ac:dyDescent="0.25">
      <c r="A4519" s="1" t="s">
        <v>9215</v>
      </c>
      <c r="B4519" t="s">
        <v>9216</v>
      </c>
    </row>
    <row r="4520" spans="1:2" x14ac:dyDescent="0.25">
      <c r="A4520" s="1" t="s">
        <v>3089</v>
      </c>
      <c r="B4520" t="s">
        <v>9217</v>
      </c>
    </row>
    <row r="4521" spans="1:2" x14ac:dyDescent="0.25">
      <c r="A4521" s="1" t="s">
        <v>9218</v>
      </c>
      <c r="B4521" t="s">
        <v>9219</v>
      </c>
    </row>
    <row r="4522" spans="1:2" x14ac:dyDescent="0.25">
      <c r="A4522" s="1" t="s">
        <v>9220</v>
      </c>
      <c r="B4522" t="s">
        <v>9221</v>
      </c>
    </row>
    <row r="4523" spans="1:2" x14ac:dyDescent="0.25">
      <c r="A4523" s="1" t="s">
        <v>9222</v>
      </c>
      <c r="B4523" t="s">
        <v>9223</v>
      </c>
    </row>
    <row r="4524" spans="1:2" x14ac:dyDescent="0.25">
      <c r="A4524" s="1" t="s">
        <v>9224</v>
      </c>
      <c r="B4524" t="s">
        <v>9225</v>
      </c>
    </row>
    <row r="4525" spans="1:2" x14ac:dyDescent="0.25">
      <c r="A4525" s="1" t="s">
        <v>9226</v>
      </c>
      <c r="B4525" t="s">
        <v>9227</v>
      </c>
    </row>
    <row r="4526" spans="1:2" x14ac:dyDescent="0.25">
      <c r="A4526" s="1" t="s">
        <v>9228</v>
      </c>
      <c r="B4526" t="s">
        <v>9229</v>
      </c>
    </row>
    <row r="4527" spans="1:2" x14ac:dyDescent="0.25">
      <c r="A4527" s="1" t="s">
        <v>9230</v>
      </c>
      <c r="B4527" t="s">
        <v>9231</v>
      </c>
    </row>
    <row r="4528" spans="1:2" x14ac:dyDescent="0.25">
      <c r="A4528" s="1" t="s">
        <v>9232</v>
      </c>
      <c r="B4528" t="s">
        <v>9233</v>
      </c>
    </row>
    <row r="4529" spans="1:2" x14ac:dyDescent="0.25">
      <c r="A4529" s="1" t="s">
        <v>7494</v>
      </c>
      <c r="B4529" t="s">
        <v>9234</v>
      </c>
    </row>
    <row r="4530" spans="1:2" x14ac:dyDescent="0.25">
      <c r="A4530" s="1" t="s">
        <v>9235</v>
      </c>
      <c r="B4530" t="s">
        <v>9236</v>
      </c>
    </row>
    <row r="4531" spans="1:2" x14ac:dyDescent="0.25">
      <c r="A4531" s="1" t="s">
        <v>9237</v>
      </c>
      <c r="B4531" t="s">
        <v>9238</v>
      </c>
    </row>
    <row r="4532" spans="1:2" x14ac:dyDescent="0.25">
      <c r="A4532" s="1" t="s">
        <v>9239</v>
      </c>
      <c r="B4532" t="s">
        <v>9240</v>
      </c>
    </row>
    <row r="4533" spans="1:2" x14ac:dyDescent="0.25">
      <c r="A4533" s="1" t="s">
        <v>9241</v>
      </c>
      <c r="B4533" t="s">
        <v>9242</v>
      </c>
    </row>
    <row r="4534" spans="1:2" x14ac:dyDescent="0.25">
      <c r="A4534" s="1" t="s">
        <v>9243</v>
      </c>
      <c r="B4534" t="s">
        <v>9244</v>
      </c>
    </row>
    <row r="4535" spans="1:2" x14ac:dyDescent="0.25">
      <c r="A4535" s="1" t="s">
        <v>2453</v>
      </c>
      <c r="B4535" t="s">
        <v>9245</v>
      </c>
    </row>
    <row r="4536" spans="1:2" x14ac:dyDescent="0.25">
      <c r="A4536" s="1" t="s">
        <v>9246</v>
      </c>
      <c r="B4536" t="s">
        <v>9247</v>
      </c>
    </row>
    <row r="4537" spans="1:2" x14ac:dyDescent="0.25">
      <c r="A4537" s="1" t="s">
        <v>9248</v>
      </c>
      <c r="B4537" t="s">
        <v>9249</v>
      </c>
    </row>
    <row r="4538" spans="1:2" x14ac:dyDescent="0.25">
      <c r="A4538" s="1" t="s">
        <v>9250</v>
      </c>
      <c r="B4538" t="s">
        <v>9251</v>
      </c>
    </row>
    <row r="4539" spans="1:2" x14ac:dyDescent="0.25">
      <c r="A4539" s="1" t="s">
        <v>3984</v>
      </c>
      <c r="B4539" t="s">
        <v>9252</v>
      </c>
    </row>
    <row r="4540" spans="1:2" x14ac:dyDescent="0.25">
      <c r="A4540" s="1" t="s">
        <v>9253</v>
      </c>
      <c r="B4540" t="s">
        <v>9254</v>
      </c>
    </row>
    <row r="4541" spans="1:2" x14ac:dyDescent="0.25">
      <c r="A4541" s="1" t="s">
        <v>9255</v>
      </c>
      <c r="B4541" t="s">
        <v>9256</v>
      </c>
    </row>
    <row r="4542" spans="1:2" x14ac:dyDescent="0.25">
      <c r="A4542" s="1" t="s">
        <v>3704</v>
      </c>
      <c r="B4542" t="s">
        <v>9257</v>
      </c>
    </row>
    <row r="4543" spans="1:2" x14ac:dyDescent="0.25">
      <c r="A4543" s="1" t="s">
        <v>9258</v>
      </c>
      <c r="B4543" t="s">
        <v>9259</v>
      </c>
    </row>
    <row r="4544" spans="1:2" x14ac:dyDescent="0.25">
      <c r="A4544" s="1" t="s">
        <v>9260</v>
      </c>
      <c r="B4544" t="s">
        <v>9261</v>
      </c>
    </row>
    <row r="4545" spans="1:2" x14ac:dyDescent="0.25">
      <c r="A4545" s="1" t="s">
        <v>9262</v>
      </c>
      <c r="B4545" t="s">
        <v>9263</v>
      </c>
    </row>
    <row r="4546" spans="1:2" x14ac:dyDescent="0.25">
      <c r="A4546" s="1" t="s">
        <v>7369</v>
      </c>
      <c r="B4546" t="s">
        <v>9264</v>
      </c>
    </row>
    <row r="4547" spans="1:2" x14ac:dyDescent="0.25">
      <c r="A4547" s="1" t="s">
        <v>9265</v>
      </c>
      <c r="B4547" t="s">
        <v>9266</v>
      </c>
    </row>
    <row r="4548" spans="1:2" x14ac:dyDescent="0.25">
      <c r="A4548" s="1" t="s">
        <v>9267</v>
      </c>
      <c r="B4548" t="s">
        <v>9268</v>
      </c>
    </row>
    <row r="4549" spans="1:2" x14ac:dyDescent="0.25">
      <c r="A4549" s="1" t="s">
        <v>9269</v>
      </c>
      <c r="B4549" t="s">
        <v>9270</v>
      </c>
    </row>
    <row r="4550" spans="1:2" x14ac:dyDescent="0.25">
      <c r="A4550" s="1" t="s">
        <v>9271</v>
      </c>
      <c r="B4550" t="s">
        <v>9272</v>
      </c>
    </row>
    <row r="4551" spans="1:2" x14ac:dyDescent="0.25">
      <c r="A4551" s="1" t="s">
        <v>2192</v>
      </c>
      <c r="B4551" t="s">
        <v>9273</v>
      </c>
    </row>
    <row r="4552" spans="1:2" x14ac:dyDescent="0.25">
      <c r="A4552" s="1" t="s">
        <v>9274</v>
      </c>
      <c r="B4552" t="s">
        <v>9275</v>
      </c>
    </row>
    <row r="4553" spans="1:2" x14ac:dyDescent="0.25">
      <c r="A4553" s="1" t="s">
        <v>9276</v>
      </c>
      <c r="B4553" t="s">
        <v>9277</v>
      </c>
    </row>
    <row r="4554" spans="1:2" x14ac:dyDescent="0.25">
      <c r="A4554" s="1" t="s">
        <v>9278</v>
      </c>
      <c r="B4554" t="s">
        <v>9279</v>
      </c>
    </row>
    <row r="4555" spans="1:2" x14ac:dyDescent="0.25">
      <c r="A4555" s="1" t="s">
        <v>9280</v>
      </c>
      <c r="B4555" t="s">
        <v>9281</v>
      </c>
    </row>
    <row r="4556" spans="1:2" x14ac:dyDescent="0.25">
      <c r="A4556" s="1" t="s">
        <v>9282</v>
      </c>
      <c r="B4556" t="s">
        <v>9283</v>
      </c>
    </row>
    <row r="4557" spans="1:2" x14ac:dyDescent="0.25">
      <c r="A4557" s="1" t="s">
        <v>9284</v>
      </c>
      <c r="B4557" t="s">
        <v>9285</v>
      </c>
    </row>
    <row r="4558" spans="1:2" x14ac:dyDescent="0.25">
      <c r="A4558" s="1" t="s">
        <v>9286</v>
      </c>
      <c r="B4558" t="s">
        <v>9287</v>
      </c>
    </row>
    <row r="4559" spans="1:2" x14ac:dyDescent="0.25">
      <c r="A4559" s="1" t="s">
        <v>7484</v>
      </c>
      <c r="B4559" t="s">
        <v>9288</v>
      </c>
    </row>
    <row r="4560" spans="1:2" x14ac:dyDescent="0.25">
      <c r="A4560" s="1" t="s">
        <v>9289</v>
      </c>
      <c r="B4560" t="s">
        <v>9290</v>
      </c>
    </row>
    <row r="4561" spans="1:2" x14ac:dyDescent="0.25">
      <c r="A4561" s="1" t="s">
        <v>9291</v>
      </c>
      <c r="B4561" t="s">
        <v>9292</v>
      </c>
    </row>
    <row r="4562" spans="1:2" x14ac:dyDescent="0.25">
      <c r="A4562" s="1" t="s">
        <v>9293</v>
      </c>
      <c r="B4562" t="s">
        <v>9294</v>
      </c>
    </row>
    <row r="4563" spans="1:2" x14ac:dyDescent="0.25">
      <c r="A4563" s="1" t="s">
        <v>9295</v>
      </c>
      <c r="B4563" t="s">
        <v>9296</v>
      </c>
    </row>
    <row r="4564" spans="1:2" x14ac:dyDescent="0.25">
      <c r="A4564" s="1" t="s">
        <v>9297</v>
      </c>
      <c r="B4564" t="s">
        <v>9298</v>
      </c>
    </row>
    <row r="4565" spans="1:2" x14ac:dyDescent="0.25">
      <c r="A4565" s="1" t="s">
        <v>9299</v>
      </c>
      <c r="B4565" t="s">
        <v>9300</v>
      </c>
    </row>
    <row r="4566" spans="1:2" x14ac:dyDescent="0.25">
      <c r="A4566" s="1" t="s">
        <v>9301</v>
      </c>
      <c r="B4566" t="s">
        <v>9302</v>
      </c>
    </row>
    <row r="4567" spans="1:2" x14ac:dyDescent="0.25">
      <c r="A4567" s="1" t="s">
        <v>9303</v>
      </c>
      <c r="B4567" t="s">
        <v>9304</v>
      </c>
    </row>
    <row r="4568" spans="1:2" x14ac:dyDescent="0.25">
      <c r="A4568" s="1" t="s">
        <v>9305</v>
      </c>
      <c r="B4568" t="s">
        <v>9306</v>
      </c>
    </row>
    <row r="4569" spans="1:2" x14ac:dyDescent="0.25">
      <c r="A4569" s="1" t="s">
        <v>9307</v>
      </c>
      <c r="B4569" t="s">
        <v>9308</v>
      </c>
    </row>
    <row r="4570" spans="1:2" x14ac:dyDescent="0.25">
      <c r="A4570" s="1" t="s">
        <v>9309</v>
      </c>
      <c r="B4570" t="s">
        <v>9310</v>
      </c>
    </row>
    <row r="4571" spans="1:2" x14ac:dyDescent="0.25">
      <c r="A4571" s="1" t="s">
        <v>9311</v>
      </c>
      <c r="B4571" t="s">
        <v>9312</v>
      </c>
    </row>
    <row r="4572" spans="1:2" x14ac:dyDescent="0.25">
      <c r="A4572" s="1" t="s">
        <v>9313</v>
      </c>
      <c r="B4572" t="s">
        <v>9314</v>
      </c>
    </row>
    <row r="4573" spans="1:2" x14ac:dyDescent="0.25">
      <c r="A4573" s="1" t="s">
        <v>5037</v>
      </c>
      <c r="B4573" t="s">
        <v>9315</v>
      </c>
    </row>
    <row r="4574" spans="1:2" x14ac:dyDescent="0.25">
      <c r="A4574" s="1" t="s">
        <v>9316</v>
      </c>
      <c r="B4574" t="s">
        <v>9317</v>
      </c>
    </row>
    <row r="4575" spans="1:2" x14ac:dyDescent="0.25">
      <c r="A4575" s="1" t="s">
        <v>9318</v>
      </c>
      <c r="B4575" t="s">
        <v>9319</v>
      </c>
    </row>
    <row r="4576" spans="1:2" x14ac:dyDescent="0.25">
      <c r="A4576" s="1" t="s">
        <v>2758</v>
      </c>
      <c r="B4576" t="s">
        <v>9320</v>
      </c>
    </row>
    <row r="4577" spans="1:2" x14ac:dyDescent="0.25">
      <c r="A4577" s="1" t="s">
        <v>9321</v>
      </c>
      <c r="B4577" t="s">
        <v>9322</v>
      </c>
    </row>
    <row r="4578" spans="1:2" x14ac:dyDescent="0.25">
      <c r="A4578" s="22" t="s">
        <v>9388</v>
      </c>
      <c r="B4578" t="s">
        <v>9414</v>
      </c>
    </row>
    <row r="4579" spans="1:2" x14ac:dyDescent="0.25">
      <c r="A4579" s="22" t="s">
        <v>9433</v>
      </c>
      <c r="B4579" t="s">
        <v>9434</v>
      </c>
    </row>
    <row r="4580" spans="1:2" x14ac:dyDescent="0.25">
      <c r="A4580" s="22" t="s">
        <v>9456</v>
      </c>
      <c r="B4580" t="s">
        <v>9457</v>
      </c>
    </row>
    <row r="4581" spans="1:2" x14ac:dyDescent="0.25">
      <c r="A4581" s="22" t="s">
        <v>9458</v>
      </c>
      <c r="B4581" t="s">
        <v>9459</v>
      </c>
    </row>
    <row r="4582" spans="1:2" x14ac:dyDescent="0.25">
      <c r="A4582" s="22" t="s">
        <v>8557</v>
      </c>
      <c r="B4582" t="s">
        <v>8558</v>
      </c>
    </row>
    <row r="4583" spans="1:2" x14ac:dyDescent="0.25">
      <c r="A4583" s="22" t="s">
        <v>9512</v>
      </c>
      <c r="B4583" t="s">
        <v>9513</v>
      </c>
    </row>
    <row r="4584" spans="1:2" x14ac:dyDescent="0.25">
      <c r="A4584" s="22" t="s">
        <v>9394</v>
      </c>
      <c r="B4584" t="s">
        <v>9536</v>
      </c>
    </row>
    <row r="4585" spans="1:2" x14ac:dyDescent="0.25">
      <c r="A4585" s="22" t="s">
        <v>9538</v>
      </c>
      <c r="B4585" t="s">
        <v>9539</v>
      </c>
    </row>
  </sheetData>
  <conditionalFormatting sqref="A4426:A4577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50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5" sqref="A5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8797</v>
      </c>
    </row>
    <row r="4" spans="1:19" x14ac:dyDescent="0.25">
      <c r="A4" t="s">
        <v>8795</v>
      </c>
      <c r="B4" t="s">
        <v>8796</v>
      </c>
      <c r="C4" t="s">
        <v>8801</v>
      </c>
      <c r="D4" t="s">
        <v>8802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8797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L16" sqref="L16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6" customFormat="1" ht="44.25" customHeight="1" x14ac:dyDescent="0.2">
      <c r="A1" s="88"/>
      <c r="B1" s="133"/>
      <c r="C1" s="134"/>
      <c r="D1" s="131" t="s">
        <v>8953</v>
      </c>
      <c r="E1" s="132"/>
      <c r="F1" s="132"/>
      <c r="I1" s="87"/>
    </row>
    <row r="3" spans="1:10 16383:16383" ht="21.75" customHeight="1" x14ac:dyDescent="0.25">
      <c r="D3" s="83" t="s">
        <v>8573</v>
      </c>
      <c r="E3" s="84" t="s">
        <v>8328</v>
      </c>
      <c r="F3" s="85" t="s">
        <v>8774</v>
      </c>
      <c r="G3" s="75"/>
      <c r="H3" s="83" t="s">
        <v>8775</v>
      </c>
      <c r="I3" s="84" t="s">
        <v>8757</v>
      </c>
      <c r="XFC3" t="s">
        <v>7944</v>
      </c>
    </row>
    <row r="4" spans="1:10 16383:16383" ht="18" customHeight="1" x14ac:dyDescent="0.25">
      <c r="D4" s="90" t="s">
        <v>8758</v>
      </c>
      <c r="E4" s="91">
        <f>ROUND(SUMIFS(Tabla3[[#All],[V GRAVADAS]],Tabla3[[#All],[MES]],Tabla7[[#Headers],[DICIEMBRE]])/(1.13),2)</f>
        <v>4585.84</v>
      </c>
      <c r="F4" s="92"/>
      <c r="G4" s="109"/>
      <c r="H4" s="90" t="s">
        <v>8759</v>
      </c>
      <c r="I4" s="114">
        <f>ROUND(F7*0.13-F11*0.13-E13-E14,2)</f>
        <v>272.95</v>
      </c>
      <c r="XFC4" t="s">
        <v>7981</v>
      </c>
    </row>
    <row r="5" spans="1:10 16383:16383" ht="18" customHeight="1" x14ac:dyDescent="0.25">
      <c r="D5" s="90" t="s">
        <v>8760</v>
      </c>
      <c r="E5" s="91">
        <f>ROUND(SUMIFS(Tabla2[[#All],[V. GRAVADA]],Tabla2[[#All],[MES]],Tabla7[[#Headers],[DICIEMBRE]],Tabla2[[#All],[TIPO DE DOC]],3),2)</f>
        <v>0</v>
      </c>
      <c r="F5" s="92"/>
      <c r="G5" s="75"/>
      <c r="H5" s="90" t="s">
        <v>8761</v>
      </c>
      <c r="I5" s="100">
        <f>ROUND(F7*0.0175,2)+E15</f>
        <v>80.25</v>
      </c>
      <c r="XFC5" t="s">
        <v>8153</v>
      </c>
    </row>
    <row r="6" spans="1:10 16383:16383" ht="18" customHeight="1" x14ac:dyDescent="0.25">
      <c r="D6" s="90" t="s">
        <v>8762</v>
      </c>
      <c r="E6" s="91">
        <f>ROUND(SUMIFS(Tabla2[[#All],[V. GRAVADA]],Tabla2[[#All],[MES]],Tabla7[[#Headers],[DICIEMBRE]],Tabla2[[#All],[TIPO DE DOC]],5),2)</f>
        <v>0</v>
      </c>
      <c r="F6" s="92"/>
      <c r="G6" s="109"/>
      <c r="H6" s="107" t="s">
        <v>8763</v>
      </c>
      <c r="I6" s="101">
        <f>SUM(I4:I5)</f>
        <v>353.2</v>
      </c>
      <c r="XFC6" t="s">
        <v>8264</v>
      </c>
    </row>
    <row r="7" spans="1:10 16383:16383" ht="18" customHeight="1" x14ac:dyDescent="0.25">
      <c r="D7" s="118" t="s">
        <v>8772</v>
      </c>
      <c r="E7" s="119"/>
      <c r="F7" s="120">
        <f>+E4+E5-E6</f>
        <v>4585.84</v>
      </c>
      <c r="G7" s="75"/>
      <c r="H7" s="81"/>
      <c r="I7" s="82"/>
      <c r="XFC7" t="s">
        <v>8321</v>
      </c>
    </row>
    <row r="8" spans="1:10 16383:16383" ht="18" customHeight="1" x14ac:dyDescent="0.25">
      <c r="D8" s="90" t="s">
        <v>8764</v>
      </c>
      <c r="E8" s="91">
        <f>SUMIFS(Tabla1[[#All],[C. GRAVADA]],Tabla1[[#All],[MES]],Tabla7[[#Headers],[DICIEMBRE]],Tabla1[[#All],[TIPO DE DOC]],"03")</f>
        <v>837.05000000000007</v>
      </c>
      <c r="F8" s="93"/>
      <c r="G8" s="109"/>
      <c r="H8" s="75"/>
      <c r="I8" s="76"/>
      <c r="J8" s="15"/>
      <c r="XFC8" t="s">
        <v>8322</v>
      </c>
    </row>
    <row r="9" spans="1:10 16383:16383" ht="18" customHeight="1" x14ac:dyDescent="0.25">
      <c r="D9" s="90" t="s">
        <v>8765</v>
      </c>
      <c r="E9" s="91">
        <f>SUMIFS(Tabla1[[#All],[IMPOR BIENES]],Tabla1[[#All],[MES]],Tabla7[[#Headers],[DICIEMBRE]],Tabla1[[#All],[TIPO DE DOC]],12)</f>
        <v>0</v>
      </c>
      <c r="F9" s="93"/>
      <c r="G9" s="109"/>
      <c r="H9" s="75"/>
      <c r="I9" s="76"/>
      <c r="J9" s="15"/>
      <c r="XFC9" t="s">
        <v>8323</v>
      </c>
    </row>
    <row r="10" spans="1:10 16383:16383" ht="18" customHeight="1" x14ac:dyDescent="0.25">
      <c r="D10" s="90" t="s">
        <v>8766</v>
      </c>
      <c r="E10" s="91">
        <f>SUMIFS(Tabla1[[#All],[C. GRAVADA]],Tabla1[[#All],[MES]],Tabla7[[#Headers],[DICIEMBRE]],Tabla1[[#All],[TIPO DE DOC]],"05")</f>
        <v>0</v>
      </c>
      <c r="F10" s="94"/>
      <c r="XFC10" t="s">
        <v>8324</v>
      </c>
    </row>
    <row r="11" spans="1:10 16383:16383" ht="18" customHeight="1" x14ac:dyDescent="0.25">
      <c r="D11" s="118" t="s">
        <v>8773</v>
      </c>
      <c r="E11" s="119"/>
      <c r="F11" s="120">
        <f>IFERROR(+E8+E9-E10,"")</f>
        <v>837.05000000000007</v>
      </c>
      <c r="G11" s="15"/>
      <c r="XFC11" t="s">
        <v>8325</v>
      </c>
    </row>
    <row r="12" spans="1:10 16383:16383" ht="18" customHeight="1" x14ac:dyDescent="0.25">
      <c r="D12" s="90" t="s">
        <v>8767</v>
      </c>
      <c r="E12" s="91">
        <f>SUMIFS(Tabla1[[#All],[C. EXENTAS]],Tabla1[[#All],[MES]],Tabla7[[#Headers],[DICIEMBRE]],Tabla1[[#All],[TIPO DE DOC]],"03")</f>
        <v>0</v>
      </c>
      <c r="F12" s="95"/>
      <c r="G12" s="15"/>
      <c r="XFC12" t="s">
        <v>8326</v>
      </c>
    </row>
    <row r="13" spans="1:10 16383:16383" ht="18" customHeight="1" x14ac:dyDescent="0.25">
      <c r="D13" s="90" t="s">
        <v>8768</v>
      </c>
      <c r="E13" s="91">
        <f>SUMIFS(Tabla1[[#All],[PERCEPCIONES]],Tabla1[[#All],[MES]],Tabla7[[#Headers],[DICIEMBRE]],Tabla1[[#All],[TIPO DE DOC]],"03")</f>
        <v>0</v>
      </c>
      <c r="F13" s="96"/>
      <c r="XFC13" t="s">
        <v>8327</v>
      </c>
    </row>
    <row r="14" spans="1:10 16383:16383" ht="18" customHeight="1" x14ac:dyDescent="0.25">
      <c r="D14" s="90" t="s">
        <v>9681</v>
      </c>
      <c r="E14" s="91">
        <f>SUMIFS(Tabla6[[#Headers],[#Data],[Monto Retención 2%]],Tabla6[[#Headers],[#Data],[Mes]],Tabla7[[#Headers],[DICIEMBRE]])</f>
        <v>214.38920000000005</v>
      </c>
      <c r="F14" s="97"/>
      <c r="XFC14" t="s">
        <v>8328</v>
      </c>
    </row>
    <row r="15" spans="1:10 16383:16383" ht="18" customHeight="1" x14ac:dyDescent="0.25">
      <c r="D15" s="98" t="s">
        <v>8769</v>
      </c>
      <c r="E15" s="99">
        <f>+Tabla9[[#Totals],[IMPUESTO RETENIDO ]]</f>
        <v>0</v>
      </c>
      <c r="F15" s="95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2024-01-31T15:58:09Z</dcterms:modified>
</cp:coreProperties>
</file>