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CARPETA PRNCIPAL\LIBROS DE IVA DESPACHO 2024\SERVIRECOLECCION\2023\"/>
    </mc:Choice>
  </mc:AlternateContent>
  <xr:revisionPtr revIDLastSave="0" documentId="13_ncr:1_{C92E14B3-2DB6-400D-87E8-6B51A75CF01F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RETENCIONES'!$A$1:$J$53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1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08" i="7" l="1"/>
  <c r="D9" i="6"/>
  <c r="B18" i="13"/>
  <c r="B17" i="13"/>
  <c r="B16" i="13"/>
  <c r="B15" i="13"/>
  <c r="B14" i="13"/>
  <c r="B13" i="13"/>
  <c r="B12" i="13"/>
  <c r="B11" i="13"/>
  <c r="B10" i="13"/>
  <c r="B9" i="13"/>
  <c r="B8" i="13"/>
  <c r="B7" i="13"/>
  <c r="B6" i="13"/>
  <c r="B22" i="13"/>
  <c r="B21" i="13"/>
  <c r="B20" i="13"/>
  <c r="B19" i="13"/>
  <c r="B25" i="13"/>
  <c r="B24" i="13"/>
  <c r="B23" i="13"/>
  <c r="B53" i="13"/>
  <c r="B52" i="13"/>
  <c r="B51" i="13"/>
  <c r="B50" i="13"/>
  <c r="B49" i="13"/>
  <c r="B48" i="13"/>
  <c r="B47" i="13"/>
  <c r="B46" i="13"/>
  <c r="B45" i="13"/>
  <c r="B44" i="13"/>
  <c r="B43" i="13"/>
  <c r="B42" i="13"/>
  <c r="B40" i="13"/>
  <c r="B39" i="13"/>
  <c r="B38" i="13"/>
  <c r="B37" i="13"/>
  <c r="B36" i="13"/>
  <c r="B35" i="13"/>
  <c r="B34" i="13"/>
  <c r="B33" i="13"/>
  <c r="B32" i="13"/>
  <c r="B31" i="13"/>
  <c r="B30" i="13"/>
  <c r="B29" i="13"/>
  <c r="B28" i="13"/>
  <c r="B27" i="13"/>
  <c r="B26" i="13"/>
  <c r="B41" i="13"/>
  <c r="E5" i="29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5" i="29" l="1"/>
  <c r="G2" i="30" l="1"/>
  <c r="F2" i="30" s="1"/>
  <c r="I2" i="30"/>
  <c r="H2" i="30" s="1"/>
  <c r="G3" i="30"/>
  <c r="F3" i="30" s="1"/>
  <c r="I3" i="30"/>
  <c r="H3" i="30" s="1"/>
  <c r="I5" i="31" l="1"/>
  <c r="J5" i="31"/>
  <c r="K5" i="31"/>
  <c r="L5" i="31"/>
  <c r="M5" i="31"/>
  <c r="N5" i="31"/>
  <c r="O5" i="31"/>
  <c r="P5" i="31"/>
  <c r="H5" i="31"/>
  <c r="S5" i="31"/>
  <c r="I54" i="13" l="1"/>
  <c r="D17" i="6"/>
  <c r="E6" i="29" l="1"/>
  <c r="E10" i="29"/>
  <c r="E7" i="29" l="1"/>
  <c r="P5" i="30"/>
  <c r="N5" i="30"/>
  <c r="M5" i="30"/>
  <c r="L5" i="30"/>
  <c r="K5" i="30"/>
  <c r="E13" i="29"/>
  <c r="E11" i="29"/>
  <c r="E9" i="29"/>
  <c r="E4" i="29"/>
  <c r="F7" i="29" l="1"/>
  <c r="F12" i="29"/>
  <c r="F8" i="29"/>
  <c r="F20" i="29" s="1"/>
  <c r="I4" i="29" l="1"/>
  <c r="I5" i="29"/>
  <c r="E54" i="13"/>
  <c r="I6" i="29" l="1"/>
  <c r="F54" i="13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J54" i="13" l="1"/>
  <c r="H54" i="13"/>
  <c r="M7" i="10" l="1"/>
  <c r="N7" i="10"/>
  <c r="O7" i="10"/>
  <c r="O8" i="10" s="1"/>
  <c r="O9" i="10" s="1"/>
  <c r="P7" i="10"/>
  <c r="Q7" i="10"/>
  <c r="R7" i="10"/>
  <c r="S7" i="10"/>
  <c r="T7" i="10"/>
  <c r="U7" i="10"/>
  <c r="L7" i="10"/>
  <c r="D9" i="9"/>
  <c r="D10" i="9" s="1"/>
  <c r="D11" i="9" s="1"/>
  <c r="D22" i="9" l="1"/>
  <c r="D18" i="5" l="1"/>
  <c r="L273" i="8"/>
  <c r="M273" i="8"/>
  <c r="M279" i="8" s="1"/>
  <c r="M281" i="8" s="1"/>
  <c r="N273" i="8"/>
  <c r="O273" i="8"/>
  <c r="P273" i="8"/>
  <c r="Q273" i="8"/>
  <c r="K273" i="8"/>
  <c r="J1408" i="7" l="1"/>
  <c r="K1408" i="7"/>
  <c r="L1408" i="7"/>
  <c r="M1408" i="7"/>
  <c r="N1408" i="7"/>
  <c r="O1408" i="7"/>
  <c r="P1408" i="7"/>
  <c r="I1408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pablo</author>
  </authors>
  <commentList>
    <comment ref="E3" authorId="0" shapeId="0" xr:uid="{00000000-0006-0000-1200-000001000000}">
      <text>
        <r>
          <rPr>
            <b/>
            <sz val="9"/>
            <color indexed="81"/>
            <rFont val="Tahoma"/>
            <family val="2"/>
          </rPr>
          <t>DESPACHO: CAMBIE EL MES QUE DESEA CONSULTAR DESPLEGANDO LA LISTA DE MESES.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<sst xmlns="http://schemas.openxmlformats.org/spreadsheetml/2006/main" count="37976" uniqueCount="9808">
  <si>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</si>
  <si>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</si>
  <si>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</si>
  <si>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</si>
  <si>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</si>
  <si>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</si>
  <si>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</si>
  <si>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</si>
  <si>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</si>
  <si>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</si>
  <si>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</si>
  <si>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</si>
  <si>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</si>
  <si>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</si>
  <si>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</si>
  <si>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</si>
  <si>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</si>
  <si>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</si>
  <si>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</si>
  <si>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</si>
  <si>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</si>
  <si>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</si>
  <si>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</si>
  <si>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</si>
  <si>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</si>
  <si>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</si>
  <si>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</si>
  <si>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</si>
  <si>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</si>
  <si>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</si>
  <si>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</si>
  <si>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</si>
  <si>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</si>
  <si>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</si>
  <si>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</si>
  <si>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</si>
  <si>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</si>
  <si>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</si>
  <si>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</si>
  <si>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</si>
  <si>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</si>
  <si>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</si>
  <si>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</si>
  <si>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</si>
  <si>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</si>
  <si>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</si>
  <si>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</si>
  <si>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</si>
  <si>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</si>
  <si>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</si>
  <si>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</si>
  <si>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</si>
  <si>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</si>
  <si>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</si>
  <si>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</si>
  <si>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</si>
  <si>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</si>
  <si>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</si>
  <si>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</si>
  <si>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</si>
  <si>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</si>
  <si>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</si>
  <si>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</si>
  <si>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</si>
  <si>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</si>
  <si>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</si>
  <si>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</si>
  <si>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</si>
  <si>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</si>
  <si>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</si>
  <si>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</si>
  <si>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</si>
  <si>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</si>
  <si>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</si>
  <si>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</si>
  <si>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</si>
  <si>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</si>
  <si>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</si>
  <si>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</si>
  <si>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</si>
  <si>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</si>
  <si>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</si>
  <si>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</si>
  <si>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</si>
  <si>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</si>
  <si>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</si>
  <si>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</si>
  <si>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</si>
  <si>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</si>
  <si>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</si>
  <si>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</si>
  <si>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</si>
  <si>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</si>
  <si>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</si>
  <si>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</si>
  <si>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</si>
  <si>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</si>
  <si>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</si>
  <si>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</si>
  <si>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</si>
  <si>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</si>
  <si>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</si>
  <si>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</si>
  <si>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</si>
  <si>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</si>
  <si>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</si>
  <si>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</si>
  <si>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</si>
  <si>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</si>
  <si>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</si>
  <si>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</si>
  <si>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</si>
  <si>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</si>
  <si>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</si>
  <si>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</si>
  <si>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</si>
  <si>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</si>
  <si>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</si>
  <si>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</si>
  <si>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</si>
  <si>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</si>
  <si>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</si>
  <si>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</si>
  <si>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</si>
  <si>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</si>
  <si>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</si>
  <si>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</si>
  <si>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</si>
  <si>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</si>
  <si>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</si>
  <si>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</si>
  <si>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</si>
  <si>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</si>
  <si>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</si>
  <si>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</si>
  <si>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</si>
  <si>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</si>
  <si>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</si>
  <si>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</si>
  <si>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</si>
  <si>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</si>
  <si>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</si>
  <si>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</si>
  <si>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</si>
  <si>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</si>
  <si>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</si>
  <si>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</si>
  <si>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</si>
  <si>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</si>
  <si>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</si>
  <si>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</si>
  <si>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</si>
  <si>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</si>
  <si>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</si>
  <si>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</si>
  <si>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</si>
  <si>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</si>
  <si>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</si>
  <si>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</si>
  <si>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</si>
  <si>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</si>
  <si>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</si>
  <si>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</si>
  <si>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</si>
  <si>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</si>
  <si>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</si>
  <si>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</si>
  <si>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</si>
  <si>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</si>
  <si>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</si>
  <si>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</si>
  <si>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</si>
  <si>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</si>
  <si>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</si>
  <si>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</si>
  <si>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</si>
  <si>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</si>
  <si>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</si>
  <si>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</si>
  <si>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</si>
  <si>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</si>
  <si>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</si>
  <si>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</si>
  <si>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</si>
  <si>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</si>
  <si>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</si>
  <si>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</si>
  <si>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</si>
  <si>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</si>
  <si>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</si>
  <si>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</si>
  <si>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</si>
  <si>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</si>
  <si>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</si>
  <si>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</si>
  <si>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</si>
  <si>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</si>
  <si>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</si>
  <si>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</si>
  <si>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</si>
  <si>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</si>
  <si>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</si>
  <si>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</si>
  <si>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</si>
  <si>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</si>
  <si>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</si>
  <si>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</si>
  <si>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</si>
  <si>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</si>
  <si>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</si>
  <si>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</si>
  <si>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</si>
  <si>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</si>
  <si>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</si>
  <si>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</si>
  <si>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</si>
  <si>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</si>
  <si>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</si>
  <si>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</si>
  <si>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</si>
  <si>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</si>
  <si>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</si>
  <si>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</si>
  <si>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</si>
  <si>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</si>
  <si>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</si>
  <si>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</si>
  <si>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</si>
  <si>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</si>
  <si>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</si>
  <si>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</si>
  <si>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</si>
  <si>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</si>
  <si>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</si>
  <si>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</si>
  <si>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</si>
  <si>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</si>
  <si>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</si>
  <si>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</si>
  <si>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</si>
  <si>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</si>
  <si>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</si>
  <si>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</si>
  <si>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</si>
  <si>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</si>
  <si>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</si>
  <si>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</si>
  <si>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</si>
  <si>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</si>
  <si>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</si>
  <si>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</si>
  <si>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</si>
  <si>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</si>
  <si>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</si>
  <si>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</si>
  <si>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</si>
  <si>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</si>
  <si>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</si>
  <si>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</si>
  <si>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</si>
  <si>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</si>
  <si>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</si>
  <si>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</si>
  <si>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</si>
  <si>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</si>
  <si>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</si>
  <si>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</si>
  <si>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</si>
  <si>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</si>
  <si>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</si>
  <si>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</si>
  <si>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</si>
  <si>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</si>
  <si>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</si>
  <si>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</si>
  <si>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</si>
  <si>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</si>
  <si>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</si>
  <si>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</si>
  <si>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</si>
  <si>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</si>
  <si>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</si>
  <si>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</si>
  <si>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</si>
  <si>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</si>
  <si>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</si>
  <si>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</si>
  <si>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</si>
  <si>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</si>
  <si>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</si>
  <si>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</si>
  <si>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</si>
  <si>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</si>
  <si>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</si>
  <si>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</si>
  <si>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</si>
  <si>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</si>
  <si>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</si>
  <si>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</si>
  <si>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</si>
  <si>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</si>
  <si>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</si>
  <si>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</si>
  <si>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</si>
  <si>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</si>
  <si>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</si>
  <si>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</si>
  <si>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</si>
  <si>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</si>
  <si>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</si>
  <si>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</si>
  <si>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</si>
  <si>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</si>
  <si>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</si>
  <si>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</si>
  <si>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</si>
  <si>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</si>
  <si>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</si>
  <si>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</si>
  <si>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</si>
  <si>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</si>
  <si>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</si>
  <si>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</si>
  <si>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</si>
  <si>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</si>
  <si>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</si>
  <si>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</si>
  <si>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</si>
  <si>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</si>
  <si>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</si>
  <si>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</si>
  <si>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</si>
  <si>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</si>
  <si>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</si>
  <si>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</si>
  <si>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</si>
  <si>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</si>
  <si>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</si>
  <si>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</si>
  <si>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</si>
  <si>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</si>
  <si>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</si>
  <si>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</si>
  <si>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</si>
  <si>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</si>
  <si>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</si>
  <si>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</si>
  <si>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</si>
  <si>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</si>
  <si>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</si>
  <si>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</si>
  <si>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</si>
  <si>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</si>
  <si>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</si>
  <si>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</si>
  <si>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</si>
  <si>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</si>
  <si>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</si>
  <si>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</si>
  <si>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</si>
  <si>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</si>
  <si>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</si>
  <si>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</si>
  <si>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</si>
  <si>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</si>
  <si>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</si>
  <si>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</si>
  <si>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</si>
  <si>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</si>
  <si>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</si>
  <si>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</si>
  <si>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</si>
  <si>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</si>
  <si>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</si>
  <si>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</si>
  <si>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</si>
  <si>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</si>
  <si>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</si>
  <si>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</si>
  <si>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</si>
  <si>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</si>
  <si>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</si>
  <si>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</si>
  <si>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</si>
  <si>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</si>
  <si>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</si>
  <si>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</si>
  <si>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</si>
  <si>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</si>
  <si>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</si>
  <si>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</si>
  <si>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</si>
  <si>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</si>
  <si>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</si>
  <si>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</si>
  <si>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</si>
  <si>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</si>
  <si>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</si>
  <si>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</si>
  <si>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</si>
  <si>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</si>
  <si>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</si>
  <si>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</si>
  <si>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</si>
  <si>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</si>
  <si>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</si>
  <si>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</si>
  <si>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</si>
  <si>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</si>
  <si>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</si>
  <si>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</si>
  <si>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</si>
  <si>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</si>
  <si>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</si>
  <si>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</si>
  <si>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</si>
  <si>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</si>
  <si>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</si>
  <si>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</si>
  <si>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</si>
  <si>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</si>
  <si>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</si>
  <si>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</si>
  <si>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</si>
  <si>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</si>
  <si>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</si>
  <si>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</si>
  <si>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</si>
  <si>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</si>
  <si>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</si>
  <si>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</si>
  <si>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</si>
  <si>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</si>
  <si>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</si>
  <si>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</si>
  <si>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</si>
  <si>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</si>
  <si>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</si>
  <si>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</si>
  <si>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</si>
  <si>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</si>
  <si>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</si>
  <si>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</si>
  <si>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</si>
  <si>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</si>
  <si>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</si>
  <si>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</si>
  <si>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</si>
  <si>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</si>
  <si>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</si>
  <si>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</si>
  <si>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</si>
  <si>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</si>
  <si>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</si>
  <si>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</si>
  <si>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</si>
  <si>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</si>
  <si>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</si>
  <si>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</si>
  <si>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</si>
  <si>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</si>
  <si>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</si>
  <si>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</si>
  <si>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</si>
  <si>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</si>
  <si>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</si>
  <si>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</si>
  <si>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</si>
  <si>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</si>
  <si>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</si>
  <si>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</si>
  <si>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</si>
  <si>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</si>
  <si>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</si>
  <si>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</si>
  <si>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</si>
  <si>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</si>
  <si>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</si>
  <si>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</si>
  <si>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</si>
  <si>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</si>
  <si>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</si>
  <si>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</si>
  <si>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</si>
  <si>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</si>
  <si>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</si>
  <si>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</si>
  <si>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</si>
  <si>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</si>
  <si>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</si>
  <si>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</si>
  <si>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</si>
  <si>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</si>
  <si>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</si>
  <si>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</si>
  <si>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</si>
  <si>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</si>
  <si>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</si>
  <si>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</si>
  <si>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</si>
  <si>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</si>
  <si>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</si>
  <si>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</si>
  <si>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</si>
  <si>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</si>
  <si>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</si>
  <si>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</si>
  <si>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</si>
  <si>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</si>
  <si>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</si>
  <si>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</si>
  <si>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</si>
  <si>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</si>
  <si>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</si>
  <si>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</si>
  <si>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</si>
  <si>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</si>
  <si>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</si>
  <si>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</si>
  <si>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</si>
  <si>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</si>
  <si>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</si>
  <si>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</si>
  <si>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</si>
  <si>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</si>
  <si>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</si>
  <si>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</si>
  <si>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</si>
  <si>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</si>
  <si>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</si>
  <si>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</si>
  <si>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</si>
  <si>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</si>
  <si>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</si>
  <si>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</si>
  <si>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</si>
  <si>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</si>
  <si>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</si>
  <si>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</si>
  <si>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</si>
  <si>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</si>
  <si>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</si>
  <si>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</si>
  <si>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</si>
  <si>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</si>
  <si>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</si>
  <si>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</si>
  <si>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</si>
  <si>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</si>
  <si>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</si>
  <si>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</si>
  <si>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</si>
  <si>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</si>
  <si>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</si>
  <si>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</si>
  <si>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</si>
  <si>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</si>
  <si>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</si>
  <si>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</si>
  <si>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</si>
  <si>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</si>
  <si>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</si>
  <si>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</si>
  <si>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</si>
  <si>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</si>
  <si>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</si>
  <si>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</si>
  <si>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</si>
  <si>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</si>
  <si>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</si>
  <si>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</si>
  <si>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</si>
  <si>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</si>
  <si>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</si>
  <si>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</si>
  <si>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</si>
  <si>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</si>
  <si>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</si>
  <si>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</si>
  <si>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</si>
  <si>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</si>
  <si>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</si>
  <si>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</si>
  <si>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</si>
  <si>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</si>
  <si>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</si>
  <si>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</si>
  <si>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</si>
  <si>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</si>
  <si>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</si>
  <si>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</si>
  <si>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</si>
  <si>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</si>
  <si>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</si>
  <si>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</si>
  <si>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</si>
  <si>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</si>
  <si>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</si>
  <si>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</si>
  <si>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</si>
  <si>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</si>
  <si>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</si>
  <si>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</si>
  <si>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</si>
  <si>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</si>
  <si>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</si>
  <si>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</si>
  <si>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</si>
  <si>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</si>
  <si>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</si>
  <si>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</si>
  <si>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</si>
  <si>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</si>
  <si>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</si>
  <si>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</si>
  <si>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</si>
  <si>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</si>
  <si>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</si>
  <si>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</si>
  <si>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</si>
  <si>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</si>
  <si>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</si>
  <si>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</si>
  <si>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</si>
  <si>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</si>
  <si>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</si>
  <si>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</si>
  <si>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</si>
  <si>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</si>
  <si>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</si>
  <si>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</si>
  <si>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</si>
  <si>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</si>
  <si>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</si>
  <si>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</si>
  <si>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</si>
  <si>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</si>
  <si>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</si>
  <si>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</si>
  <si>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</si>
  <si>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</si>
  <si>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</si>
  <si>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</si>
  <si>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</si>
  <si>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</si>
  <si>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</si>
  <si>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</si>
  <si>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</si>
  <si>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</si>
  <si>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</si>
  <si>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</si>
  <si>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</si>
  <si>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</si>
  <si>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</si>
  <si>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</si>
  <si>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</si>
  <si>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</si>
  <si>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</si>
  <si>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</si>
  <si>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</si>
  <si>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</si>
  <si>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</si>
  <si>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</si>
  <si>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</si>
  <si>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</si>
  <si>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</si>
  <si>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</si>
  <si>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</si>
  <si>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</si>
  <si>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</si>
  <si>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</si>
  <si>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</si>
  <si>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</si>
  <si>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</si>
  <si>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</si>
  <si>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</si>
  <si>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</si>
  <si>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</si>
  <si>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</si>
  <si>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</si>
  <si>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</si>
  <si>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</si>
  <si>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</si>
  <si>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</si>
  <si>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</si>
  <si>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</si>
  <si>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</si>
  <si>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</si>
  <si>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</si>
  <si>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</si>
  <si>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</si>
  <si>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</si>
  <si>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</si>
  <si>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</si>
  <si>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</si>
  <si>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</si>
  <si>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</si>
  <si>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</si>
  <si>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</si>
  <si>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</si>
  <si>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</si>
  <si>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</si>
  <si>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</si>
  <si>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</si>
  <si>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</si>
  <si>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</si>
  <si>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</si>
  <si>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</si>
  <si>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</si>
  <si>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</si>
  <si>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</si>
  <si>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</si>
  <si>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</si>
  <si>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</si>
  <si>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</si>
  <si>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</si>
  <si>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</si>
  <si>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</si>
  <si>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</si>
  <si>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</si>
  <si>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</si>
  <si>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</si>
  <si>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</si>
  <si>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</si>
  <si>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</si>
  <si>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</si>
  <si>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</si>
  <si>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</si>
  <si>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</si>
  <si>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</si>
  <si>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</si>
  <si>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</si>
  <si>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</si>
  <si>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</si>
  <si>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</si>
  <si>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</si>
  <si>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</si>
  <si>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</si>
  <si>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</si>
  <si>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</si>
  <si>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</si>
  <si>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</si>
  <si>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</si>
  <si>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</si>
  <si>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</si>
  <si>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</si>
  <si>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</si>
  <si>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</si>
  <si>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</si>
  <si>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</si>
  <si>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</si>
  <si>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</si>
  <si>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</si>
  <si>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</si>
  <si>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</si>
  <si>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</si>
  <si>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</si>
  <si>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</si>
  <si>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</si>
  <si>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</si>
  <si>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</si>
  <si>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</si>
  <si>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</si>
  <si>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</si>
  <si>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</si>
  <si>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</si>
  <si>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</si>
  <si>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</si>
  <si>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</si>
  <si>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</si>
  <si>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</si>
  <si>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</si>
  <si>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</si>
  <si>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</si>
  <si>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</si>
  <si>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</si>
  <si>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</si>
  <si>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</si>
  <si>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</si>
  <si>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</si>
  <si>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</si>
  <si>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</si>
  <si>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</si>
  <si>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</si>
  <si>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</si>
  <si>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</si>
  <si>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</si>
  <si>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</si>
  <si>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</si>
  <si>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</si>
  <si>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</si>
  <si>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</si>
  <si>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</si>
  <si>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</si>
  <si>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</si>
  <si>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</si>
  <si>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</si>
  <si>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</si>
  <si>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</si>
  <si>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</si>
  <si>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</si>
  <si>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</si>
  <si>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</si>
  <si>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</si>
  <si>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</si>
  <si>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</si>
  <si>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</si>
  <si>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</si>
  <si>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</si>
  <si>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</si>
  <si>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</si>
  <si>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</si>
  <si>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</si>
  <si>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</si>
  <si>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</si>
  <si>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</si>
  <si>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</si>
  <si>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</si>
  <si>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</si>
  <si>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</si>
  <si>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</si>
  <si>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</si>
  <si>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</si>
  <si>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</si>
  <si>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</si>
  <si>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</si>
  <si>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</si>
  <si>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</si>
  <si>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</si>
  <si>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</si>
  <si>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</si>
  <si>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</si>
  <si>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</si>
  <si>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</si>
  <si>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</si>
  <si>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</si>
  <si>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</si>
  <si>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</si>
  <si>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</si>
  <si>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</si>
  <si>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</si>
  <si>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</si>
  <si>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</si>
  <si>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</si>
  <si>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</si>
  <si>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</si>
  <si>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</si>
  <si>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</si>
  <si>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</si>
  <si>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</si>
  <si>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</si>
  <si>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</si>
  <si>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</si>
  <si>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</si>
  <si>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</si>
  <si>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</si>
  <si>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</si>
  <si>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</si>
  <si>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</si>
  <si>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</si>
  <si>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</si>
  <si>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</si>
  <si>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</si>
  <si>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</si>
  <si>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</si>
  <si>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</si>
  <si>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</si>
  <si>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</si>
  <si>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</si>
  <si>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</si>
  <si>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</si>
  <si>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</si>
  <si>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</si>
  <si>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</si>
  <si>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</si>
  <si>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</si>
  <si>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</si>
  <si>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</si>
  <si>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</si>
  <si>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</si>
  <si>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</si>
  <si>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</si>
  <si>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</si>
  <si>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</si>
  <si>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</si>
  <si>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</si>
  <si>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</si>
  <si>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</si>
  <si>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</si>
  <si>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</si>
  <si>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</si>
  <si>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</si>
  <si>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</si>
  <si>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</si>
  <si>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</si>
  <si>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</si>
  <si>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</si>
  <si>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</si>
  <si>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</si>
  <si>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</si>
  <si>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</si>
  <si>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</si>
  <si>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</si>
  <si>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</si>
  <si>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</si>
  <si>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</si>
  <si>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</si>
  <si>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</si>
  <si>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</si>
  <si>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</si>
  <si>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</si>
  <si>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</si>
  <si>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</si>
  <si>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</si>
  <si>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</si>
  <si>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</si>
  <si>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</si>
  <si>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</si>
  <si>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</si>
  <si>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</si>
  <si>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</si>
  <si>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</si>
  <si>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</si>
  <si>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</si>
  <si>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</si>
  <si>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</si>
  <si>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</si>
  <si>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</si>
  <si>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</si>
  <si>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</si>
  <si>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</si>
  <si>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</si>
  <si>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</si>
  <si>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</si>
  <si>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</si>
  <si>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</si>
  <si>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</si>
  <si>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</si>
  <si>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</si>
  <si>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</si>
  <si>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</si>
  <si>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</si>
  <si>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</si>
  <si>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</si>
  <si>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</si>
  <si>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</si>
  <si>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</si>
  <si>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</si>
  <si>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</si>
  <si>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</si>
  <si>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</si>
  <si>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</si>
  <si>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</si>
  <si>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</si>
  <si>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</si>
  <si>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</si>
  <si>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</si>
  <si>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</si>
  <si>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</si>
  <si>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</si>
  <si>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</si>
  <si>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</si>
  <si>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</si>
  <si>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</si>
  <si>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</si>
  <si>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</si>
  <si>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</si>
  <si>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</si>
  <si>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</si>
  <si>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</si>
  <si>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</si>
  <si>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</si>
  <si>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</si>
  <si>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</si>
  <si>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</si>
  <si>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</si>
  <si>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</si>
  <si>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</si>
  <si>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</si>
  <si>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</si>
  <si>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</si>
  <si>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</si>
  <si>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</si>
  <si>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</si>
  <si>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</si>
  <si>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</si>
  <si>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</si>
  <si>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</si>
  <si>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</si>
  <si>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</si>
  <si>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</si>
  <si>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</si>
  <si>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</si>
  <si>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</si>
  <si>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</si>
  <si>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</si>
  <si>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</si>
  <si>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</si>
  <si>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</si>
  <si>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</si>
  <si>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</si>
  <si>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</si>
  <si>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</si>
  <si>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</si>
  <si>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</si>
  <si>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</si>
  <si>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</si>
  <si>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</si>
  <si>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</si>
  <si>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</si>
  <si>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</si>
  <si>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</si>
  <si>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</si>
  <si>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</si>
  <si>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</si>
  <si>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</si>
  <si>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</si>
  <si>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</si>
  <si>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</si>
  <si>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</si>
  <si>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</si>
  <si>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</si>
  <si>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</si>
  <si>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</si>
  <si>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</si>
  <si>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</si>
  <si>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</si>
  <si>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</si>
  <si>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</si>
  <si>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</si>
  <si>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</si>
  <si>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</si>
  <si>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</si>
  <si>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</si>
  <si>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</si>
  <si>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</si>
  <si>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</si>
  <si>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</si>
  <si>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</si>
  <si>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</si>
  <si>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</si>
  <si>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</si>
  <si>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</si>
  <si>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</si>
  <si>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</si>
  <si>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</si>
  <si>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</si>
  <si>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</si>
  <si>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</si>
  <si>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</si>
  <si>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</si>
  <si>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</si>
  <si>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</si>
  <si>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</si>
  <si>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</si>
  <si>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</si>
  <si>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</si>
  <si>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</si>
  <si>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</si>
  <si>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</si>
  <si>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</si>
  <si>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</si>
  <si>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</si>
  <si>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</si>
  <si>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</si>
  <si>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</si>
  <si>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</si>
  <si>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</si>
  <si>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</si>
  <si>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</si>
  <si>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</si>
  <si>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</si>
  <si>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</si>
  <si>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</si>
  <si>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</si>
  <si>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</si>
  <si>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</si>
  <si>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</si>
  <si>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</si>
  <si>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</si>
  <si>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</si>
  <si>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</si>
  <si>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</si>
  <si>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</si>
  <si>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</si>
  <si>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</si>
  <si>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</si>
  <si>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</si>
  <si>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</si>
  <si>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</si>
  <si>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</si>
  <si>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</si>
  <si>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</si>
  <si>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</si>
  <si>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</si>
  <si>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</si>
  <si>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</si>
  <si>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</si>
  <si>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</si>
  <si>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</si>
  <si>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</si>
  <si>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</si>
  <si>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</si>
  <si>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</si>
  <si>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</si>
  <si>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</si>
  <si>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</si>
  <si>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</si>
  <si>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</si>
  <si>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</si>
  <si>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</si>
  <si>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</si>
  <si>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</si>
  <si>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</si>
  <si>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</si>
  <si>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</si>
  <si>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</si>
  <si>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</si>
  <si>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</si>
  <si>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</si>
  <si>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</si>
  <si>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</si>
  <si>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</si>
  <si>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</si>
  <si>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</si>
  <si>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</si>
  <si>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</si>
  <si>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</si>
  <si>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</si>
  <si>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</si>
  <si>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</si>
  <si>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</si>
  <si>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</si>
  <si>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</si>
  <si>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</si>
  <si>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</si>
  <si>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</si>
  <si>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</si>
  <si>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</si>
  <si>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</si>
  <si>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</si>
  <si>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</si>
  <si>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</si>
  <si>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</si>
  <si>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</si>
  <si>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</si>
  <si>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</si>
  <si>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</si>
  <si>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</si>
  <si>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</si>
  <si>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</si>
  <si>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</si>
  <si>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</si>
  <si>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</si>
  <si>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</si>
  <si>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</si>
  <si>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</si>
  <si>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</si>
  <si>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</si>
  <si>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</si>
  <si>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</si>
  <si>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</si>
  <si>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</si>
  <si>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</si>
  <si>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</si>
  <si>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</si>
  <si>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</si>
  <si>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</si>
  <si>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</si>
  <si>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</si>
  <si>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</si>
  <si>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</si>
  <si>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</si>
  <si>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</si>
  <si>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</si>
  <si>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</si>
  <si>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</si>
  <si>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</si>
  <si>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</si>
  <si>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</si>
  <si>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</si>
  <si>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</si>
  <si>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</si>
  <si>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</si>
  <si>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</si>
  <si>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</si>
  <si>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</si>
  <si>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</si>
  <si>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</si>
  <si>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</si>
  <si>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</si>
  <si>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</si>
  <si>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</si>
  <si>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</si>
  <si>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</si>
  <si>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</si>
  <si>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</si>
  <si>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</si>
  <si>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</si>
  <si>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</si>
  <si>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</si>
  <si>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</si>
  <si>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</si>
  <si>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</si>
  <si>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</si>
  <si>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</si>
  <si>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</si>
  <si>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</si>
  <si>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</si>
  <si>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</si>
  <si>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</si>
  <si>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</si>
  <si>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</si>
  <si>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</si>
  <si>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</si>
  <si>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</si>
  <si>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</si>
  <si>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</si>
  <si>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</si>
  <si>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</si>
  <si>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</si>
  <si>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</si>
  <si>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</si>
  <si>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</si>
  <si>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</si>
  <si>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</si>
  <si>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</si>
  <si>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</si>
  <si>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</si>
  <si>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</si>
  <si>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</si>
  <si>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</si>
  <si>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</si>
  <si>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</si>
  <si>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</si>
  <si>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</si>
  <si>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</si>
  <si>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</si>
  <si>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</si>
  <si>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</si>
  <si>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</si>
  <si>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</si>
  <si>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</si>
  <si>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</si>
  <si>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</si>
  <si>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</si>
  <si>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</si>
  <si>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</si>
  <si>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</si>
  <si>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</si>
  <si>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</si>
  <si>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</si>
  <si>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</si>
  <si>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</si>
  <si>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</si>
  <si>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</si>
  <si>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</si>
  <si>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</si>
  <si>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</si>
  <si>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</si>
  <si>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</si>
  <si>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</si>
  <si>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</si>
  <si>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</si>
  <si>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</si>
  <si>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</si>
  <si>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</si>
  <si>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</si>
  <si>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</si>
  <si>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</si>
  <si>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</si>
  <si>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</si>
  <si>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</si>
  <si>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</si>
  <si>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</si>
  <si>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</si>
  <si>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</si>
  <si>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</si>
  <si>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</si>
  <si>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</si>
  <si>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</si>
  <si>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</si>
  <si>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</si>
  <si>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</si>
  <si>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</si>
  <si>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</si>
  <si>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</si>
  <si>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</si>
  <si>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</si>
  <si>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</si>
  <si>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</si>
  <si>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</si>
  <si>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</si>
  <si>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</si>
  <si>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</si>
  <si>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</si>
  <si>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</si>
  <si>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</si>
  <si>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</si>
  <si>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</si>
  <si>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</si>
  <si>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</si>
  <si>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</si>
  <si>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</si>
  <si>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</si>
  <si>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</si>
  <si>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</si>
  <si>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</si>
  <si>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</si>
  <si>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</si>
  <si>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</si>
  <si>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</si>
  <si>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</si>
  <si>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</si>
  <si>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</si>
  <si>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</si>
  <si>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</si>
  <si>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</si>
  <si>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</si>
  <si>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</si>
  <si>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</si>
  <si>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</si>
  <si>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</si>
  <si>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</si>
  <si>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</si>
  <si>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</si>
  <si>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</si>
  <si>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</si>
  <si>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</si>
  <si>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</si>
  <si>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</si>
  <si>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</si>
  <si>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</si>
  <si>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</si>
  <si>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</si>
  <si>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</si>
  <si>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</si>
  <si>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</si>
  <si>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</si>
  <si>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</si>
  <si>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</si>
  <si>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</si>
  <si>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</si>
  <si>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</si>
  <si>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</si>
  <si>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</si>
  <si>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</si>
  <si>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</si>
  <si>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</si>
  <si>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</si>
  <si>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</si>
  <si>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</si>
  <si>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</si>
  <si>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</si>
  <si>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</si>
  <si>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</si>
  <si>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</si>
  <si>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</si>
  <si>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</si>
  <si>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</si>
  <si>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</si>
  <si>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</si>
  <si>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</si>
  <si>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</si>
  <si>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</si>
  <si>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</si>
  <si>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</si>
  <si>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</si>
  <si>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</si>
  <si>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</si>
  <si>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</si>
  <si>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</si>
  <si>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</si>
  <si>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</si>
  <si>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</si>
  <si>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</si>
  <si>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</si>
  <si>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</si>
  <si>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</si>
  <si>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</si>
  <si>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</si>
  <si>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</si>
  <si>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</si>
  <si>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</si>
  <si>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</si>
  <si>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</si>
  <si>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</si>
  <si>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</si>
  <si>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</si>
  <si>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</si>
  <si>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</si>
  <si>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</si>
  <si>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</si>
  <si>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</si>
  <si>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</si>
  <si>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</si>
  <si>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</si>
  <si>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</si>
  <si>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</si>
  <si>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</si>
  <si>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</si>
  <si>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</si>
  <si>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</si>
  <si>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</si>
  <si>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</si>
  <si>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</si>
  <si>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</si>
  <si>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</si>
  <si>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</si>
  <si>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</si>
  <si>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</si>
  <si>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</si>
  <si>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</si>
  <si>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</si>
  <si>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</si>
  <si>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</si>
  <si>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</si>
  <si>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</si>
  <si>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</si>
  <si>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</si>
  <si>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</si>
  <si>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</si>
  <si>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</si>
  <si>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</si>
  <si>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</si>
  <si>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</si>
  <si>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</si>
  <si>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</si>
  <si>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</si>
  <si>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</si>
  <si>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</si>
  <si>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</si>
  <si>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</si>
  <si>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</si>
  <si>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</si>
  <si>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</si>
  <si>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</si>
  <si>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</si>
  <si>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</si>
  <si>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</si>
  <si>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</si>
  <si>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</si>
  <si>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</si>
  <si>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</si>
  <si>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</si>
  <si>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</si>
  <si>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</si>
  <si>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</si>
  <si>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</si>
  <si>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</si>
  <si>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</si>
  <si>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</si>
  <si>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</si>
  <si>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</si>
  <si>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</si>
  <si>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</si>
  <si>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</si>
  <si>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</si>
  <si>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</si>
  <si>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</si>
  <si>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</si>
  <si>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</si>
  <si>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</si>
  <si>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</si>
  <si>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</si>
  <si>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</si>
  <si>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</si>
  <si>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</si>
  <si>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</si>
  <si>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</si>
  <si>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</si>
  <si>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</si>
  <si>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</si>
  <si>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</si>
  <si>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</si>
  <si>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</si>
  <si>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</si>
  <si>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</si>
  <si>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</si>
  <si>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</si>
  <si>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</si>
  <si>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</si>
  <si>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</si>
  <si>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</si>
  <si>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</si>
  <si>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</si>
  <si>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</si>
  <si>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</si>
  <si>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</si>
  <si>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</si>
  <si>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</si>
  <si>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</si>
  <si>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</si>
  <si>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</si>
  <si>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</si>
  <si>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</si>
  <si>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</si>
  <si>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</si>
  <si>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</si>
  <si>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</si>
  <si>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</si>
  <si>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</si>
  <si>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</si>
  <si>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</si>
  <si>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</si>
  <si>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</si>
  <si>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</si>
  <si>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</si>
  <si>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</si>
  <si>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</si>
  <si>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</si>
  <si>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</si>
  <si>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</si>
  <si>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</si>
  <si>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</si>
  <si>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</si>
  <si>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</si>
  <si>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</si>
  <si>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</si>
  <si>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</si>
  <si>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</si>
  <si>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</si>
  <si>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</si>
  <si>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</si>
  <si>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</si>
  <si>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</si>
  <si>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</si>
  <si>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</si>
  <si>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</si>
  <si>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</si>
  <si>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</si>
  <si>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</si>
  <si>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</si>
  <si>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</si>
  <si>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</si>
  <si>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</si>
  <si>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</si>
  <si>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</si>
  <si>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</si>
  <si>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</si>
  <si>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</si>
  <si>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</si>
  <si>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</si>
  <si>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</si>
  <si>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</si>
  <si>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</si>
  <si>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</si>
  <si>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</si>
  <si>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</si>
  <si>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</si>
  <si>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</si>
  <si>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</si>
  <si>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</si>
  <si>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</si>
  <si>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</si>
  <si>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</si>
  <si>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</si>
  <si>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</si>
  <si>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</si>
  <si>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</si>
  <si>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</si>
  <si>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</si>
  <si>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</si>
  <si>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</si>
  <si>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</si>
  <si>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</si>
  <si>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</si>
  <si>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</si>
  <si>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</si>
  <si>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</si>
  <si>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</si>
  <si>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</si>
  <si>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</si>
  <si>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</si>
  <si>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</si>
  <si>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</si>
  <si>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</si>
  <si>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</si>
  <si>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</si>
  <si>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</si>
  <si>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</si>
  <si>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</si>
  <si>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</si>
  <si>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</si>
  <si>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</si>
  <si>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</si>
  <si>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</si>
  <si>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</si>
  <si>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</si>
  <si>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</si>
  <si>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</si>
  <si>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</si>
  <si>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</si>
  <si>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</si>
  <si>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</si>
  <si>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</si>
  <si>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</si>
  <si>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</si>
  <si>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</si>
  <si>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</si>
  <si>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</si>
  <si>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</si>
  <si>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</si>
  <si>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</si>
  <si>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</si>
  <si>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</si>
  <si>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</si>
  <si>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</si>
  <si>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</si>
  <si>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</si>
  <si>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</si>
  <si>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</si>
  <si>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</si>
  <si>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</si>
  <si>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</si>
  <si>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</si>
  <si>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</si>
  <si>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</si>
  <si>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</si>
  <si>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</si>
  <si>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</si>
  <si>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</si>
  <si>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</si>
  <si>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</si>
  <si>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</si>
  <si>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</si>
  <si>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</si>
  <si>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</si>
  <si>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</si>
  <si>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</si>
  <si>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</si>
  <si>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</si>
  <si>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</si>
  <si>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</si>
  <si>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</si>
  <si>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</si>
  <si>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</si>
  <si>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</si>
  <si>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</si>
  <si>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</si>
  <si>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</si>
  <si>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</si>
  <si>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</si>
  <si>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</si>
  <si>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</si>
  <si>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</si>
  <si>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</si>
  <si>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</si>
  <si>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</si>
  <si>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</si>
  <si>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</si>
  <si>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</si>
  <si>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</si>
  <si>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</si>
  <si>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</si>
  <si>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</si>
  <si>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</si>
  <si>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</si>
  <si>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</si>
  <si>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</si>
  <si>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</si>
  <si>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</si>
  <si>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</si>
  <si>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</si>
  <si>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</si>
  <si>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</si>
  <si>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</si>
  <si>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</si>
  <si>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</si>
  <si>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</si>
  <si>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</si>
  <si>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</si>
  <si>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</si>
  <si>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</si>
  <si>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</si>
  <si>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</si>
  <si>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</si>
  <si>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</si>
  <si>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</si>
  <si>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</si>
  <si>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</si>
  <si>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</si>
  <si>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</si>
  <si>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</si>
  <si>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</si>
  <si>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</si>
  <si>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</si>
  <si>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</si>
  <si>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</si>
  <si>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</si>
  <si>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</si>
  <si>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</si>
  <si>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</si>
  <si>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</si>
  <si>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</si>
  <si>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</si>
  <si>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</si>
  <si>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</si>
  <si>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</si>
  <si>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</si>
  <si>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</si>
  <si>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</si>
  <si>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</si>
  <si>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</si>
  <si>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</si>
  <si>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</si>
  <si>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</si>
  <si>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</si>
  <si>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</si>
  <si>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</si>
  <si>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</si>
  <si>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</si>
  <si>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</si>
  <si>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</si>
  <si>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</si>
  <si>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</si>
  <si>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</si>
  <si>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</si>
  <si>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</si>
  <si>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</si>
  <si>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</si>
  <si>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</si>
  <si>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</si>
  <si>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</si>
  <si>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</si>
  <si>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</si>
  <si>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</si>
  <si>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</si>
  <si>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</si>
  <si>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</si>
  <si>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</si>
  <si>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</si>
  <si>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</si>
  <si>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</si>
  <si>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</si>
  <si>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</si>
  <si>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</si>
  <si>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</si>
  <si>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</si>
  <si>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</si>
  <si>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</si>
  <si>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</si>
  <si>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</si>
  <si>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</si>
  <si>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</si>
  <si>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</si>
  <si>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</si>
  <si>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</si>
  <si>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</si>
  <si>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</si>
  <si>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</si>
  <si>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</si>
  <si>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</si>
  <si>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</si>
  <si>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</si>
  <si>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</si>
  <si>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</si>
  <si>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</si>
  <si>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</si>
  <si>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</si>
  <si>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</si>
  <si>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</si>
  <si>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</si>
  <si>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</si>
  <si>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</si>
  <si>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</si>
  <si>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</si>
  <si>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</si>
  <si>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</si>
  <si>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</si>
  <si>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</si>
  <si>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</si>
  <si>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</si>
  <si>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</si>
  <si>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</si>
  <si>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</si>
  <si>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</si>
  <si>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</si>
  <si>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</si>
  <si>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</si>
  <si>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</si>
  <si>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</si>
  <si>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</si>
  <si>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</si>
  <si>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</si>
  <si>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</si>
  <si>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</si>
  <si>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</si>
  <si>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</si>
  <si>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</si>
  <si>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</si>
  <si>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</si>
  <si>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</si>
  <si>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</si>
  <si>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</si>
  <si>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</si>
  <si>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</si>
  <si>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</si>
  <si>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</si>
  <si>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</si>
  <si>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</si>
  <si>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</si>
  <si>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</si>
  <si>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</si>
  <si>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</si>
  <si>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</si>
  <si>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</si>
  <si>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</si>
  <si>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</si>
  <si>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</si>
  <si>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</si>
  <si>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</si>
  <si>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</si>
  <si>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</si>
  <si>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</si>
  <si>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</si>
  <si>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</si>
  <si>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</si>
  <si>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</si>
  <si>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</si>
  <si>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</si>
  <si>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</si>
  <si>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</si>
  <si>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</si>
  <si>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</si>
  <si>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</si>
  <si>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</si>
  <si>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</si>
  <si>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</si>
  <si>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</si>
  <si>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</si>
  <si>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</si>
  <si>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</si>
  <si>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</si>
  <si>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</si>
  <si>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</si>
  <si>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</si>
  <si>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</si>
  <si>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</si>
  <si>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</si>
  <si>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</si>
  <si>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</si>
  <si>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</si>
  <si>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</si>
  <si>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</si>
  <si>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</si>
  <si>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</si>
  <si>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</si>
  <si>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</si>
  <si>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</si>
  <si>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</si>
  <si>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</si>
  <si>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</si>
  <si>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</si>
  <si>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</si>
  <si>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</si>
  <si>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</si>
  <si>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</si>
  <si>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</si>
  <si>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</si>
  <si>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</si>
  <si>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</si>
  <si>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</si>
  <si>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</si>
  <si>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</si>
  <si>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</si>
  <si>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</si>
  <si>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</si>
  <si>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</si>
  <si>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</si>
  <si>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</si>
  <si>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</si>
  <si>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</si>
  <si>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</si>
  <si>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</si>
  <si>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</si>
  <si>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</si>
  <si>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</si>
  <si>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</si>
  <si>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</si>
  <si>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</si>
  <si>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</si>
  <si>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</si>
  <si>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</si>
  <si>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</si>
  <si>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</si>
  <si>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</si>
  <si>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</si>
  <si>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</si>
  <si>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</si>
  <si>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</si>
  <si>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</si>
  <si>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</si>
  <si>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</si>
  <si>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</si>
  <si>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</si>
  <si>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</si>
  <si>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</si>
  <si>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</si>
  <si>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</si>
  <si>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</si>
  <si>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</si>
  <si>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</si>
  <si>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</si>
  <si>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</si>
  <si>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</si>
  <si>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</si>
  <si>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</si>
  <si>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</si>
  <si>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</si>
  <si>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</si>
  <si>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</si>
  <si>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</si>
  <si>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</si>
  <si>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</si>
  <si>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</si>
  <si>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</si>
  <si>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</si>
  <si>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</si>
  <si>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</si>
  <si>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</si>
  <si>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</si>
  <si>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</si>
  <si>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</si>
  <si>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</si>
  <si>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</si>
  <si>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</si>
  <si>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</si>
  <si>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</si>
  <si>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</si>
  <si>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</si>
  <si>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</si>
  <si>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</si>
  <si>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</si>
  <si>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</si>
  <si>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</si>
  <si>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</si>
  <si>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</si>
  <si>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</si>
  <si>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</si>
  <si>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</si>
  <si>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</si>
  <si>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</si>
  <si>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</si>
  <si>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</si>
  <si>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</si>
  <si>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</si>
  <si>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</si>
  <si>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</si>
  <si>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</si>
  <si>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</si>
  <si>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</si>
  <si>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</si>
  <si>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</si>
  <si>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</si>
  <si>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</si>
  <si>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</si>
  <si>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</si>
  <si>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</si>
  <si>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</si>
  <si>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</si>
  <si>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</si>
  <si>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</si>
  <si>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</si>
  <si>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</si>
  <si>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</si>
  <si>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</si>
  <si>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</si>
  <si>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</si>
  <si>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</si>
  <si>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</si>
  <si>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</si>
  <si>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</si>
  <si>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</si>
  <si>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</si>
  <si>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</si>
  <si>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</si>
  <si>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</si>
  <si>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</si>
  <si>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</si>
  <si>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</si>
  <si>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</si>
  <si>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</si>
  <si>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</si>
  <si>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</si>
  <si>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</si>
  <si>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</si>
  <si>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</si>
  <si>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</si>
  <si>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</si>
  <si>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</si>
  <si>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</si>
  <si>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</si>
  <si>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</si>
  <si>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</si>
  <si>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</si>
  <si>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</si>
  <si>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</si>
  <si>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</si>
  <si>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</si>
  <si>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</si>
  <si>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</si>
  <si>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</si>
  <si>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</si>
  <si>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</si>
  <si>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</si>
  <si>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</si>
  <si>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</si>
  <si>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</si>
  <si>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</si>
  <si>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</si>
  <si>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</si>
  <si>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</si>
  <si>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</si>
  <si>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</si>
  <si>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</si>
  <si>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</si>
  <si>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</si>
  <si>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</si>
  <si>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</si>
  <si>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</si>
  <si>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</si>
  <si>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</si>
  <si>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</si>
  <si>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</si>
  <si>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</si>
  <si>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</si>
  <si>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</si>
  <si>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</si>
  <si>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</si>
  <si>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</si>
  <si>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</si>
  <si>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</si>
  <si>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</si>
  <si>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</si>
  <si>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</si>
  <si>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</si>
  <si>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</si>
  <si>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</si>
  <si>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</si>
  <si>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</si>
  <si>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</si>
  <si>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</si>
  <si>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</si>
  <si>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</si>
  <si>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</si>
  <si>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</si>
  <si>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</si>
  <si>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</si>
  <si>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</si>
  <si>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</si>
  <si>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</si>
  <si>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</si>
  <si>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</si>
  <si>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</si>
  <si>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</si>
  <si>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</si>
  <si>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</si>
  <si>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</si>
  <si>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</si>
  <si>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</si>
  <si>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</si>
  <si>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</si>
  <si>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</si>
  <si>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</si>
  <si>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</si>
  <si>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</si>
  <si>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</si>
  <si>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</si>
  <si>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</si>
  <si>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</si>
  <si>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</si>
  <si>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</si>
  <si>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</si>
  <si>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</si>
  <si>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</si>
  <si>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</si>
  <si>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</si>
  <si>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</si>
  <si>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</si>
  <si>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</si>
  <si>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</si>
  <si>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</si>
  <si>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</si>
  <si>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</si>
  <si>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</si>
  <si>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</si>
  <si>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</si>
  <si>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</si>
  <si>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</si>
  <si>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</si>
  <si>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</si>
  <si>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</si>
  <si>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</si>
  <si>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</si>
  <si>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</si>
  <si>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</si>
  <si>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</si>
  <si>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</si>
  <si>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</si>
  <si>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</si>
  <si>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</si>
  <si>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</si>
  <si>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</si>
  <si>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</si>
  <si>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</si>
  <si>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</si>
  <si>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</si>
  <si>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</si>
  <si>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</si>
  <si>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</si>
  <si>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</si>
  <si>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</si>
  <si>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</si>
  <si>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</si>
  <si>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</si>
  <si>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</si>
  <si>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</si>
  <si>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</si>
  <si>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</si>
  <si>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</si>
  <si>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</si>
  <si>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</si>
  <si>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</si>
  <si>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</si>
  <si>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</si>
  <si>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</si>
  <si>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</si>
  <si>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</si>
  <si>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</si>
  <si>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</si>
  <si>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</si>
  <si>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</si>
  <si>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</si>
  <si>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</si>
  <si>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</si>
  <si>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</si>
  <si>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</si>
  <si>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</si>
  <si>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</si>
  <si>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</si>
  <si>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</si>
  <si>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</si>
  <si>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</si>
  <si>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</si>
  <si>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</si>
  <si>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</si>
  <si>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</si>
  <si>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</si>
  <si>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</si>
  <si>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</si>
  <si>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</si>
  <si>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</si>
  <si>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</si>
  <si>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</si>
  <si>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</si>
  <si>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</si>
  <si>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</si>
  <si>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</si>
  <si>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</si>
  <si>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</si>
  <si>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</si>
  <si>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</si>
  <si>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</si>
  <si>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</si>
  <si>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</si>
  <si>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</si>
  <si>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</si>
  <si>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</si>
  <si>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</si>
  <si>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</si>
  <si>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</si>
  <si>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</si>
  <si>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</si>
  <si>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</si>
  <si>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</si>
  <si>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</si>
  <si>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</si>
  <si>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</si>
  <si>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</si>
  <si>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</si>
  <si>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</si>
  <si>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</si>
  <si>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</si>
  <si>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</si>
  <si>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</si>
  <si>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</si>
  <si>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</si>
  <si>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</si>
  <si>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</si>
  <si>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</si>
  <si>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</si>
  <si>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</si>
  <si>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</si>
  <si>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</si>
  <si>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</si>
  <si>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</si>
  <si>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</si>
  <si>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</si>
  <si>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</si>
  <si>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</si>
  <si>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</si>
  <si>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</si>
  <si>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</si>
  <si>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</si>
  <si>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</si>
  <si>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</si>
  <si>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</si>
  <si>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</si>
  <si>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</si>
  <si>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</si>
  <si>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</si>
  <si>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</si>
  <si>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</si>
  <si>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</si>
  <si>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</si>
  <si>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</si>
  <si>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</si>
  <si>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</si>
  <si>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</si>
  <si>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</si>
  <si>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</si>
  <si>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</si>
  <si>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</si>
  <si>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</si>
  <si>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</si>
  <si>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</si>
  <si>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</si>
  <si>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</si>
  <si>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</si>
  <si>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</si>
  <si>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</si>
  <si>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</si>
  <si>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</si>
  <si>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</si>
  <si>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</si>
  <si>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</si>
  <si>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</si>
  <si>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</si>
  <si>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</si>
  <si>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</si>
  <si>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</si>
  <si>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</si>
  <si>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</si>
  <si>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</si>
  <si>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</si>
  <si>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</si>
  <si>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</si>
  <si>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</si>
  <si>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</si>
  <si>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</si>
  <si>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</si>
  <si>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</si>
  <si>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</si>
  <si>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</si>
  <si>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</si>
  <si>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</si>
  <si>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</si>
  <si>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</si>
  <si>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</si>
  <si>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</si>
  <si>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</si>
  <si>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</si>
  <si>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</si>
  <si>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</si>
  <si>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</si>
  <si>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</si>
  <si>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</si>
  <si>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</si>
  <si>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</si>
  <si>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</si>
  <si>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</si>
  <si>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</si>
  <si>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</si>
  <si>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</si>
  <si>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</si>
  <si>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</si>
  <si>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</si>
  <si>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</si>
  <si>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</si>
  <si>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</si>
  <si>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</si>
  <si>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</si>
  <si>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</si>
  <si>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</si>
  <si>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</si>
  <si>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</si>
  <si>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</si>
  <si>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</si>
  <si>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</si>
  <si>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</si>
  <si>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</si>
  <si>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</si>
  <si>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</si>
  <si>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</si>
  <si>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</si>
  <si>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</si>
  <si>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</si>
  <si>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</si>
  <si>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</si>
  <si>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</si>
  <si>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</si>
  <si>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</si>
  <si>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</si>
  <si>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</si>
  <si>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</si>
  <si>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</si>
  <si>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</si>
  <si>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</si>
  <si>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</si>
  <si>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</si>
  <si>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</si>
  <si>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</si>
  <si>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</si>
  <si>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</si>
  <si>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</si>
  <si>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</si>
  <si>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</si>
  <si>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</si>
  <si>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</si>
  <si>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</si>
  <si>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</si>
  <si>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</si>
  <si>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</si>
  <si>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</si>
  <si>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</si>
  <si>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</si>
  <si>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</si>
  <si>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</si>
  <si>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</si>
  <si>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</si>
  <si>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</si>
  <si>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</si>
  <si>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</si>
  <si>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</si>
  <si>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</si>
  <si>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</si>
  <si>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</si>
  <si>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</si>
  <si>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</si>
  <si>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</si>
  <si>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</si>
  <si>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</si>
  <si>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</si>
  <si>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</si>
  <si>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</si>
  <si>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</si>
  <si>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</si>
  <si>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</si>
  <si>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</si>
  <si>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</si>
  <si>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</si>
  <si>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</si>
  <si>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</si>
  <si>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</si>
  <si>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</si>
  <si>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</si>
  <si>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</si>
  <si>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</si>
  <si>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</si>
  <si>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</si>
  <si>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</si>
  <si>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</si>
  <si>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</si>
  <si>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</si>
  <si>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</si>
  <si>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</si>
  <si>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</si>
  <si>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</si>
  <si>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</si>
  <si>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</si>
  <si>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</si>
  <si>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</si>
  <si>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</si>
  <si>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</si>
  <si>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</si>
  <si>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</si>
  <si>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</si>
  <si>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</si>
  <si>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</si>
  <si>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</si>
  <si>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</si>
  <si>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</si>
  <si>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</si>
  <si>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</si>
  <si>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</si>
  <si>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</si>
  <si>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</si>
  <si>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</si>
  <si>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</si>
  <si>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</si>
  <si>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</si>
  <si>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</si>
  <si>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</si>
  <si>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</si>
  <si>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</si>
  <si>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</si>
  <si>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</si>
  <si>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</si>
  <si>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</si>
  <si>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</si>
  <si>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</si>
  <si>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</si>
  <si>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</si>
  <si>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</si>
  <si>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</si>
  <si>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</si>
  <si>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</si>
  <si>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</si>
  <si>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</si>
  <si>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</si>
  <si>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</si>
  <si>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</si>
  <si>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</si>
  <si>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</si>
  <si>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</si>
  <si>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</si>
  <si>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</si>
  <si>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</si>
  <si>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</si>
  <si>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</si>
  <si>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</si>
  <si>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</si>
  <si>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</si>
  <si>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</si>
  <si>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</si>
  <si>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</si>
  <si>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</si>
  <si>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</si>
  <si>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</si>
  <si>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</si>
  <si>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</si>
  <si>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</si>
  <si>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</si>
  <si>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</si>
  <si>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</si>
  <si>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</si>
  <si>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</si>
  <si>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</si>
  <si>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</si>
  <si>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</si>
  <si>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</si>
  <si>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</si>
  <si>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</si>
  <si>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</si>
  <si>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</si>
  <si>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</si>
  <si>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</si>
  <si>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</si>
  <si>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</si>
  <si>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</si>
  <si>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</si>
  <si>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</si>
  <si>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</si>
  <si>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</si>
  <si>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</si>
  <si>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</si>
  <si>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</si>
  <si>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</si>
  <si>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</si>
  <si>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</si>
  <si>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</si>
  <si>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</si>
  <si>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</si>
  <si>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</si>
  <si>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</si>
  <si>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</si>
  <si>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</si>
  <si>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</si>
  <si>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</si>
  <si>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</si>
  <si>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</si>
  <si>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</si>
  <si>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</si>
  <si>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</si>
  <si>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</si>
  <si>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</si>
  <si>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</si>
  <si>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</si>
  <si>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</si>
  <si>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</si>
  <si>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</si>
  <si>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</si>
  <si>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</si>
  <si>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</si>
  <si>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</si>
  <si>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</si>
  <si>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</si>
  <si>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</si>
  <si>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</si>
  <si>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</si>
  <si>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</si>
  <si>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</si>
  <si>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</si>
  <si>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</si>
  <si>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</si>
  <si>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</si>
  <si>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</si>
  <si>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</si>
  <si>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</si>
  <si>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</si>
  <si>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</si>
  <si>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</si>
  <si>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</si>
  <si>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</si>
  <si>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</si>
  <si>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</si>
  <si>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</si>
  <si>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</si>
  <si>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</si>
  <si>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</si>
  <si>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</si>
  <si>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</si>
  <si>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</si>
  <si>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</si>
  <si>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</si>
  <si>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</si>
  <si>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</si>
  <si>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</si>
  <si>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</si>
  <si>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</si>
  <si>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</si>
  <si>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</si>
  <si>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</si>
  <si>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</si>
  <si>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</si>
  <si>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</si>
  <si>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</si>
  <si>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</si>
  <si>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</si>
  <si>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</si>
  <si>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</si>
  <si>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</si>
  <si>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</si>
  <si>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</si>
  <si>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</si>
  <si>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</si>
  <si>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</si>
  <si>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</si>
  <si>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</si>
  <si>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</si>
  <si>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</si>
  <si>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</si>
  <si>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</si>
  <si>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</si>
  <si>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</si>
  <si>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</si>
  <si>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</si>
  <si>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</si>
  <si>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</si>
  <si>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</si>
  <si>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</si>
  <si>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</si>
  <si>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</si>
  <si>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</si>
  <si>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</si>
  <si>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</si>
  <si>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</si>
  <si>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</si>
  <si>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</si>
  <si>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</si>
  <si>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</si>
  <si>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</si>
  <si>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</si>
  <si>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</si>
  <si>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</si>
  <si>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</si>
  <si>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</si>
  <si>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</si>
  <si>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</si>
  <si>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</si>
  <si>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</si>
  <si>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</si>
  <si>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</si>
  <si>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</si>
  <si>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</si>
  <si>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</si>
  <si>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</si>
  <si>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</si>
  <si>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</si>
  <si>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</si>
  <si>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</si>
  <si>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</si>
  <si>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</si>
  <si>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</si>
  <si>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</si>
  <si>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</si>
  <si>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</si>
  <si>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</si>
  <si>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</si>
  <si>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</si>
  <si>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</si>
  <si>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</si>
  <si>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</si>
  <si>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</si>
  <si>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</si>
  <si>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</si>
  <si>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</si>
  <si>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</si>
  <si>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</si>
  <si>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</si>
  <si>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</si>
  <si>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</si>
  <si>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</si>
  <si>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</si>
  <si>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</si>
  <si>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</si>
  <si>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</si>
  <si>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</si>
  <si>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</si>
  <si>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</si>
  <si>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</si>
  <si>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</si>
  <si>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</si>
  <si>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</si>
  <si>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</si>
  <si>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</si>
  <si>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</si>
  <si>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</si>
  <si>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</si>
  <si>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</si>
  <si>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</si>
  <si>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</si>
  <si>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</si>
  <si>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</si>
  <si>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</si>
  <si>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</si>
  <si>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</si>
  <si>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</si>
  <si>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</si>
  <si>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</si>
  <si>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</si>
  <si>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</si>
  <si>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</si>
  <si>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</si>
  <si>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</si>
  <si>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</si>
  <si>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</si>
  <si>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</si>
  <si>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</si>
  <si>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</si>
  <si>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</si>
  <si>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</si>
  <si>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</si>
  <si>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</si>
  <si>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</si>
  <si>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</si>
  <si>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</si>
  <si>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</si>
  <si>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</si>
  <si>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</si>
  <si>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</si>
  <si>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</si>
  <si>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</si>
  <si>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</si>
  <si>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</si>
  <si>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</si>
  <si>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</si>
  <si>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</si>
  <si>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</si>
  <si>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</si>
  <si>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</si>
  <si>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</si>
  <si>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</si>
  <si>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</si>
  <si>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</si>
  <si>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</si>
  <si>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</si>
  <si>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</si>
  <si>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</si>
  <si>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</si>
  <si>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</si>
  <si>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</si>
  <si>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</si>
  <si>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</si>
  <si>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</si>
  <si>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</si>
  <si>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</si>
  <si>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</si>
  <si>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</si>
  <si>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</si>
  <si>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</si>
  <si>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</si>
  <si>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</si>
  <si>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</si>
  <si>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</si>
  <si>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</si>
  <si>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</si>
  <si>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</si>
  <si>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</si>
  <si>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</si>
  <si>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</si>
  <si>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</si>
  <si>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</si>
  <si>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</si>
  <si>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</si>
  <si>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</si>
  <si>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</si>
  <si>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</si>
  <si>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</si>
  <si>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</si>
  <si>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</si>
  <si>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</si>
  <si>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</si>
  <si>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</si>
  <si>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</si>
  <si>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</si>
  <si>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</si>
  <si>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</si>
  <si>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</si>
  <si>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</si>
  <si>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</si>
  <si>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</si>
  <si>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</si>
  <si>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</si>
  <si>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</si>
  <si>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</si>
  <si>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</si>
  <si>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</si>
  <si>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</si>
  <si>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</si>
  <si>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</si>
  <si>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</si>
  <si>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</si>
  <si>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</si>
  <si>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</si>
  <si>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</si>
  <si>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</si>
  <si>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</si>
  <si>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</si>
  <si>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</si>
  <si>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</si>
  <si>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</si>
  <si>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</si>
  <si>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</si>
  <si>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</si>
  <si>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</si>
  <si>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</si>
  <si>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</si>
  <si>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</si>
  <si>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</si>
  <si>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</si>
  <si>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</si>
  <si>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</si>
  <si>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</si>
  <si>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</si>
  <si>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</si>
  <si>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</si>
  <si>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</si>
  <si>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</si>
  <si>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</si>
  <si>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</si>
  <si>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</si>
  <si>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</si>
  <si>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</si>
  <si>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</si>
  <si>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</si>
  <si>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</si>
  <si>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</si>
  <si>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</si>
  <si>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</si>
  <si>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</si>
  <si>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</si>
  <si>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</si>
  <si>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</si>
  <si>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</si>
  <si>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</si>
  <si>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</si>
  <si>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</si>
  <si>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</si>
  <si>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</si>
  <si>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</si>
  <si>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</si>
  <si>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</si>
  <si>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</si>
  <si>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</si>
  <si>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</si>
  <si>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</si>
  <si>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</si>
  <si>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</si>
  <si>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</si>
  <si>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</si>
  <si>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</si>
  <si>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</si>
  <si>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</si>
  <si>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</si>
  <si>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</si>
  <si>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</si>
  <si>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</si>
  <si>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</si>
  <si>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</si>
  <si>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</si>
  <si>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</si>
  <si>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</si>
  <si>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</si>
  <si>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</si>
  <si>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</si>
  <si>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</si>
  <si>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</si>
  <si>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</si>
  <si>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</si>
  <si>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</si>
  <si>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</si>
  <si>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</si>
  <si>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</si>
  <si>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</si>
  <si>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</si>
  <si>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</si>
  <si>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</si>
  <si>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</si>
  <si>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</si>
  <si>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</si>
  <si>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</si>
  <si>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</si>
  <si>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</si>
  <si>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</si>
  <si>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</si>
  <si>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</si>
  <si>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</si>
  <si>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</si>
  <si>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</si>
  <si>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</si>
  <si>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</si>
  <si>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</si>
  <si>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</si>
  <si>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</si>
  <si>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</si>
  <si>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</si>
  <si>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</si>
  <si>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</si>
  <si>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</si>
  <si>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</si>
  <si>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</si>
  <si>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</si>
  <si>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</si>
  <si>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</si>
  <si>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</si>
  <si>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</si>
  <si>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</si>
  <si>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</si>
  <si>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</si>
  <si>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</si>
  <si>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</si>
  <si>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</si>
  <si>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</si>
  <si>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</si>
  <si>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</si>
  <si>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</si>
  <si>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</si>
  <si>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</si>
  <si>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</si>
  <si>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</si>
  <si>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</si>
  <si>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</si>
  <si>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</si>
  <si>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</si>
  <si>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</si>
  <si>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</si>
  <si>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</si>
  <si>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</si>
  <si>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</si>
  <si>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</si>
  <si>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</si>
  <si>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</si>
  <si>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</si>
  <si>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</si>
  <si>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</si>
  <si>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</si>
  <si>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</si>
  <si>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</si>
  <si>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</si>
  <si>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</si>
  <si>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</si>
  <si>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</si>
  <si>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</si>
  <si>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</si>
  <si>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</si>
  <si>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</si>
  <si>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</si>
  <si>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</si>
  <si>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</si>
  <si>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</si>
  <si>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</si>
  <si>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</si>
  <si>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</si>
  <si>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</si>
  <si>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</si>
  <si>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</si>
  <si>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</si>
  <si>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</si>
  <si>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</si>
  <si>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</si>
  <si>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</si>
  <si>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</si>
  <si>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</si>
  <si>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</si>
  <si>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</si>
  <si>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</si>
  <si>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</si>
  <si>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</si>
  <si>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</si>
  <si>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</si>
  <si>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</si>
  <si>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</si>
  <si>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</si>
  <si>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</si>
  <si>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</si>
  <si>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</si>
  <si>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</si>
  <si>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</si>
  <si>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</si>
  <si>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</si>
  <si>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</si>
  <si>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</si>
  <si>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</si>
  <si>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</si>
  <si>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</si>
  <si>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</si>
  <si>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</si>
  <si>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</si>
  <si>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</si>
  <si>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</si>
  <si>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</si>
  <si>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</si>
  <si>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</si>
  <si>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</si>
  <si>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</si>
  <si>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</si>
  <si>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</si>
  <si>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</si>
  <si>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</si>
  <si>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</si>
  <si>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</si>
  <si>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</si>
  <si>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</si>
  <si>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</si>
  <si>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</si>
  <si>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</si>
  <si>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</si>
  <si>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</si>
  <si>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</si>
  <si>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</si>
  <si>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</si>
  <si>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</si>
  <si>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</si>
  <si>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</si>
  <si>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</si>
  <si>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</si>
  <si>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</si>
  <si>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</si>
  <si>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</si>
  <si>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</si>
  <si>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</si>
  <si>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</si>
  <si>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</si>
  <si>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</si>
  <si>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</si>
  <si>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</si>
  <si>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</si>
  <si>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</si>
  <si>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</si>
  <si>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</si>
  <si>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</si>
  <si>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</si>
  <si>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</si>
  <si>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</si>
  <si>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</si>
  <si>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</si>
  <si>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</si>
  <si>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</si>
  <si>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</si>
  <si>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</si>
  <si>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</si>
  <si>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</si>
  <si>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</si>
  <si>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</si>
  <si>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</si>
  <si>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</si>
  <si>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</si>
  <si>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</si>
  <si>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</si>
  <si>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</si>
  <si>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</si>
  <si>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</si>
  <si>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</si>
  <si>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</si>
  <si>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</si>
  <si>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</si>
  <si>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</si>
  <si>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</si>
  <si>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</si>
  <si>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</si>
  <si>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</si>
  <si>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</si>
  <si>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</si>
  <si>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</si>
  <si>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</si>
  <si>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</si>
  <si>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</si>
  <si>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</si>
  <si>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</si>
  <si>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</si>
  <si>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</si>
  <si>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</si>
  <si>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</si>
  <si>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</si>
  <si>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</si>
  <si>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</si>
  <si>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</si>
  <si>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</si>
  <si>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</si>
  <si>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</si>
  <si>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</si>
  <si>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</si>
  <si>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</si>
  <si>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</si>
  <si>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</si>
  <si>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</si>
  <si>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</si>
  <si>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</si>
  <si>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</si>
  <si>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</si>
  <si>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</si>
  <si>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</si>
  <si>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</si>
  <si>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</si>
  <si>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</si>
  <si>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</si>
  <si>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</si>
  <si>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</si>
  <si>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</si>
  <si>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</si>
  <si>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</si>
  <si>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</si>
  <si>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</si>
  <si>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</si>
  <si>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</si>
  <si>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</si>
  <si>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</si>
  <si>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</si>
  <si>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</si>
  <si>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</si>
  <si>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</si>
  <si>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</si>
  <si>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</si>
  <si>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</si>
  <si>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</si>
  <si>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</si>
  <si>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</si>
  <si>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</si>
  <si>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</si>
  <si>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</si>
  <si>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</si>
  <si>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</si>
  <si>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</si>
  <si>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</si>
  <si>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</si>
  <si>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</si>
  <si>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</si>
  <si>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</si>
  <si>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</si>
  <si>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</si>
  <si>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</si>
  <si>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</si>
  <si>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</si>
  <si>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</si>
  <si>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</si>
  <si>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</si>
  <si>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</si>
  <si>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</si>
  <si>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</si>
  <si>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</si>
  <si>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</si>
  <si>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</si>
  <si>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</si>
  <si>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</si>
  <si>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</si>
  <si>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</si>
  <si>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</si>
  <si>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</si>
  <si>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</si>
  <si>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</si>
  <si>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</si>
  <si>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</si>
  <si>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</si>
  <si>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</si>
  <si>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</si>
  <si>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</si>
  <si>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</si>
  <si>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</si>
  <si>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</si>
  <si>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</si>
  <si>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</si>
  <si>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</si>
  <si>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</si>
  <si>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</si>
  <si>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</si>
  <si>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</si>
  <si>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</si>
  <si>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</si>
  <si>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</si>
  <si>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</si>
  <si>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</si>
  <si>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</si>
  <si>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</si>
  <si>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</si>
  <si>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</si>
  <si>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</si>
  <si>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</si>
  <si>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</si>
  <si>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</si>
  <si>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</si>
  <si>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</si>
  <si>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</si>
  <si>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</si>
  <si>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</si>
  <si>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</si>
  <si>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</si>
  <si>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</si>
  <si>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</si>
  <si>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</si>
  <si>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</si>
  <si>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</si>
  <si>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</si>
  <si>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</si>
  <si>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</si>
  <si>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</si>
  <si>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</si>
  <si>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</si>
  <si>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</si>
  <si>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</si>
  <si>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</si>
  <si>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</si>
  <si>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</si>
  <si>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</si>
  <si>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</si>
  <si>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</si>
  <si>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</si>
  <si>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</si>
  <si>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</si>
  <si>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</si>
  <si>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</si>
  <si>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</si>
  <si>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</si>
  <si>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</si>
  <si>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</si>
  <si>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</si>
  <si>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</si>
  <si>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</si>
  <si>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</si>
  <si>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</si>
  <si>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</si>
  <si>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</si>
  <si>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</si>
  <si>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</si>
  <si>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</si>
  <si>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</si>
  <si>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</si>
  <si>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</si>
  <si>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</si>
  <si>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</si>
  <si>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</si>
  <si>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</si>
  <si>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</si>
  <si>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</si>
  <si>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</si>
  <si>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</si>
  <si>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</si>
  <si>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</si>
  <si>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</si>
  <si>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</si>
  <si>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</si>
  <si>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</si>
  <si>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</si>
  <si>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</si>
  <si>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</si>
  <si>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</si>
  <si>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</si>
  <si>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</si>
  <si>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</si>
  <si>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</si>
  <si>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</si>
  <si>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</si>
  <si>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</si>
  <si>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</si>
  <si>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</si>
  <si>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</si>
  <si>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</si>
  <si>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</si>
  <si>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</si>
  <si>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</si>
  <si>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</si>
  <si>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</si>
  <si>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</si>
  <si>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</si>
  <si>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</si>
  <si>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</si>
  <si>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</si>
  <si>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</si>
  <si>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</si>
  <si>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</si>
  <si>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</si>
  <si>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</si>
  <si>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</si>
  <si>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</si>
  <si>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</si>
  <si>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</si>
  <si>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</si>
  <si>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</si>
  <si>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</si>
  <si>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</si>
  <si>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</si>
  <si>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</si>
  <si>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</si>
  <si>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</si>
  <si>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</si>
  <si>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</si>
  <si>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</si>
  <si>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</si>
  <si>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</si>
  <si>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</si>
  <si>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</si>
  <si>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</si>
  <si>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</si>
  <si>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</si>
  <si>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</si>
  <si>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</si>
  <si>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</si>
  <si>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</si>
  <si>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</si>
  <si>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</si>
  <si>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</si>
  <si>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</si>
  <si>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</si>
  <si>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</si>
  <si>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</si>
  <si>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</si>
  <si>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</si>
  <si>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</si>
  <si>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</si>
  <si>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</si>
  <si>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</si>
  <si>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</si>
  <si>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</si>
  <si>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</si>
  <si>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</si>
  <si>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</si>
  <si>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</si>
  <si>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</si>
  <si>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</si>
  <si>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</si>
  <si>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</si>
  <si>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</si>
  <si>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</si>
  <si>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</si>
  <si>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</si>
  <si>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</si>
  <si>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</si>
  <si>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</si>
  <si>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</si>
  <si>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</si>
  <si>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</si>
  <si>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</si>
  <si>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</si>
  <si>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</si>
  <si>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</si>
  <si>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</si>
  <si>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</si>
  <si>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</si>
  <si>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</si>
  <si>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</si>
  <si>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</si>
  <si>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</si>
  <si>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</si>
  <si>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</si>
  <si>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</si>
  <si>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</si>
  <si>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</si>
  <si>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</si>
  <si>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</si>
  <si>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</si>
  <si>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</si>
  <si>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</si>
  <si>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</si>
  <si>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</si>
  <si>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</si>
  <si>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</si>
  <si>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</si>
  <si>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</si>
  <si>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</si>
  <si>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</si>
  <si>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</si>
  <si>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</si>
  <si>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</si>
  <si>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</si>
  <si>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</si>
  <si>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</si>
  <si>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</si>
  <si>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</si>
  <si>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</si>
  <si>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</si>
  <si>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</si>
  <si>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</si>
  <si>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</si>
  <si>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</si>
  <si>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</si>
  <si>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</si>
  <si>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</si>
  <si>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</si>
  <si>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</si>
  <si>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</si>
  <si>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</si>
  <si>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</si>
  <si>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</si>
  <si>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</si>
  <si>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</si>
  <si>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</si>
  <si>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</si>
  <si>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</si>
  <si>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</si>
  <si>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</si>
  <si>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</si>
  <si>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</si>
  <si>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</si>
  <si>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</si>
  <si>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</si>
  <si>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</si>
  <si>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</si>
  <si>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</si>
  <si>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</si>
  <si>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</si>
  <si>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</si>
  <si>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</si>
  <si>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</si>
  <si>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</si>
  <si>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</si>
  <si>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</si>
  <si>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</si>
  <si>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</si>
  <si>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</si>
  <si>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</si>
  <si>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</si>
  <si>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</si>
  <si>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</si>
  <si>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</si>
  <si>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</si>
  <si>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</si>
  <si>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</si>
  <si>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</si>
  <si>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</si>
  <si>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</si>
  <si>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</si>
  <si>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</si>
  <si>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</si>
  <si>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</si>
  <si>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</si>
  <si>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</si>
  <si>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</si>
  <si>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</si>
  <si>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</si>
  <si>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</si>
  <si>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</si>
  <si>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</si>
  <si>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</si>
  <si>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</si>
  <si>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</si>
  <si>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</si>
  <si>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</si>
  <si>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</si>
  <si>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</si>
  <si>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</si>
  <si>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</si>
  <si>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</si>
  <si>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</si>
  <si>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</si>
  <si>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</si>
  <si>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</si>
  <si>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</si>
  <si>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</si>
  <si>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</si>
  <si>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</si>
  <si>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</si>
  <si>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</si>
  <si>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</si>
  <si>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</si>
  <si>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</si>
  <si>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</si>
  <si>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</si>
  <si>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</si>
  <si>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</si>
  <si>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</si>
  <si>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</si>
  <si>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</si>
  <si>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</si>
  <si>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</si>
  <si>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</si>
  <si>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</si>
  <si>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</si>
  <si>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</si>
  <si>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</si>
  <si>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</si>
  <si>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</si>
  <si>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</si>
  <si>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</si>
  <si>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</si>
  <si>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</si>
  <si>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</si>
  <si>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</si>
  <si>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</si>
  <si>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</si>
  <si>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</si>
  <si>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</si>
  <si>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</si>
  <si>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</si>
  <si>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</si>
  <si>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</si>
  <si>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</si>
  <si>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</si>
  <si>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</si>
  <si>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</si>
  <si>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</si>
  <si>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</si>
  <si>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</si>
  <si>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</si>
  <si>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</si>
  <si>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</si>
  <si>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</si>
  <si>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</si>
  <si>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</si>
  <si>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</si>
  <si>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</si>
  <si>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</si>
  <si>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</si>
  <si>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</si>
  <si>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</si>
  <si>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</si>
  <si>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</si>
  <si>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</si>
  <si>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</si>
  <si>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</si>
  <si>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</si>
  <si>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</si>
  <si>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</si>
  <si>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</si>
  <si>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</si>
  <si>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</si>
  <si>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</si>
  <si>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</si>
  <si>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</si>
  <si>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</si>
  <si>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</si>
  <si>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</si>
  <si>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</si>
  <si>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</si>
  <si>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</si>
  <si>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</si>
  <si>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</si>
  <si>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</si>
  <si>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</si>
  <si>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</si>
  <si>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</si>
  <si>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</si>
  <si>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</si>
  <si>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</si>
  <si>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</si>
  <si>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</si>
  <si>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</si>
  <si>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</si>
  <si>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</si>
  <si>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</si>
  <si>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</si>
  <si>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</si>
  <si>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</si>
  <si>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</si>
  <si>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</si>
  <si>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</si>
  <si>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</si>
  <si>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</si>
  <si>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</si>
  <si>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</si>
  <si>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</si>
  <si>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</si>
  <si>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</si>
  <si>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</si>
  <si>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</si>
  <si>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</si>
  <si>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</si>
  <si>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</si>
  <si>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</si>
  <si>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</si>
  <si>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</si>
  <si>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</si>
  <si>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</si>
  <si>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</si>
  <si>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</si>
  <si>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</si>
  <si>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</si>
  <si>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</si>
  <si>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</si>
  <si>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</si>
  <si>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</si>
  <si>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</si>
  <si>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</si>
  <si>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</si>
  <si>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</si>
  <si>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</si>
  <si>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</si>
  <si>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</si>
  <si>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</si>
  <si>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</si>
  <si>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</si>
  <si>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</si>
  <si>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</si>
  <si>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</si>
  <si>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</si>
  <si>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</si>
  <si>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</si>
  <si>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</si>
  <si>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</si>
  <si>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</si>
  <si>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</si>
  <si>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</si>
  <si>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</si>
  <si>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</si>
  <si>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</si>
  <si>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</si>
  <si>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</si>
  <si>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</si>
  <si>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</si>
  <si>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</si>
  <si>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</si>
  <si>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</si>
  <si>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</si>
  <si>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</si>
  <si>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</si>
  <si>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</si>
  <si>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</si>
  <si>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</si>
  <si>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</si>
  <si>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</si>
  <si>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</si>
  <si>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</si>
  <si>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</si>
  <si>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</si>
  <si>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</si>
  <si>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</si>
  <si>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</si>
  <si>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</si>
  <si>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</si>
  <si>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</si>
  <si>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</si>
  <si>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</si>
  <si>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</si>
  <si>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</si>
  <si>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</si>
  <si>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</si>
  <si>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</si>
  <si>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</si>
  <si>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</si>
  <si>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</si>
  <si>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</si>
  <si>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</si>
  <si>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</si>
  <si>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</si>
  <si>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</si>
  <si>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</si>
  <si>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</si>
  <si>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</si>
  <si>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</si>
  <si>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</si>
  <si>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</si>
  <si>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</si>
  <si>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</si>
  <si>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</si>
  <si>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</si>
  <si>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</si>
  <si>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</si>
  <si>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</si>
  <si>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</si>
  <si>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</si>
  <si>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</si>
  <si>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</si>
  <si>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</si>
  <si>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</si>
  <si>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</si>
  <si>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</si>
  <si>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</si>
  <si>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</si>
  <si>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</si>
  <si>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</si>
  <si>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</si>
  <si>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</si>
  <si>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</si>
  <si>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</si>
  <si>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</si>
  <si>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</si>
  <si>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</si>
  <si>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</si>
  <si>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</si>
  <si>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</si>
  <si>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</si>
  <si>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</si>
  <si>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</si>
  <si>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</si>
  <si>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</si>
  <si>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</si>
  <si>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</si>
  <si>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</si>
  <si>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</si>
  <si>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</si>
  <si>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</si>
  <si>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</si>
  <si>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</si>
  <si>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</si>
  <si>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</si>
  <si>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</si>
  <si>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</si>
  <si>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</si>
  <si>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</si>
  <si>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</si>
  <si>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</si>
  <si>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</si>
  <si>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</si>
  <si>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</si>
  <si>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</si>
  <si>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</si>
  <si>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</si>
  <si>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</si>
  <si>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</si>
  <si>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</si>
  <si>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</si>
  <si>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</si>
  <si>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</si>
  <si>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</si>
  <si>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</si>
  <si>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</si>
  <si>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</si>
  <si>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</si>
  <si>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</si>
  <si>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</si>
  <si>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</si>
  <si>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</si>
  <si>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</si>
  <si>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</si>
  <si>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</si>
  <si>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</si>
  <si>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</si>
  <si>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</si>
  <si>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</si>
  <si>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</si>
  <si>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</si>
  <si>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</si>
  <si>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</si>
  <si>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</si>
  <si>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</si>
  <si>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</si>
  <si>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</si>
  <si>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</si>
  <si>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</si>
  <si>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</si>
  <si>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</si>
  <si>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</si>
  <si>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</si>
  <si>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</si>
  <si>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</si>
  <si>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</si>
  <si>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</si>
  <si>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</si>
  <si>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</si>
  <si>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</si>
  <si>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</si>
  <si>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</si>
  <si>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</si>
  <si>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</si>
  <si>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</si>
  <si>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</si>
  <si>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</si>
  <si>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</si>
  <si>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</si>
  <si>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</si>
  <si>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</si>
  <si>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</si>
  <si>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</si>
  <si>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</si>
  <si>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</si>
  <si>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</si>
  <si>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</si>
  <si>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</si>
  <si>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</si>
  <si>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</si>
  <si>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</si>
  <si>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</si>
  <si>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</si>
  <si>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</si>
  <si>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</si>
  <si>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</si>
  <si>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</si>
  <si>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</si>
  <si>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</si>
  <si>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</si>
  <si>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</si>
  <si>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</si>
  <si>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</si>
  <si>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</si>
  <si>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</si>
  <si>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</si>
  <si>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</si>
  <si>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</si>
  <si>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</si>
  <si>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</si>
  <si>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</si>
  <si>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</si>
  <si>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</si>
  <si>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</si>
  <si>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</si>
  <si>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</si>
  <si>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</si>
  <si>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</si>
  <si>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</si>
  <si>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</si>
  <si>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</si>
  <si>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</si>
  <si>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</si>
  <si>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</si>
  <si>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</si>
  <si>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</si>
  <si>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</si>
  <si>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</si>
  <si>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</si>
  <si>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</si>
  <si>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</si>
  <si>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</si>
  <si>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</si>
  <si>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</si>
  <si>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</si>
  <si>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</si>
  <si>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</si>
  <si>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</si>
  <si>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</si>
  <si>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</si>
  <si>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</si>
  <si>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</si>
  <si>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</si>
  <si>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</si>
  <si>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</si>
  <si>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</si>
  <si>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</si>
  <si>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</si>
  <si>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</si>
  <si>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</si>
  <si>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</si>
  <si>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</si>
  <si>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</si>
  <si>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</si>
  <si>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</si>
  <si>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</si>
  <si>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</si>
  <si>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</si>
  <si>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</si>
  <si>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</si>
  <si>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</si>
  <si>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</si>
  <si>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</si>
  <si>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</si>
  <si>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</si>
  <si>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</si>
  <si>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</si>
  <si>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</si>
  <si>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</si>
  <si>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</si>
  <si>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</si>
  <si>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</si>
  <si>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</si>
  <si>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</si>
  <si>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</si>
  <si>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</si>
  <si>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</si>
  <si>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</si>
  <si>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</si>
  <si>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</si>
  <si>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</si>
  <si>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</si>
  <si>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</si>
  <si>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</si>
  <si>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</si>
  <si>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</si>
  <si>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</si>
  <si>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</si>
  <si>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</si>
  <si>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</si>
  <si>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</si>
  <si>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</si>
  <si>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</si>
  <si>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</si>
  <si>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</si>
  <si>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</si>
  <si>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</si>
  <si>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</si>
  <si>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</si>
  <si>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</si>
  <si>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</si>
  <si>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</si>
  <si>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</si>
  <si>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</si>
  <si>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</si>
  <si>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</si>
  <si>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</si>
  <si>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</si>
  <si>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</si>
  <si>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</si>
  <si>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</si>
  <si>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</si>
  <si>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</si>
  <si>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</si>
  <si>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</si>
  <si>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</si>
  <si>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</si>
  <si>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</si>
  <si>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</si>
  <si>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</si>
  <si>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</si>
  <si>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</si>
  <si>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</si>
  <si>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</si>
  <si>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</si>
  <si>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</si>
  <si>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</si>
  <si>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</si>
  <si>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</si>
  <si>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</si>
  <si>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</si>
  <si>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</si>
  <si>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</si>
  <si>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</si>
  <si>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</si>
  <si>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</si>
  <si>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</si>
  <si>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</si>
  <si>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</si>
  <si>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</si>
  <si>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</si>
  <si>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</si>
  <si>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</si>
  <si>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</si>
  <si>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</si>
  <si>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</si>
  <si>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</si>
  <si>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</si>
  <si>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</si>
  <si>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</si>
  <si>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</si>
  <si>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</si>
  <si>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</si>
  <si>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</si>
  <si>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</si>
  <si>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</si>
  <si>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</si>
  <si>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</si>
  <si>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</si>
  <si>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</si>
  <si>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</si>
  <si>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</si>
  <si>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</si>
  <si>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</si>
  <si>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</si>
  <si>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</si>
  <si>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</si>
  <si>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</si>
  <si>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</si>
  <si>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</si>
  <si>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</si>
  <si>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</si>
  <si>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</si>
  <si>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</si>
  <si>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</si>
  <si>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</si>
  <si>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</si>
  <si>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</si>
  <si>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</si>
  <si>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</si>
  <si>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</si>
  <si>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</si>
  <si>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</si>
  <si>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</si>
  <si>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</si>
  <si>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</si>
  <si>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</si>
  <si>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</si>
  <si>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</si>
  <si>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</si>
  <si>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</si>
  <si>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</si>
  <si>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</si>
  <si>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</si>
  <si>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</si>
  <si>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</si>
  <si>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</si>
  <si>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</si>
  <si>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</si>
  <si>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</si>
  <si>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</si>
  <si>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</si>
  <si>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</si>
  <si>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</si>
  <si>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</si>
  <si>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</si>
  <si>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</si>
  <si>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</si>
  <si>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</si>
  <si>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</si>
  <si>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</si>
  <si>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</si>
  <si>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</si>
  <si>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</si>
  <si>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</si>
  <si>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</si>
  <si>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</si>
  <si>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</si>
  <si>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</si>
  <si>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</si>
  <si>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</si>
  <si>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</si>
  <si>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</si>
  <si>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</si>
  <si>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</si>
  <si>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</si>
  <si>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</si>
  <si>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</si>
  <si>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</si>
  <si>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</si>
  <si>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</si>
  <si>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</si>
  <si>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</si>
  <si>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</si>
  <si>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</si>
  <si>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</si>
  <si>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</si>
  <si>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</si>
  <si>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</si>
  <si>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</si>
  <si>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</si>
  <si>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</si>
  <si>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</si>
  <si>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</si>
  <si>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</si>
  <si>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</si>
  <si>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</si>
  <si>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</si>
  <si>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</si>
  <si>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</si>
  <si>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</si>
  <si>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</si>
  <si>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</si>
  <si>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</si>
  <si>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</si>
  <si>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</si>
  <si>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</si>
  <si>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</si>
  <si>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</si>
  <si>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</si>
  <si>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</si>
  <si>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</si>
  <si>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</si>
  <si>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</si>
  <si>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</si>
  <si>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</si>
  <si>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</si>
  <si>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</si>
  <si>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</si>
  <si>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</si>
  <si>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</si>
  <si>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</si>
  <si>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</si>
  <si>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</si>
  <si>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</si>
  <si>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</si>
  <si>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</si>
  <si>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</si>
  <si>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</si>
  <si>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</si>
  <si>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</si>
  <si>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</si>
  <si>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</si>
  <si>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</si>
  <si>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</si>
  <si>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</si>
  <si>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</si>
  <si>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</si>
  <si>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</si>
  <si>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</si>
  <si>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</si>
  <si>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</si>
  <si>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</si>
  <si>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</si>
  <si>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</si>
  <si>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</si>
  <si>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</si>
  <si>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</si>
  <si>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</si>
  <si>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</si>
  <si>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</si>
  <si>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</si>
  <si>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</si>
  <si>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</si>
  <si>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</si>
  <si>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</si>
  <si>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</si>
  <si>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</si>
  <si>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</si>
  <si>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</si>
  <si>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</si>
  <si>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</si>
  <si>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</si>
  <si>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</si>
  <si>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</si>
  <si>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</si>
  <si>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</si>
  <si>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</si>
  <si>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</si>
  <si>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</si>
  <si>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</si>
  <si>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</si>
  <si>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</si>
  <si>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</si>
  <si>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</si>
  <si>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</si>
  <si>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</si>
  <si>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</si>
  <si>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</si>
  <si>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</si>
  <si>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</si>
  <si>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</si>
  <si>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</si>
  <si>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</si>
  <si>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</si>
  <si>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</si>
  <si>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</si>
  <si>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</si>
  <si>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</si>
  <si>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</si>
  <si>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</si>
  <si>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</si>
  <si>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</si>
  <si>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</si>
  <si>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</si>
  <si>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</si>
  <si>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</si>
  <si>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</si>
  <si>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</si>
  <si>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</si>
  <si>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</si>
  <si>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</si>
  <si>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</si>
  <si>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</si>
  <si>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</si>
  <si>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</si>
  <si>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</si>
  <si>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</si>
  <si>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</si>
  <si>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</si>
  <si>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</si>
  <si>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</si>
  <si>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</si>
  <si>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</si>
  <si>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</si>
  <si>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</si>
  <si>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</si>
  <si>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</si>
  <si>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</si>
  <si>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</si>
  <si>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</si>
  <si>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</si>
  <si>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</si>
  <si>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</si>
  <si>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</si>
  <si>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</si>
  <si>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</si>
  <si>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</si>
  <si>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</si>
  <si>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</si>
  <si>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</si>
  <si>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</si>
  <si>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</si>
  <si>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</si>
  <si>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</si>
  <si>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</si>
  <si>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</si>
  <si>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</si>
  <si>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</si>
  <si>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</si>
  <si>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</si>
  <si>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</si>
  <si>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</si>
  <si>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</si>
  <si>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</si>
  <si>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</si>
  <si>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</si>
  <si>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</si>
  <si>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</si>
  <si>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</si>
  <si>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</si>
  <si>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</si>
  <si>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</si>
  <si>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</si>
  <si>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</si>
  <si>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</si>
  <si>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</si>
  <si>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</si>
  <si>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</si>
  <si>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</si>
  <si>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</si>
  <si>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</si>
  <si>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</si>
  <si>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</si>
  <si>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</si>
  <si>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</si>
  <si>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</si>
  <si>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</si>
  <si>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</si>
  <si>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</si>
  <si>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</si>
  <si>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</si>
  <si>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</si>
  <si>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</si>
  <si>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</si>
  <si>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</si>
  <si>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</si>
  <si>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</si>
  <si>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</si>
  <si>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</si>
  <si>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</si>
  <si>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</si>
  <si>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</si>
  <si>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</si>
  <si>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</si>
  <si>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</si>
  <si>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</si>
  <si>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</si>
  <si>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</si>
  <si>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</si>
  <si>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</si>
  <si>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</si>
  <si>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</si>
  <si>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</si>
  <si>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</si>
  <si>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</si>
  <si>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</si>
  <si>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</si>
  <si>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</si>
  <si>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</si>
  <si>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</si>
  <si>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</si>
  <si>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</si>
  <si>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</si>
  <si>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</si>
  <si>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</si>
  <si>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</si>
  <si>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</si>
  <si>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</si>
  <si>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</si>
  <si>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</si>
  <si>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</si>
  <si>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</si>
  <si>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</si>
  <si>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</si>
  <si>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</si>
  <si>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</si>
  <si>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</si>
  <si>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</si>
  <si>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</si>
  <si>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</si>
  <si>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</si>
  <si>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</si>
  <si>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</si>
  <si>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</si>
  <si>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</si>
  <si>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</si>
  <si>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</si>
  <si>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</si>
  <si>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</si>
  <si>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</si>
  <si>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</si>
  <si>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</si>
  <si>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</si>
  <si>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</si>
  <si>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</si>
  <si>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</si>
  <si>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</si>
  <si>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</si>
  <si>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</si>
  <si>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</si>
  <si>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</si>
  <si>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</si>
  <si>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</si>
  <si>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</si>
  <si>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</si>
  <si>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</si>
  <si>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</si>
  <si>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</si>
  <si>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</si>
  <si>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</si>
  <si>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</si>
  <si>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</si>
  <si>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</si>
  <si>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</si>
  <si>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</si>
  <si>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</si>
  <si>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</si>
  <si>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</si>
  <si>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</si>
  <si>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</si>
  <si>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</si>
  <si>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</si>
  <si>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</si>
  <si>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</si>
  <si>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</si>
  <si>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</si>
  <si>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</si>
  <si>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</si>
  <si>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</si>
  <si>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</si>
  <si>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</si>
  <si>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</si>
  <si>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</si>
  <si>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</si>
  <si>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</si>
  <si>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</si>
  <si>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</si>
  <si>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</si>
  <si>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</si>
  <si>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</si>
  <si>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</si>
  <si>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</si>
  <si>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</si>
  <si>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</si>
  <si>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</si>
  <si>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</si>
  <si>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</si>
  <si>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</si>
  <si>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</si>
  <si>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</si>
  <si>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</si>
  <si>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</si>
  <si>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</si>
  <si>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</si>
  <si>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</si>
  <si>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</si>
  <si>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</si>
  <si>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</si>
  <si>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</si>
  <si>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</si>
  <si>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</si>
  <si>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</si>
  <si>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</si>
  <si>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</si>
  <si>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</si>
  <si>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</si>
  <si>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</si>
  <si>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</si>
  <si>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</si>
  <si>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</si>
  <si>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</si>
  <si>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</si>
  <si>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</si>
  <si>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</si>
  <si>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</si>
  <si>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</si>
  <si>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</si>
  <si>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</si>
  <si>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</si>
  <si>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</si>
  <si>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</si>
  <si>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</si>
  <si>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</si>
  <si>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</si>
  <si>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</si>
  <si>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</si>
  <si>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</si>
  <si>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</si>
  <si>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</si>
  <si>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</si>
  <si>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</si>
  <si>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</si>
  <si>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</si>
  <si>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</si>
  <si>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</si>
  <si>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</si>
  <si>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</si>
  <si>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</si>
  <si>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</si>
  <si>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</si>
  <si>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</si>
  <si>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</si>
  <si>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</si>
  <si>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</si>
  <si>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</si>
  <si>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</si>
  <si>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</si>
  <si>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</si>
  <si>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</si>
  <si>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</si>
  <si>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</si>
  <si>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</si>
  <si>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</si>
  <si>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</si>
  <si>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</si>
  <si>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</si>
  <si>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</si>
  <si>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</si>
  <si>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</si>
  <si>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</si>
  <si>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</si>
  <si>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</si>
  <si>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</si>
  <si>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</si>
  <si>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</si>
  <si>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</si>
  <si>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</si>
  <si>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</si>
  <si>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</si>
  <si>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</si>
  <si>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</si>
  <si>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</si>
  <si>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</si>
  <si>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</si>
  <si>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</si>
  <si>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</si>
  <si>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</si>
  <si>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</si>
  <si>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</si>
  <si>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</si>
  <si>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</si>
  <si>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</si>
  <si>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</si>
  <si>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</si>
  <si>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</si>
  <si>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</si>
  <si>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</si>
  <si>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</si>
  <si>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</si>
  <si>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</si>
  <si>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</si>
  <si>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</si>
  <si>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</si>
  <si>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</si>
  <si>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</si>
  <si>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</si>
  <si>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</si>
  <si>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</si>
  <si>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</si>
  <si>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</si>
  <si>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</si>
  <si>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</si>
  <si>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</si>
  <si>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</si>
  <si>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</si>
  <si>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</si>
  <si>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</si>
  <si>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</si>
  <si>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</si>
  <si>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</si>
  <si>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</si>
  <si>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</si>
  <si>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</si>
  <si>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</si>
  <si>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</si>
  <si>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</si>
  <si>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</si>
  <si>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</si>
  <si>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</si>
  <si>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</si>
  <si>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</si>
  <si>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</si>
  <si>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</si>
  <si>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</si>
  <si>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</si>
  <si>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</si>
  <si>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</si>
  <si>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</si>
  <si>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</si>
  <si>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</si>
  <si>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</si>
  <si>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</si>
  <si>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</si>
  <si>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</si>
  <si>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</si>
  <si>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</si>
  <si>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</si>
  <si>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</si>
  <si>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</si>
  <si>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</si>
  <si>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</si>
  <si>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</si>
  <si>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</si>
  <si>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</si>
  <si>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</si>
  <si>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</si>
  <si>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</si>
  <si>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</si>
  <si>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</si>
  <si>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</si>
  <si>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</si>
  <si>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</si>
  <si>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</si>
  <si>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</si>
  <si>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</si>
  <si>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</si>
  <si>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</si>
  <si>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</si>
  <si>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</si>
  <si>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</si>
  <si>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</si>
  <si>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</si>
  <si>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</si>
  <si>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</si>
  <si>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</si>
  <si>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</si>
  <si>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</si>
  <si>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</si>
  <si>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</si>
  <si>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</si>
  <si>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</si>
  <si>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</si>
  <si>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</si>
  <si>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</si>
  <si>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</si>
  <si>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</si>
  <si>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</si>
  <si>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</si>
  <si>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</si>
  <si>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</si>
  <si>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</si>
  <si>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</si>
  <si>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</si>
  <si>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</si>
  <si>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</si>
  <si>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</si>
  <si>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</si>
  <si>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</si>
  <si>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</si>
  <si>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</si>
  <si>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</si>
  <si>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</si>
  <si>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</si>
  <si>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</si>
  <si>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</si>
  <si>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</si>
  <si>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</si>
  <si>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</si>
  <si>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</si>
  <si>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</si>
  <si>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</si>
  <si>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</si>
  <si>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</si>
  <si>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</si>
  <si>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</si>
  <si>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</si>
  <si>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</si>
  <si>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</si>
  <si>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</si>
  <si>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</si>
  <si>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</si>
  <si>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</si>
  <si>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</si>
  <si>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</si>
  <si>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</si>
  <si>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</si>
  <si>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</si>
  <si>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</si>
  <si>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</si>
  <si>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</si>
  <si>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</si>
  <si>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</si>
  <si>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</si>
  <si>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</si>
  <si>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</si>
  <si>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</si>
  <si>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</si>
  <si>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</si>
  <si>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</si>
  <si>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</si>
  <si>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</si>
  <si>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</si>
  <si>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</si>
  <si>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</si>
  <si>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</si>
  <si>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</si>
  <si>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</si>
  <si>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</si>
  <si>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</si>
  <si>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</si>
  <si>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</si>
  <si>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</si>
  <si>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</si>
  <si>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</si>
  <si>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</si>
  <si>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</si>
  <si>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</si>
  <si>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</si>
  <si>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</si>
  <si>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</si>
  <si>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</si>
  <si>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</si>
  <si>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</si>
  <si>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</si>
  <si>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</si>
  <si>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</si>
  <si>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</si>
  <si>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</si>
  <si>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</si>
  <si>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</si>
  <si>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</si>
  <si>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</si>
  <si>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</si>
  <si>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</si>
  <si>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</si>
  <si>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</si>
  <si>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</si>
  <si>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</si>
  <si>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</si>
  <si>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</si>
  <si>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</si>
  <si>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</si>
  <si>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</si>
  <si>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</si>
  <si>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</si>
  <si>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</si>
  <si>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</si>
  <si>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</si>
  <si>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</si>
  <si>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</si>
  <si>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</si>
  <si>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</si>
  <si>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</si>
  <si>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</si>
  <si>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</si>
  <si>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</si>
  <si>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</si>
  <si>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</si>
  <si>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</si>
  <si>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</si>
  <si>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</si>
  <si>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</si>
  <si>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</si>
  <si>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</si>
  <si>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</si>
  <si>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</si>
  <si>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</si>
  <si>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</si>
  <si>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</si>
  <si>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</si>
  <si>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</si>
  <si>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</si>
  <si>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</si>
  <si>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</si>
  <si>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</si>
  <si>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</si>
  <si>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</si>
  <si>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</si>
  <si>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</si>
  <si>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</si>
  <si>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</si>
  <si>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</si>
  <si>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</si>
  <si>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</si>
  <si>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</si>
  <si>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</si>
  <si>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</si>
  <si>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</si>
  <si>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</si>
  <si>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</si>
  <si>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</si>
  <si>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</si>
  <si>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</si>
  <si>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</si>
  <si>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</si>
  <si>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</si>
  <si>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</si>
  <si>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</si>
  <si>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</si>
  <si>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</si>
  <si>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</si>
  <si>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</si>
  <si>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</si>
  <si>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</si>
  <si>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</si>
  <si>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</si>
  <si>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</si>
  <si>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</si>
  <si>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</si>
  <si>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</si>
  <si>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</si>
  <si>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</si>
  <si>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</si>
  <si>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</si>
  <si>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</si>
  <si>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</si>
  <si>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</si>
  <si>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</si>
  <si>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</si>
  <si>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</si>
  <si>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</si>
  <si>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</si>
  <si>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</si>
  <si>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</si>
  <si>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</si>
  <si>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</si>
  <si>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</si>
  <si>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</si>
  <si>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</si>
  <si>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</si>
  <si>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</si>
  <si>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</si>
  <si>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</si>
  <si>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</si>
  <si>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</si>
  <si>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</si>
  <si>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</si>
  <si>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</si>
  <si>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</si>
  <si>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</si>
  <si>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</si>
  <si>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</si>
  <si>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</si>
  <si>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</si>
  <si>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</si>
  <si>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</si>
  <si>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</si>
  <si>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</si>
  <si>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</si>
  <si>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</si>
  <si>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</si>
  <si>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</si>
  <si>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</si>
  <si>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</si>
  <si>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</si>
  <si>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</si>
  <si>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</si>
  <si>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</si>
  <si>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</si>
  <si>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</si>
  <si>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</si>
  <si>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</si>
  <si>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</si>
  <si>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</si>
  <si>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</si>
  <si>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</si>
  <si>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</si>
  <si>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</si>
  <si>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</si>
  <si>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</si>
  <si>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</si>
  <si>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</si>
  <si>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</si>
  <si>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</si>
  <si>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</si>
  <si>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</si>
  <si>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</si>
  <si>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</si>
  <si>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</si>
  <si>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</si>
  <si>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</si>
  <si>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</si>
  <si>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</si>
  <si>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</si>
  <si>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</si>
  <si>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</si>
  <si>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</si>
  <si>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</si>
  <si>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</si>
  <si>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</si>
  <si>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</si>
  <si>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</si>
  <si>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</si>
  <si>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</si>
  <si>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</si>
  <si>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</si>
  <si>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</si>
  <si>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</si>
  <si>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</si>
  <si>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</si>
  <si>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</si>
  <si>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</si>
  <si>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</si>
  <si>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</si>
  <si>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</si>
  <si>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</si>
  <si>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</si>
  <si>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</si>
  <si>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</si>
  <si>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</si>
  <si>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</si>
  <si>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</si>
  <si>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</si>
  <si>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</si>
  <si>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</si>
  <si>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</si>
  <si>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</si>
  <si>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</si>
  <si>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</si>
  <si>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</si>
  <si>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</si>
  <si>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</si>
  <si>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</si>
  <si>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</si>
  <si>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</si>
  <si>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</si>
  <si>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</si>
  <si>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</si>
  <si>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</si>
  <si>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</si>
  <si>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</si>
  <si>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</si>
  <si>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</si>
  <si>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</si>
  <si>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</si>
  <si>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</si>
  <si>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</si>
  <si>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</si>
  <si>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</si>
  <si>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</si>
  <si>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</si>
  <si>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</si>
  <si>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</si>
  <si>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</si>
  <si>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</si>
  <si>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</si>
  <si>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</si>
  <si>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</si>
  <si>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</si>
  <si>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</si>
  <si>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</si>
  <si>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</si>
  <si>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</si>
  <si>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</si>
  <si>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</si>
  <si>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</si>
  <si>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</si>
  <si>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</si>
  <si>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</si>
  <si>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</si>
  <si>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</si>
  <si>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</si>
  <si>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</si>
  <si>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</si>
  <si>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</si>
  <si>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</si>
  <si>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</si>
  <si>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</si>
  <si>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</si>
  <si>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</si>
  <si>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</si>
  <si>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</si>
  <si>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</si>
  <si>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</si>
  <si>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</si>
  <si>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</si>
  <si>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</si>
  <si>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</si>
  <si>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</si>
  <si>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</si>
  <si>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</si>
  <si>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</si>
  <si>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</si>
  <si>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</si>
  <si>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</si>
  <si>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</si>
  <si>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</si>
  <si>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</si>
  <si>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</si>
  <si>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</si>
  <si>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</si>
  <si>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</si>
  <si>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</si>
  <si>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</si>
  <si>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</si>
  <si>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</si>
  <si>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</si>
  <si>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</si>
  <si>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</si>
  <si>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</si>
  <si>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</si>
  <si>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</si>
  <si>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</si>
  <si>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</si>
  <si>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</si>
  <si>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</si>
  <si>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</si>
  <si>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</si>
  <si>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</si>
  <si>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</si>
  <si>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</si>
  <si>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</si>
  <si>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</si>
  <si>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</si>
  <si>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</si>
  <si>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</si>
  <si>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</si>
  <si>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</si>
  <si>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</si>
  <si>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</si>
  <si>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</si>
  <si>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</si>
  <si>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</si>
  <si>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</si>
  <si>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</si>
  <si>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</si>
  <si>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</si>
  <si>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</si>
  <si>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</si>
  <si>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</si>
  <si>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</si>
  <si>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</si>
  <si>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</si>
  <si>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</si>
  <si>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</si>
  <si>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</si>
  <si>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</si>
  <si>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</si>
  <si>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</si>
  <si>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</si>
  <si>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</si>
  <si>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</si>
  <si>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</si>
  <si>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</si>
  <si>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</si>
  <si>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</si>
  <si>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</si>
  <si>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</si>
  <si>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</si>
  <si>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</si>
  <si>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</si>
  <si>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</si>
  <si>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</si>
  <si>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</si>
  <si>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</si>
  <si>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</si>
  <si>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</si>
  <si>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</si>
  <si>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</si>
  <si>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</si>
  <si>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</si>
  <si>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</si>
  <si>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</si>
  <si>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</si>
  <si>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</si>
  <si>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</si>
  <si>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</si>
  <si>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</si>
  <si>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</si>
  <si>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</si>
  <si>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</si>
  <si>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</si>
  <si>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</si>
  <si>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</si>
  <si>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</si>
  <si>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</si>
  <si>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</si>
  <si>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</si>
  <si>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</si>
  <si>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</si>
  <si>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</si>
  <si>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</si>
  <si>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</si>
  <si>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</si>
  <si>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</si>
  <si>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</si>
  <si>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</si>
  <si>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</si>
  <si>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</si>
  <si>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</si>
  <si>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</si>
  <si>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</si>
  <si>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</si>
  <si>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</si>
  <si>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</si>
  <si>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</si>
  <si>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</si>
  <si>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</si>
  <si>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</si>
  <si>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</si>
  <si>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</si>
  <si>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</si>
  <si>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</si>
  <si>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</si>
  <si>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</si>
  <si>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</si>
  <si>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</si>
  <si>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</si>
  <si>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</si>
  <si>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</si>
  <si>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</si>
  <si>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</si>
  <si>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</si>
  <si>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</si>
  <si>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</si>
  <si>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</si>
  <si>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</si>
  <si>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</si>
  <si>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</si>
  <si>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</si>
  <si>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</si>
  <si>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</si>
  <si>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</si>
  <si>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</si>
  <si>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</si>
  <si>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</si>
  <si>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</si>
  <si>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</si>
  <si>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</si>
  <si>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</si>
  <si>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</si>
  <si>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</si>
  <si>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</si>
  <si>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</si>
  <si>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</si>
  <si>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</si>
  <si>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</si>
  <si>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</si>
  <si>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</si>
  <si>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</si>
  <si>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</si>
  <si>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</si>
  <si>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</si>
  <si>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</si>
  <si>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</si>
  <si>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</si>
  <si>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</si>
  <si>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</si>
  <si>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</si>
  <si>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</si>
  <si>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</si>
  <si>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</si>
  <si>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</si>
  <si>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</si>
  <si>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</si>
  <si>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</si>
  <si>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</si>
  <si>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</si>
  <si>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</si>
  <si>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</si>
  <si>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</si>
  <si>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</si>
  <si>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</si>
  <si>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</si>
  <si>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</si>
  <si>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</si>
  <si>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</si>
  <si>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</si>
  <si>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</si>
  <si>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</si>
  <si>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</si>
  <si>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</si>
  <si>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</si>
  <si>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</si>
  <si>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</si>
  <si>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</si>
  <si>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</si>
  <si>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</si>
  <si>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</si>
  <si>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</si>
  <si>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</si>
  <si>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</si>
  <si>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</si>
  <si>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</si>
  <si>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</si>
  <si>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</si>
  <si>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</si>
  <si>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</si>
  <si>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</si>
  <si>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</si>
  <si>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</si>
  <si>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</si>
  <si>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</si>
  <si>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</si>
  <si>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</si>
  <si>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</si>
  <si>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</si>
  <si>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</si>
  <si>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</si>
  <si>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</si>
  <si>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</si>
  <si>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</si>
  <si>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</si>
  <si>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</si>
  <si>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</si>
  <si>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</si>
  <si>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</si>
  <si>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</si>
  <si>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</si>
  <si>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</si>
  <si>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</si>
  <si>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</si>
  <si>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</si>
  <si>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</si>
  <si>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</si>
  <si>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</si>
  <si>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</si>
  <si>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</si>
  <si>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</si>
  <si>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</si>
  <si>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</si>
  <si>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</si>
  <si>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</si>
  <si>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</si>
  <si>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</si>
  <si>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</si>
  <si>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</si>
  <si>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</si>
  <si>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</si>
  <si>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</si>
  <si>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</si>
  <si>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</si>
  <si>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</si>
  <si>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</si>
  <si>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</si>
  <si>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</si>
  <si>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</si>
  <si>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</si>
  <si>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</si>
  <si>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</si>
  <si>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</si>
  <si>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</si>
  <si>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</si>
  <si>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</si>
  <si>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</si>
  <si>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</si>
  <si>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</si>
  <si>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</si>
  <si>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</si>
  <si>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</si>
  <si>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</si>
  <si>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</si>
  <si>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</si>
  <si>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</si>
  <si>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</si>
  <si>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</si>
  <si>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</si>
  <si>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</si>
  <si>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</si>
  <si>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</si>
  <si>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</si>
  <si>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</si>
  <si>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</si>
  <si>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</si>
  <si>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</si>
  <si>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</si>
  <si>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</si>
  <si>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</si>
  <si>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</si>
  <si>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</si>
  <si>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</si>
  <si>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</si>
  <si>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</si>
  <si>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</si>
  <si>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</si>
  <si>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</si>
  <si>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</si>
  <si>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</si>
  <si>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</si>
  <si>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</si>
  <si>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</si>
  <si>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</si>
  <si>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</si>
  <si>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</si>
  <si>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</si>
  <si>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</si>
  <si>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</si>
  <si>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</si>
  <si>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</si>
  <si>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</si>
  <si>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</si>
  <si>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</si>
  <si>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</si>
  <si>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</si>
  <si>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</si>
  <si>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</si>
  <si>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</si>
  <si>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</si>
  <si>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</si>
  <si>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</si>
  <si>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</si>
  <si>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</si>
  <si>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</si>
  <si>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</si>
  <si>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</si>
  <si>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</si>
  <si>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</si>
  <si>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</si>
  <si>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</si>
  <si>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</si>
  <si>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</si>
  <si>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</si>
  <si>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</si>
  <si>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</si>
  <si>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</si>
  <si>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</si>
  <si>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</si>
  <si>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</si>
  <si>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</si>
  <si>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</si>
  <si>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</si>
  <si>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</si>
  <si>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</si>
  <si>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</si>
  <si>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</si>
  <si>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</si>
  <si>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</si>
  <si>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</si>
  <si>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</si>
  <si>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</si>
  <si>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</si>
  <si>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</si>
  <si>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</si>
  <si>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</si>
  <si>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</si>
  <si>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</si>
  <si>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</si>
  <si>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</si>
  <si>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</si>
  <si>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</si>
  <si>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</si>
  <si>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</si>
  <si>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</si>
  <si>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</si>
  <si>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</si>
  <si>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</si>
  <si>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</si>
  <si>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</si>
  <si>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</si>
  <si>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</si>
  <si>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</si>
  <si>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</si>
  <si>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</si>
  <si>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</si>
  <si>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</si>
  <si>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</si>
  <si>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</si>
  <si>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</si>
  <si>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</si>
  <si>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</si>
  <si>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</si>
  <si>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</si>
  <si>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</si>
  <si>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</si>
  <si>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</si>
  <si>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</si>
  <si>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</si>
  <si>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</si>
  <si>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</si>
  <si>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</si>
  <si>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</si>
  <si>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</si>
  <si>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</si>
  <si>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</si>
  <si>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</si>
  <si>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</si>
  <si>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</si>
  <si>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</si>
  <si>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</si>
  <si>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</si>
  <si>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</si>
  <si>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</si>
  <si>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</si>
  <si>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</si>
  <si>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</si>
  <si>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</si>
  <si>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</si>
  <si>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</si>
  <si>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</si>
  <si>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</si>
  <si>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</si>
  <si>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</si>
  <si>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</si>
  <si>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</si>
  <si>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</si>
  <si>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</si>
  <si>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</si>
  <si>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</si>
  <si>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</si>
  <si>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</si>
  <si>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</si>
  <si>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</si>
  <si>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</si>
  <si>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</si>
  <si>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</si>
  <si>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</si>
  <si>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</si>
  <si>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</si>
  <si>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</si>
  <si>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</si>
  <si>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</si>
  <si>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</si>
  <si>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</si>
  <si>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</si>
  <si>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</si>
  <si>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</si>
  <si>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</si>
  <si>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</si>
  <si>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</si>
  <si>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</si>
  <si>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</si>
  <si>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</si>
  <si>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</si>
  <si>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</si>
  <si>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</si>
  <si>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</si>
  <si>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</si>
  <si>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</si>
  <si>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</si>
  <si>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</si>
  <si>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</si>
  <si>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</si>
  <si>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</si>
  <si>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</si>
  <si>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</si>
  <si>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</si>
  <si>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</si>
  <si>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</si>
  <si>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</si>
  <si>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</si>
  <si>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</si>
  <si>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</si>
  <si>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</si>
  <si>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</si>
  <si>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</si>
  <si>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</si>
  <si>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</si>
  <si>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</si>
  <si>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</si>
  <si>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</si>
  <si>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</si>
  <si>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</si>
  <si>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</si>
  <si>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</si>
  <si>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</si>
  <si>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</si>
  <si>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</si>
  <si>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</si>
  <si>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</si>
  <si>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</si>
  <si>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</si>
  <si>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</si>
  <si>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</si>
  <si>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</si>
  <si>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</si>
  <si>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</si>
  <si>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</si>
  <si>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</si>
  <si>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</si>
  <si>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</si>
  <si>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</si>
  <si>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</si>
  <si>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</si>
  <si>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</si>
  <si>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</si>
  <si>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</si>
  <si>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</si>
  <si>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</si>
  <si>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</si>
  <si>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</si>
  <si>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</si>
  <si>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</si>
  <si>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</si>
  <si>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</si>
  <si>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</si>
  <si>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</si>
  <si>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</si>
  <si>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</si>
  <si>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</si>
  <si>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</si>
  <si>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</si>
  <si>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</si>
  <si>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</si>
  <si>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</si>
  <si>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</si>
  <si>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</si>
  <si>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</si>
  <si>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</si>
  <si>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</si>
  <si>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</si>
  <si>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</si>
  <si>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</si>
  <si>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</si>
  <si>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</si>
  <si>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</si>
  <si>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</si>
  <si>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</si>
  <si>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</si>
  <si>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</si>
  <si>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</si>
  <si>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</si>
  <si>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</si>
  <si>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</si>
  <si>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</si>
  <si>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</si>
  <si>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</si>
  <si>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</si>
  <si>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</si>
  <si>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</si>
  <si>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</si>
  <si>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</si>
  <si>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</si>
  <si>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</si>
  <si>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</si>
  <si>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</si>
  <si>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</si>
  <si>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</si>
  <si>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</si>
  <si>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</si>
  <si>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</si>
  <si>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</si>
  <si>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</si>
  <si>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</si>
  <si>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</si>
  <si>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</si>
  <si>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</si>
  <si>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</si>
  <si>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</si>
  <si>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</si>
  <si>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</si>
  <si>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</si>
  <si>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</si>
  <si>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</si>
  <si>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</si>
  <si>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</si>
  <si>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</si>
  <si>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</si>
  <si>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</si>
  <si>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</si>
  <si>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</si>
  <si>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</si>
  <si>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</si>
  <si>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</si>
  <si>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</si>
  <si>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</si>
  <si>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</si>
  <si>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</si>
  <si>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</si>
  <si>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</si>
  <si>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</si>
  <si>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</si>
  <si>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</si>
  <si>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</si>
  <si>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</si>
  <si>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</si>
  <si>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</si>
  <si>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</si>
  <si>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</si>
  <si>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</si>
  <si>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</si>
  <si>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</si>
  <si>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</si>
  <si>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</si>
  <si>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</si>
  <si>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</si>
  <si>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</si>
  <si>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</si>
  <si>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</si>
  <si>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</si>
  <si>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</si>
  <si>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</si>
  <si>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</si>
  <si>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</si>
  <si>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</si>
  <si>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</si>
  <si>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</si>
  <si>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</si>
  <si>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</si>
  <si>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</si>
  <si>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</si>
  <si>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</si>
  <si>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</si>
  <si>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</si>
  <si>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</si>
  <si>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</si>
  <si>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</si>
  <si>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</si>
  <si>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</si>
  <si>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</si>
  <si>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</si>
  <si>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</si>
  <si>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</si>
  <si>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</si>
  <si>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</si>
  <si>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</si>
  <si>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</si>
  <si>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</si>
  <si>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</si>
  <si>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</si>
  <si>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</si>
  <si>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</si>
  <si>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</si>
  <si>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</si>
  <si>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</si>
  <si>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</si>
  <si>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</si>
  <si>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</si>
  <si>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</si>
  <si>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</si>
  <si>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</si>
  <si>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</si>
  <si>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</si>
  <si>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</si>
  <si>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</si>
  <si>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</si>
  <si>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</si>
  <si>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</si>
  <si>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</si>
  <si>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</si>
  <si>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</si>
  <si>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</si>
  <si>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</si>
  <si>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</si>
  <si>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</si>
  <si>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</si>
  <si>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</si>
  <si>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</si>
  <si>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</si>
  <si>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</si>
  <si>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</si>
  <si>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</si>
  <si>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</si>
  <si>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</si>
  <si>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</si>
  <si>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</si>
  <si>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</si>
  <si>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</si>
  <si>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</si>
  <si>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</si>
  <si>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</si>
  <si>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</si>
  <si>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</si>
  <si>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</si>
  <si>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</si>
  <si>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</si>
  <si>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</si>
  <si>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</si>
  <si>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</si>
  <si>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</si>
  <si>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</si>
  <si>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</si>
  <si>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</si>
  <si>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</si>
  <si>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</si>
  <si>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</si>
  <si>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</si>
  <si>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</si>
  <si>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</si>
  <si>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</si>
  <si>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</si>
  <si>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</si>
  <si>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</si>
  <si>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</si>
  <si>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</si>
  <si>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</si>
  <si>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</si>
  <si>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</si>
  <si>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</si>
  <si>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</si>
  <si>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</si>
  <si>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</si>
  <si>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</si>
  <si>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</si>
  <si>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</si>
  <si>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</si>
  <si>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</si>
  <si>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</si>
  <si>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</si>
  <si>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</si>
  <si>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</si>
  <si>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</si>
  <si>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</si>
  <si>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</si>
  <si>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</si>
  <si>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</si>
  <si>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</si>
  <si>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</si>
  <si>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</si>
  <si>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</si>
  <si>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</si>
  <si>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</si>
  <si>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</si>
  <si>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</si>
  <si>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</si>
  <si>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</si>
  <si>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</si>
  <si>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</si>
  <si>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</si>
  <si>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</si>
  <si>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</si>
  <si>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</si>
  <si>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</si>
  <si>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</si>
  <si>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</si>
  <si>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</si>
  <si>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</si>
  <si>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</si>
  <si>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</si>
  <si>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</si>
  <si>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</si>
  <si>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</si>
  <si>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</si>
  <si>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</si>
  <si>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</si>
  <si>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</si>
  <si>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</si>
  <si>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</si>
  <si>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</si>
  <si>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</si>
  <si>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</si>
  <si>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</si>
  <si>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</si>
  <si>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</si>
  <si>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</si>
  <si>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</si>
  <si>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</si>
  <si>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</si>
  <si>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</si>
  <si>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</si>
  <si>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</si>
  <si>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</si>
  <si>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</si>
  <si>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</si>
  <si>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</si>
  <si>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</si>
  <si>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</si>
  <si>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</si>
  <si>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</si>
  <si>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</si>
  <si>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</si>
  <si>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</si>
  <si>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</si>
  <si>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</si>
  <si>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</si>
  <si>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</si>
  <si>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</si>
  <si>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</si>
  <si>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</si>
  <si>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</si>
  <si>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</si>
  <si>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</si>
  <si>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</si>
  <si>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</si>
  <si>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</si>
  <si>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</si>
  <si>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</si>
  <si>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</si>
  <si>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</si>
  <si>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</si>
  <si>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</si>
  <si>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</si>
  <si>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</si>
  <si>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</si>
  <si>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</si>
  <si>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</si>
  <si>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</si>
  <si>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</si>
  <si>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</si>
  <si>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</si>
  <si>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</si>
  <si>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</si>
  <si>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</si>
  <si>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</si>
  <si>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</si>
  <si>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</si>
  <si>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</si>
  <si>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</si>
  <si>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</si>
  <si>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</si>
  <si>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</si>
  <si>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</si>
  <si>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</si>
  <si>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</si>
  <si>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</si>
  <si>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</si>
  <si>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</si>
  <si>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</si>
  <si>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</si>
  <si>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</si>
  <si>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</si>
  <si>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</si>
  <si>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</si>
  <si>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</si>
  <si>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</si>
  <si>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</si>
  <si>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</si>
  <si>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</si>
  <si>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</si>
  <si>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</si>
  <si>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</si>
  <si>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</si>
  <si>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</si>
  <si>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</si>
  <si>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</si>
  <si>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</si>
  <si>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</si>
  <si>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</si>
  <si>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</si>
  <si>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</si>
  <si>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</si>
  <si>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</si>
  <si>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</si>
  <si>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</si>
  <si>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</si>
  <si>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</si>
  <si>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</si>
  <si>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</si>
  <si>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</si>
  <si>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</si>
  <si>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</si>
  <si>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</si>
  <si>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</si>
  <si>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</si>
  <si>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</si>
  <si>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</si>
  <si>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</si>
  <si>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</si>
  <si>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</si>
  <si>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</si>
  <si>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</si>
  <si>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</si>
  <si>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</si>
  <si>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</si>
  <si>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</si>
  <si>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</si>
  <si>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</si>
  <si>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</si>
  <si>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</si>
  <si>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</si>
  <si>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</si>
  <si>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</si>
  <si>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</si>
  <si>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</si>
  <si>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</si>
  <si>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</si>
  <si>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</si>
  <si>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</si>
  <si>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</si>
  <si>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</si>
  <si>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</si>
  <si>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</si>
  <si>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</si>
  <si>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</si>
  <si>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</si>
  <si>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</si>
  <si>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</si>
  <si>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</si>
  <si>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</si>
  <si>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</si>
  <si>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</si>
  <si>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</si>
  <si>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</si>
  <si>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</si>
  <si>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</si>
  <si>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</si>
  <si>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</si>
  <si>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</si>
  <si>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</si>
  <si>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</si>
  <si>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</si>
  <si>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</si>
  <si>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</si>
  <si>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</si>
  <si>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</si>
  <si>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</si>
  <si>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</si>
  <si>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</si>
  <si>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</si>
  <si>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</si>
  <si>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</si>
  <si>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</si>
  <si>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</si>
  <si>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</si>
  <si>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</si>
  <si>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</si>
  <si>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</si>
  <si>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</si>
  <si>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</si>
  <si>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</si>
  <si>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</si>
  <si>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</si>
  <si>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</si>
  <si>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</si>
  <si>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</si>
  <si>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</si>
  <si>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</si>
  <si>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</si>
  <si>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</si>
  <si>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</si>
  <si>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</si>
  <si>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</si>
  <si>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</si>
  <si>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</si>
  <si>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</si>
  <si>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</si>
  <si>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</si>
  <si>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</si>
  <si>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</si>
  <si>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</si>
  <si>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</si>
  <si>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</si>
  <si>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</si>
  <si>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</si>
  <si>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</si>
  <si>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</si>
  <si>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</si>
  <si>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</si>
  <si>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</si>
  <si>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</si>
  <si>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</si>
  <si>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</si>
  <si>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</si>
  <si>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</si>
  <si>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</si>
  <si>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</si>
  <si>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</si>
  <si>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</si>
  <si>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</si>
  <si>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</si>
  <si>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</si>
  <si>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</si>
  <si>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</si>
  <si>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</si>
  <si>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</si>
  <si>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</si>
  <si>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</si>
  <si>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</si>
  <si>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</si>
  <si>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</si>
  <si>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</si>
  <si>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</si>
  <si>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</si>
  <si>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</si>
  <si>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</si>
  <si>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</si>
  <si>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</si>
  <si>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</si>
  <si>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</si>
  <si>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</si>
  <si>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</si>
  <si>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</si>
  <si>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</si>
  <si>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</si>
  <si>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</si>
  <si>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</si>
  <si>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</si>
  <si>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</si>
  <si>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</si>
  <si>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</si>
  <si>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</si>
  <si>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</si>
  <si>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</si>
  <si>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</si>
  <si>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</si>
  <si>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</si>
  <si>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</si>
  <si>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</si>
  <si>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</si>
  <si>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</si>
  <si>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</si>
  <si>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</si>
  <si>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</si>
  <si>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</si>
  <si>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</si>
  <si>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</si>
  <si>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</si>
  <si>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</si>
  <si>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</si>
  <si>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</si>
  <si>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</si>
  <si>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</si>
  <si>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</si>
  <si>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</si>
  <si>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</si>
  <si>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</si>
  <si>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</si>
  <si>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</si>
  <si>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</si>
  <si>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</si>
  <si>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</si>
  <si>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</si>
  <si>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</si>
  <si>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</si>
  <si>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</si>
  <si>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</si>
  <si>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</si>
  <si>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</si>
  <si>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</si>
  <si>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</si>
  <si>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</si>
  <si>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</si>
  <si>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</si>
  <si>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</si>
  <si>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</si>
  <si>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</si>
  <si>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</si>
  <si>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</si>
  <si>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</si>
  <si>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</si>
  <si>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</si>
  <si>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</si>
  <si>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</si>
  <si>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</si>
  <si>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</si>
  <si>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</si>
  <si>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</si>
  <si>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</si>
  <si>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</si>
  <si>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</si>
  <si>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</si>
  <si>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</si>
  <si>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</si>
  <si>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</si>
  <si>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</si>
  <si>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</si>
  <si>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</si>
  <si>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</si>
  <si>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</si>
  <si>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</si>
  <si>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</si>
  <si>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</si>
  <si>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</si>
  <si>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</si>
  <si>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</si>
  <si>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</si>
  <si>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</si>
  <si>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</si>
  <si>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</si>
  <si>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</si>
  <si>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</si>
  <si>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</si>
  <si>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</si>
  <si>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</si>
  <si>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</si>
  <si>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</si>
  <si>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</si>
  <si>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</si>
  <si>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</si>
  <si>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</si>
  <si>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</si>
  <si>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</si>
  <si>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</si>
  <si>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</si>
  <si>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</si>
  <si>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</si>
  <si>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</si>
  <si>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</si>
  <si>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</si>
  <si>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</si>
  <si>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</si>
  <si>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</si>
  <si>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</si>
  <si>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</si>
  <si>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</si>
  <si>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</si>
  <si>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</si>
  <si>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</si>
  <si>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</si>
  <si>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</si>
  <si>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</si>
  <si>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</si>
  <si>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</si>
  <si>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</si>
  <si>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</si>
  <si>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</si>
  <si>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</si>
  <si>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</si>
  <si>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</si>
  <si>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</si>
  <si>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</si>
  <si>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</si>
  <si>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</si>
  <si>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</si>
  <si>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</si>
  <si>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</si>
  <si>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</si>
  <si>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</si>
  <si>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</si>
  <si>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</si>
  <si>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</si>
  <si>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</si>
  <si>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</si>
  <si>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</si>
  <si>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</si>
  <si>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</si>
  <si>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</si>
  <si>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</si>
  <si>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</si>
  <si>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</si>
  <si>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</si>
  <si>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</si>
  <si>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</si>
  <si>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</si>
  <si>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</si>
  <si>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</si>
  <si>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</si>
  <si>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</si>
  <si>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</si>
  <si>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</si>
  <si>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</si>
  <si>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</si>
  <si>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</si>
  <si>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</si>
  <si>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</si>
  <si>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</si>
  <si>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</si>
  <si>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</si>
  <si>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</si>
  <si>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</si>
  <si>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</si>
  <si>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</si>
  <si>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</si>
  <si>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</si>
  <si>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</si>
  <si>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</si>
  <si>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</si>
  <si>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</si>
  <si>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</si>
  <si>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</si>
  <si>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</si>
  <si>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</si>
  <si>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</si>
  <si>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</si>
  <si>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</si>
  <si>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</si>
  <si>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</si>
  <si>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</si>
  <si>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</si>
  <si>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</si>
  <si>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</si>
  <si>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</si>
  <si>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</si>
  <si>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</si>
  <si>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</si>
  <si>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</si>
  <si>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</si>
  <si>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</si>
  <si>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</si>
  <si>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</si>
  <si>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</si>
  <si>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</si>
  <si>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</si>
  <si>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</si>
  <si>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</si>
  <si>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</si>
  <si>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</si>
  <si>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</si>
  <si>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</si>
  <si>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</si>
  <si>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</si>
  <si>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</si>
  <si>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</si>
  <si>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</si>
  <si>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</si>
  <si>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</si>
  <si>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</si>
  <si>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</si>
  <si>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</si>
  <si>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</si>
  <si>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</si>
  <si>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</si>
  <si>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</si>
  <si>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</si>
  <si>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</si>
  <si>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</si>
  <si>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</si>
  <si>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</si>
  <si>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</si>
  <si>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</si>
  <si>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</si>
  <si>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</si>
  <si>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</si>
  <si>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</si>
  <si>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</si>
  <si>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</si>
  <si>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</si>
  <si>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</si>
  <si>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</si>
  <si>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</si>
  <si>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</si>
  <si>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</si>
  <si>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</si>
  <si>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</si>
  <si>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</si>
  <si>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</si>
  <si>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</si>
  <si>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</si>
  <si>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</si>
  <si>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</si>
  <si>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</si>
  <si>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</si>
  <si>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</si>
  <si>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</si>
  <si>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</si>
  <si>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</si>
  <si>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</si>
  <si>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</si>
  <si>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</si>
  <si>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</si>
  <si>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</si>
  <si>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</si>
  <si>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</si>
  <si>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</si>
  <si>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</si>
  <si>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</si>
  <si>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</si>
  <si>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</si>
  <si>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</si>
  <si>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</si>
  <si>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</si>
  <si>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</si>
  <si>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</si>
  <si>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</si>
  <si>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</si>
  <si>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</si>
  <si>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</si>
  <si>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</si>
  <si>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</si>
  <si>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</si>
  <si>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</si>
  <si>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</si>
  <si>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</si>
  <si>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</si>
  <si>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</si>
  <si>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</si>
  <si>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</si>
  <si>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</si>
  <si>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</si>
  <si>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</si>
  <si>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</si>
  <si>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</si>
  <si>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</si>
  <si>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</si>
  <si>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</si>
  <si>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</si>
  <si>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</si>
  <si>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</si>
  <si>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</si>
  <si>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</si>
  <si>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</si>
  <si>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</si>
  <si>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</si>
  <si>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</si>
  <si>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</si>
  <si>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</si>
  <si>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</si>
  <si>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</si>
  <si>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</si>
  <si>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</si>
  <si>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</si>
  <si>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</si>
  <si>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</si>
  <si>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</si>
  <si>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</si>
  <si>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</si>
  <si>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</si>
  <si>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</si>
  <si>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</si>
  <si>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</si>
  <si>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</si>
  <si>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</si>
  <si>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</si>
  <si>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</si>
  <si>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</si>
  <si>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</si>
  <si>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</si>
  <si>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</si>
  <si>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</si>
  <si>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</si>
  <si>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</si>
  <si>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</si>
  <si>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</si>
  <si>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</si>
  <si>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</si>
  <si>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</si>
  <si>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</si>
  <si>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</si>
  <si>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</si>
  <si>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</si>
  <si>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</si>
  <si>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</si>
  <si>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</si>
  <si>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</si>
  <si>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</si>
  <si>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</si>
  <si>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</si>
  <si>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</si>
  <si>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</si>
  <si>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</si>
  <si>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</si>
  <si>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</si>
  <si>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</si>
  <si>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</si>
  <si>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</si>
  <si>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</si>
  <si>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</si>
  <si>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</si>
  <si>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</si>
  <si>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</si>
  <si>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</si>
  <si>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</si>
  <si>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</si>
  <si>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</si>
  <si>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</si>
  <si>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</si>
  <si>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</si>
  <si>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</si>
  <si>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</si>
  <si>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</si>
  <si>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</si>
  <si>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</si>
  <si>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</si>
  <si>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</si>
  <si>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</si>
  <si>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</si>
  <si>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</si>
  <si>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</si>
  <si>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</si>
  <si>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</si>
  <si>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</si>
  <si>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</si>
  <si>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</si>
  <si>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</si>
  <si>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</si>
  <si>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</si>
  <si>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</si>
  <si>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</si>
  <si>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</si>
  <si>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</si>
  <si>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</si>
  <si>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</si>
  <si>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</si>
  <si>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</si>
  <si>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</si>
  <si>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</si>
  <si>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</si>
  <si>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</si>
  <si>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</si>
  <si>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</si>
  <si>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</si>
  <si>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</si>
  <si>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</si>
  <si>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</si>
  <si>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</si>
  <si>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</si>
  <si>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</si>
  <si>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</si>
  <si>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</si>
  <si>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</si>
  <si>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</si>
  <si>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</si>
  <si>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</si>
  <si>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</si>
  <si>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</si>
  <si>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</si>
  <si>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</si>
  <si>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</si>
  <si>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</si>
  <si>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</si>
  <si>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</si>
  <si>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</si>
  <si>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</si>
  <si>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</si>
  <si>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</si>
  <si>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</si>
  <si>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</si>
  <si>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</si>
  <si>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</si>
  <si>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</si>
  <si>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</si>
  <si>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</si>
  <si>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</si>
  <si>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</si>
  <si>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</si>
  <si>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</si>
  <si>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</si>
  <si>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</si>
  <si>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</si>
  <si>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</si>
  <si>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</si>
  <si>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</si>
  <si>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</si>
  <si>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</si>
  <si>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</si>
  <si>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</si>
  <si>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</si>
  <si>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</si>
  <si>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</si>
  <si>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</si>
  <si>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</si>
  <si>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</si>
  <si>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</si>
  <si>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</si>
  <si>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</si>
  <si>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</si>
  <si>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</si>
  <si>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</si>
  <si>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</si>
  <si>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</si>
  <si>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</si>
  <si>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</si>
  <si>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</si>
  <si>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</si>
  <si>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</si>
  <si>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</si>
  <si>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</si>
  <si>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</si>
  <si>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</si>
  <si>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</si>
  <si>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</si>
  <si>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</si>
  <si>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</si>
  <si>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</si>
  <si>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</si>
  <si>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</si>
  <si>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</si>
  <si>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</si>
  <si>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</si>
  <si>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</si>
  <si>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</si>
  <si>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</si>
  <si>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</si>
  <si>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</si>
  <si>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</si>
  <si>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</si>
  <si>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</si>
  <si>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</si>
  <si>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</si>
  <si>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</si>
  <si>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</si>
  <si>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</si>
  <si>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</si>
  <si>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</si>
  <si>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</si>
  <si>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</si>
  <si>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</si>
  <si>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</si>
  <si>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</si>
  <si>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</si>
  <si>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</si>
  <si>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</si>
  <si>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</si>
  <si>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</si>
  <si>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</si>
  <si>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</si>
  <si>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</si>
  <si>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</si>
  <si>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</si>
  <si>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</si>
  <si>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</si>
  <si>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</si>
  <si>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</si>
  <si>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</si>
  <si>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</si>
  <si>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</si>
  <si>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</si>
  <si>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</si>
  <si>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</si>
  <si>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</si>
  <si>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</si>
  <si>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</si>
  <si>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</si>
  <si>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</si>
  <si>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</si>
  <si>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</si>
  <si>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</si>
  <si>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</si>
  <si>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</si>
  <si>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</si>
  <si>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</si>
  <si>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</si>
  <si>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</si>
  <si>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</si>
  <si>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</si>
  <si>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</si>
  <si>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</si>
  <si>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</si>
  <si>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</si>
  <si>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</si>
  <si>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</si>
  <si>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</si>
  <si>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</si>
  <si>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</si>
  <si>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</si>
  <si>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</si>
  <si>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</si>
  <si>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</si>
  <si>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</si>
  <si>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</si>
  <si>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</si>
  <si>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</si>
  <si>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</si>
  <si>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</si>
  <si>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</si>
  <si>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</si>
  <si>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</si>
  <si>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</si>
  <si>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</si>
  <si>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</si>
  <si>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</si>
  <si>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</si>
  <si>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</si>
  <si>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</si>
  <si>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</si>
  <si>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</si>
  <si>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</si>
  <si>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</si>
  <si>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</si>
  <si>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</si>
  <si>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</si>
  <si>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</si>
  <si>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</si>
  <si>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</si>
  <si>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</si>
  <si>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</si>
  <si>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</si>
  <si>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</si>
  <si>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</si>
  <si>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</si>
  <si>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</si>
  <si>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</si>
  <si>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</si>
  <si>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</si>
  <si>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</si>
  <si>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</si>
  <si>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</si>
  <si>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</si>
  <si>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</si>
  <si>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</si>
  <si>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</si>
  <si>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</si>
  <si>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</si>
  <si>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</si>
  <si>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</si>
  <si>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</si>
  <si>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</si>
  <si>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</si>
  <si>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</si>
  <si>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</si>
  <si>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</si>
  <si>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</si>
  <si>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</si>
  <si>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</si>
  <si>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</si>
  <si>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</si>
  <si>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</si>
  <si>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</si>
  <si>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</si>
  <si>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</si>
  <si>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</si>
  <si>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</si>
  <si>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</si>
  <si>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</si>
  <si>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</si>
  <si>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</si>
  <si>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</si>
  <si>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</si>
  <si>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</si>
  <si>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</si>
  <si>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</si>
  <si>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</si>
  <si>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</si>
  <si>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</si>
  <si>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</si>
  <si>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</si>
  <si>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</si>
  <si>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</si>
  <si>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</si>
  <si>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</si>
  <si>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</si>
  <si>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</si>
  <si>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</si>
  <si>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</si>
  <si>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</si>
  <si>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</si>
  <si>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</si>
  <si>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</si>
  <si>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</si>
  <si>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</si>
  <si>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</si>
  <si>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</si>
  <si>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</si>
  <si>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</si>
  <si>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</si>
  <si>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</si>
  <si>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</si>
  <si>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</si>
  <si>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</si>
  <si>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</si>
  <si>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</si>
  <si>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</si>
  <si>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</si>
  <si>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</si>
  <si>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</si>
  <si>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</si>
  <si>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</si>
  <si>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</si>
  <si>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</si>
  <si>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</si>
  <si>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</si>
  <si>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</si>
  <si>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</si>
  <si>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</si>
  <si>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</si>
  <si>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</si>
  <si>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</si>
  <si>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</si>
  <si>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</si>
  <si>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</si>
  <si>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</si>
  <si>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</si>
  <si>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</si>
  <si>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</si>
  <si>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</si>
  <si>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</si>
  <si>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</si>
  <si>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</si>
  <si>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</si>
  <si>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</si>
  <si>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</si>
  <si>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</si>
  <si>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</si>
  <si>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</si>
  <si>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</si>
  <si>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</si>
  <si>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</si>
  <si>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</si>
  <si>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</si>
  <si>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</si>
  <si>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</si>
  <si>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</si>
  <si>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</si>
  <si>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</si>
  <si>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</si>
  <si>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</si>
  <si>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</si>
  <si>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</si>
  <si>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</si>
  <si>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</si>
  <si>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</si>
  <si>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</si>
  <si>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</si>
  <si>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</si>
  <si>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</si>
  <si>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</si>
  <si>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</si>
  <si>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</si>
  <si>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</si>
  <si>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</si>
  <si>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</si>
  <si>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</si>
  <si>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</si>
  <si>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</si>
  <si>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</si>
  <si>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</si>
  <si>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</si>
  <si>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</si>
  <si>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</si>
  <si>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</si>
  <si>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</si>
  <si>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</si>
  <si>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</si>
  <si>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</si>
  <si>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</si>
  <si>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</si>
  <si>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</si>
  <si>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</si>
  <si>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</si>
  <si>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</si>
  <si>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</si>
  <si>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</si>
  <si>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</si>
  <si>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</si>
  <si>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</si>
  <si>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</si>
  <si>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</si>
  <si>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</si>
  <si>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</si>
  <si>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</si>
  <si>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</si>
  <si>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</si>
  <si>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</si>
  <si>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</si>
  <si>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</si>
  <si>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</si>
  <si>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</si>
  <si>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</si>
  <si>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</si>
  <si>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</si>
  <si>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</si>
  <si>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</si>
  <si>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</si>
  <si>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</si>
  <si>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</si>
  <si>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</si>
  <si>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</si>
  <si>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</si>
  <si>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</si>
  <si>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</si>
  <si>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</si>
  <si>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</si>
  <si>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</si>
  <si>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</si>
  <si>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</si>
  <si>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</si>
  <si>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</si>
  <si>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</si>
  <si>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</si>
  <si>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</si>
  <si>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</si>
  <si>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</si>
  <si>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</si>
  <si>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</si>
  <si>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</si>
  <si>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</si>
  <si>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</si>
  <si>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</si>
  <si>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</si>
  <si>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</si>
  <si>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</si>
  <si>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</si>
  <si>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</si>
  <si>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</si>
  <si>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</si>
  <si>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</si>
  <si>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</si>
  <si>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</si>
  <si>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</si>
  <si>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</si>
  <si>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</si>
  <si>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</si>
  <si>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</si>
  <si>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</si>
  <si>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</si>
  <si>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</si>
  <si>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</si>
  <si>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</si>
  <si>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</si>
  <si>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</si>
  <si>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</si>
  <si>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</si>
  <si>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</si>
  <si>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</si>
  <si>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</si>
  <si>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</si>
  <si>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</si>
  <si>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</si>
  <si>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</si>
  <si>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</si>
  <si>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</si>
  <si>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</si>
  <si>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</si>
  <si>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</si>
  <si>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</si>
  <si>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</si>
  <si>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</si>
  <si>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</si>
  <si>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</si>
  <si>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</si>
  <si>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</si>
  <si>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</si>
  <si>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</si>
  <si>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</si>
  <si>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</si>
  <si>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</si>
  <si>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</si>
  <si>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</si>
  <si>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</si>
  <si>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</si>
  <si>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</si>
  <si>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</si>
  <si>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</si>
  <si>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</si>
  <si>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</si>
  <si>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</si>
  <si>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</si>
  <si>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</si>
  <si>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</si>
  <si>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</si>
  <si>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</si>
  <si>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</si>
  <si>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</si>
  <si>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</si>
  <si>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</si>
  <si>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</si>
  <si>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</si>
  <si>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</si>
  <si>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</si>
  <si>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</si>
  <si>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</si>
  <si>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</si>
  <si>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</si>
  <si>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</si>
  <si>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</si>
  <si>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</si>
  <si>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</si>
  <si>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</si>
  <si>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</si>
  <si>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</si>
  <si>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</si>
  <si>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</si>
  <si>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</si>
  <si>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</si>
  <si>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</si>
  <si>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</si>
  <si>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</si>
  <si>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</si>
  <si>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</si>
  <si>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</si>
  <si>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</si>
  <si>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</si>
  <si>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</si>
  <si>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</si>
  <si>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</si>
  <si>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</si>
  <si>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</si>
  <si>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</si>
  <si>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</si>
  <si>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</si>
  <si>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</si>
  <si>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</si>
  <si>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</si>
  <si>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</si>
  <si>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</si>
  <si>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</si>
  <si>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</si>
  <si>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</si>
  <si>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</si>
  <si>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</si>
  <si>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</si>
  <si>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</si>
  <si>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</si>
  <si>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</si>
  <si>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</si>
  <si>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</si>
  <si>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</si>
  <si>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</si>
  <si>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</si>
  <si>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</si>
  <si>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</si>
  <si>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</si>
  <si>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</si>
  <si>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</si>
  <si>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</si>
  <si>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</si>
  <si>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</si>
  <si>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</si>
  <si>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</si>
  <si>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</si>
  <si>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</si>
  <si>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</si>
  <si>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</si>
  <si>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</si>
  <si>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</si>
  <si>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</si>
  <si>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</si>
  <si>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</si>
  <si>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</si>
  <si>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</si>
  <si>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</si>
  <si>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</si>
  <si>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</si>
  <si>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</si>
  <si>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</si>
  <si>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</si>
  <si>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</si>
  <si>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</si>
  <si>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</si>
  <si>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</si>
  <si>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</si>
  <si>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</si>
  <si>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</si>
  <si>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</si>
  <si>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</si>
  <si>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</si>
  <si>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</si>
  <si>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</si>
  <si>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</si>
  <si>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</si>
  <si>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</si>
  <si>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</si>
  <si>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</si>
  <si>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</si>
  <si>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</si>
  <si>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</si>
  <si>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</si>
  <si>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</si>
  <si>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</si>
  <si>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</si>
  <si>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</si>
  <si>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</si>
  <si>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</si>
  <si>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</si>
  <si>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</si>
  <si>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</si>
  <si>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</si>
  <si>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</si>
  <si>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</si>
  <si>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</si>
  <si>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</si>
  <si>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</si>
  <si>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</si>
  <si>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</si>
  <si>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</si>
  <si>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</si>
  <si>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</si>
  <si>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</si>
  <si>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</si>
  <si>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</si>
  <si>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</si>
  <si>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</si>
  <si>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</si>
  <si>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</si>
  <si>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</si>
  <si>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</si>
  <si>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</si>
  <si>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</si>
  <si>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</si>
  <si>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</si>
  <si>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</si>
  <si>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</si>
  <si>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</si>
  <si>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</si>
  <si>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</si>
  <si>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</si>
  <si>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</si>
  <si>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</si>
  <si>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</si>
  <si>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</si>
  <si>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</si>
  <si>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</si>
  <si>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</si>
  <si>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</si>
  <si>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</si>
  <si>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</si>
  <si>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</si>
  <si>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</si>
  <si>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</si>
  <si>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</si>
  <si>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</si>
  <si>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</si>
  <si>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</si>
  <si>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</si>
  <si>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</si>
  <si>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</si>
  <si>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</si>
  <si>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</si>
  <si>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</si>
  <si>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</si>
  <si>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</si>
  <si>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</si>
  <si>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</si>
  <si>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</si>
  <si>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</si>
  <si>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</si>
  <si>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</si>
  <si>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</si>
  <si>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</si>
  <si>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</si>
  <si>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</si>
  <si>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</si>
  <si>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</si>
  <si>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</si>
  <si>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</si>
  <si>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</si>
  <si>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</si>
  <si>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</si>
  <si>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</si>
  <si>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</si>
  <si>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</si>
  <si>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</si>
  <si>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</si>
  <si>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</si>
  <si>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</si>
  <si>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</si>
  <si>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</si>
  <si>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</si>
  <si>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</si>
  <si>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</si>
  <si>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</si>
  <si>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</si>
  <si>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</si>
  <si>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</si>
  <si>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</si>
  <si>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</si>
  <si>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</si>
  <si>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</si>
  <si>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</si>
  <si>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</si>
  <si>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</si>
  <si>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</si>
  <si>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</si>
  <si>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</si>
  <si>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</si>
  <si>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</si>
  <si>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</si>
  <si>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</si>
  <si>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</si>
  <si>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</si>
  <si>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</si>
  <si>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</si>
  <si>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</si>
  <si>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</si>
  <si>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</si>
  <si>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</si>
  <si>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</si>
  <si>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</si>
  <si>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</si>
  <si>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</si>
  <si>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</si>
  <si>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</si>
  <si>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</si>
  <si>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</si>
  <si>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</si>
  <si>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</si>
  <si>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</si>
  <si>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</si>
  <si>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</si>
  <si>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</si>
  <si>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</si>
  <si>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</si>
  <si>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</si>
  <si>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</si>
  <si>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</si>
  <si>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</si>
  <si>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</si>
  <si>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</si>
  <si>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</si>
  <si>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</si>
  <si>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</si>
  <si>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</si>
  <si>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</si>
  <si>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</si>
  <si>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</si>
  <si>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</si>
  <si>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</si>
  <si>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</si>
  <si>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</si>
  <si>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</si>
  <si>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</si>
  <si>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</si>
  <si>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</si>
  <si>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</si>
  <si>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</si>
  <si>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</si>
  <si>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</si>
  <si>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</si>
  <si>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</si>
  <si>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</si>
  <si>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</si>
  <si>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</si>
  <si>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</si>
  <si>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</si>
  <si>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</si>
  <si>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</si>
  <si>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</si>
  <si>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</si>
  <si>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</si>
  <si>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</si>
  <si>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</si>
  <si>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</si>
  <si>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</si>
  <si>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</si>
  <si>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</si>
  <si>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</si>
  <si>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</si>
  <si>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</si>
  <si>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</si>
  <si>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</si>
  <si>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</si>
  <si>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</si>
  <si>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</si>
  <si>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</si>
  <si>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</si>
  <si>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</si>
  <si>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</si>
  <si>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</si>
  <si>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</si>
  <si>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</si>
  <si>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</si>
  <si>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</si>
  <si>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</si>
  <si>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</si>
  <si>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</si>
  <si>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</si>
  <si>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</si>
  <si>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</si>
  <si>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</si>
  <si>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</si>
  <si>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</si>
  <si>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</si>
  <si>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</si>
  <si>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</si>
  <si>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</si>
  <si>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</si>
  <si>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</si>
  <si>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</si>
  <si>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</si>
  <si>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</si>
  <si>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</si>
  <si>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</si>
  <si>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</si>
  <si>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</si>
  <si>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</si>
  <si>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</si>
  <si>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</si>
  <si>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</si>
  <si>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</si>
  <si>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</si>
  <si>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</si>
  <si>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</si>
  <si>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</si>
  <si>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</si>
  <si>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</si>
  <si>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</si>
  <si>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</si>
  <si>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</si>
  <si>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</si>
  <si>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</si>
  <si>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</si>
  <si>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</si>
  <si>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</si>
  <si>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</si>
  <si>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</si>
  <si>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</si>
  <si>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</si>
  <si>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</si>
  <si>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</si>
  <si>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</si>
  <si>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</si>
  <si>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</si>
  <si>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</si>
  <si>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</si>
  <si>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</si>
  <si>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</si>
  <si>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</si>
  <si>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</si>
  <si>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</si>
  <si>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</si>
  <si>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</si>
  <si>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</si>
  <si>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</si>
  <si>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</si>
  <si>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</si>
  <si>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</si>
  <si>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</si>
  <si>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</si>
  <si>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</si>
  <si>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</si>
  <si>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</si>
  <si>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</si>
  <si>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</si>
  <si>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</si>
  <si>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</si>
  <si>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</si>
  <si>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</si>
  <si>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</si>
  <si>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</si>
  <si>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</si>
  <si>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</si>
  <si>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</si>
  <si>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</si>
  <si>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</si>
  <si>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</si>
  <si>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</si>
  <si>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</si>
  <si>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</si>
  <si>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</si>
  <si>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</si>
  <si>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</si>
  <si>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</si>
  <si>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</si>
  <si>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</si>
  <si>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</si>
  <si>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</si>
  <si>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</si>
  <si>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</si>
  <si>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</si>
  <si>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</si>
  <si>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</si>
  <si>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</si>
  <si>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</si>
  <si>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</si>
  <si>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</si>
  <si>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</si>
  <si>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</si>
  <si>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</si>
  <si>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</si>
  <si>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</si>
  <si>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</si>
  <si>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</si>
  <si>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</si>
  <si>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</si>
  <si>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</si>
  <si>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</si>
  <si>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</si>
  <si>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</si>
  <si>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</si>
  <si>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</si>
  <si>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</si>
  <si>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</si>
  <si>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</si>
  <si>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</si>
  <si>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</si>
  <si>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</si>
  <si>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</si>
  <si>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</si>
  <si>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</si>
  <si>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</si>
  <si>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</si>
  <si>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</si>
  <si>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</si>
  <si>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</si>
  <si>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</si>
  <si>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</si>
  <si>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</si>
  <si>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</si>
  <si>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</si>
  <si>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</si>
  <si>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</si>
  <si>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</si>
  <si>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</si>
  <si>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</si>
  <si>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</si>
  <si>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</si>
  <si>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</si>
  <si>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</si>
  <si>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</si>
  <si>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</si>
  <si>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</si>
  <si>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</si>
  <si>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</si>
  <si>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</si>
  <si>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</si>
  <si>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</si>
  <si>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</si>
  <si>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</si>
  <si>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</si>
  <si>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</si>
  <si>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</si>
  <si>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</si>
  <si>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</si>
  <si>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</si>
  <si>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</si>
  <si>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</si>
  <si>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</si>
  <si>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</si>
  <si>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</si>
  <si>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</si>
  <si>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</si>
  <si>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</si>
  <si>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</si>
  <si>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</si>
  <si>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</si>
  <si>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</si>
  <si>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</si>
  <si>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</si>
  <si>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</si>
  <si>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</si>
  <si>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</si>
  <si>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</si>
  <si>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</si>
  <si>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</si>
  <si>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</si>
  <si>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</si>
  <si>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</si>
  <si>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</si>
  <si>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</si>
  <si>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</si>
  <si>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</si>
  <si>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</si>
  <si>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</si>
  <si>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</si>
  <si>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</si>
  <si>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</si>
  <si>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</si>
  <si>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</si>
  <si>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</si>
  <si>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</si>
  <si>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</si>
  <si>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</si>
  <si>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</si>
  <si>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</si>
  <si>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</si>
  <si>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</si>
  <si>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</si>
  <si>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</si>
  <si>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</si>
  <si>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</si>
  <si>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</si>
  <si>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</si>
  <si>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</si>
  <si>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</si>
  <si>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</si>
  <si>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</si>
  <si>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</si>
  <si>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</si>
  <si>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</si>
  <si>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</si>
  <si>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</si>
  <si>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</si>
  <si>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</si>
  <si>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</si>
  <si>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</si>
  <si>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</si>
  <si>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</si>
  <si>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</si>
  <si>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</si>
  <si>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</si>
  <si>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</si>
  <si>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</si>
  <si>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</si>
  <si>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</si>
  <si>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</si>
  <si>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</si>
  <si>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</si>
  <si>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</si>
  <si>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</si>
  <si>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</si>
  <si>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</si>
  <si>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</si>
  <si>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</si>
  <si>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</si>
  <si>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</si>
  <si>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</si>
  <si>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</si>
  <si>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</si>
  <si>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</si>
  <si>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</si>
  <si>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</si>
  <si>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</si>
  <si>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</si>
  <si>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</si>
  <si>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</si>
  <si>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</si>
  <si>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</si>
  <si>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</si>
  <si>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</si>
  <si>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</si>
  <si>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</si>
  <si>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</si>
  <si>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</si>
  <si>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</si>
  <si>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</si>
  <si>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</si>
  <si>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</si>
  <si>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</si>
  <si>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</si>
  <si>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</si>
  <si>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</si>
  <si>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</si>
  <si>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</si>
  <si>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</si>
  <si>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</si>
  <si>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</si>
  <si>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</si>
  <si>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</si>
  <si>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</si>
  <si>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</si>
  <si>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</si>
  <si>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</si>
  <si>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</si>
  <si>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</si>
  <si>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</si>
  <si>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</si>
  <si>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</si>
  <si>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</si>
  <si>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</si>
  <si>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</si>
  <si>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</si>
  <si>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</si>
  <si>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</si>
  <si>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</si>
  <si>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</si>
  <si>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</si>
  <si>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</si>
  <si>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</si>
  <si>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</si>
  <si>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</si>
  <si>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</si>
  <si>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</si>
  <si>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</si>
  <si>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</si>
  <si>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</si>
  <si>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</si>
  <si>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</si>
  <si>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</si>
  <si>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</si>
  <si>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</si>
  <si>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</si>
  <si>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</si>
  <si>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</si>
  <si>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</si>
  <si>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</si>
  <si>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</si>
  <si>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</si>
  <si>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</si>
  <si>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</si>
  <si>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</si>
  <si>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</si>
  <si>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</si>
  <si>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</si>
  <si>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</si>
  <si>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</si>
  <si>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</si>
  <si>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</si>
  <si>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</si>
  <si>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</si>
  <si>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</si>
  <si>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</si>
  <si>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</si>
  <si>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</si>
  <si>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</si>
  <si>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</si>
  <si>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</si>
  <si>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</si>
  <si>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</si>
  <si>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</si>
  <si>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</si>
  <si>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</si>
  <si>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</si>
  <si>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</si>
  <si>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</si>
  <si>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</si>
  <si>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</si>
  <si>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</si>
  <si>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</si>
  <si>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</si>
  <si>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</si>
  <si>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</si>
  <si>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</si>
  <si>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</si>
  <si>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</si>
  <si>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</si>
  <si>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</si>
  <si>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</si>
  <si>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</si>
  <si>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</si>
  <si>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</si>
  <si>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</si>
  <si>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</si>
  <si>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</si>
  <si>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</si>
  <si>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</si>
  <si>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</si>
  <si>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</si>
  <si>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</si>
  <si>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</si>
  <si>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</si>
  <si>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</si>
  <si>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</si>
  <si>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</si>
  <si>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</si>
  <si>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</si>
  <si>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</si>
  <si>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</si>
  <si>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</si>
  <si>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</si>
  <si>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</si>
  <si>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</si>
  <si>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</si>
  <si>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</si>
  <si>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</si>
  <si>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</si>
  <si>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</si>
  <si>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</si>
  <si>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</si>
  <si>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</si>
  <si>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</si>
  <si>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</si>
  <si>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</si>
  <si>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</si>
  <si>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</si>
  <si>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</si>
  <si>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</si>
  <si>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</si>
  <si>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</si>
  <si>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</si>
  <si>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</si>
  <si>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</si>
  <si>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</si>
  <si>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</si>
  <si>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</si>
  <si>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</si>
  <si>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</si>
  <si>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</si>
  <si>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</si>
  <si>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</si>
  <si>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</si>
  <si>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</si>
  <si>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</si>
  <si>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</si>
  <si>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</si>
  <si>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</si>
  <si>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</si>
  <si>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</si>
  <si>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</si>
  <si>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</si>
  <si>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</si>
  <si>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</si>
  <si>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</si>
  <si>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</si>
  <si>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</si>
  <si>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</si>
  <si>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</si>
  <si>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</si>
  <si>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</si>
  <si>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</si>
  <si>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</si>
  <si>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</si>
  <si>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</si>
  <si>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</si>
  <si>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</si>
  <si>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</si>
  <si>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</si>
  <si>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</si>
  <si>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</si>
  <si>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</si>
  <si>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</si>
  <si>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</si>
  <si>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</si>
  <si>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</si>
  <si>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</si>
  <si>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</si>
  <si>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</si>
  <si>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</si>
  <si>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</si>
  <si>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</si>
  <si>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</si>
  <si>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</si>
  <si>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</si>
  <si>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</si>
  <si>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</si>
  <si>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</si>
  <si>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</si>
  <si>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</si>
  <si>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</si>
  <si>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</si>
  <si>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</si>
  <si>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</si>
  <si>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</si>
  <si>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</si>
  <si>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</si>
  <si>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</si>
  <si>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</si>
  <si>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</si>
  <si>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</si>
  <si>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</si>
  <si>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</si>
  <si>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</si>
  <si>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</si>
  <si>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</si>
  <si>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</si>
  <si>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</si>
  <si>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</si>
  <si>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</si>
  <si>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</si>
  <si>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</si>
  <si>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</si>
  <si>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</si>
  <si>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</si>
  <si>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</si>
  <si>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</si>
  <si>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</si>
  <si>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</si>
  <si>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</si>
  <si>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</si>
  <si>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</si>
  <si>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</si>
  <si>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</si>
  <si>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</si>
  <si>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</si>
  <si>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</si>
  <si>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</si>
  <si>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</si>
  <si>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</si>
  <si>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</si>
  <si>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</si>
  <si>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</si>
  <si>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</si>
  <si>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</si>
  <si>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</si>
  <si>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</si>
  <si>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</si>
  <si>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</si>
  <si>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</si>
  <si>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</si>
  <si>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</si>
  <si>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</si>
  <si>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</si>
  <si>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</si>
  <si>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</si>
  <si>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</si>
  <si>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</si>
  <si>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</si>
  <si>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</si>
  <si>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</si>
  <si>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</si>
  <si>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</si>
  <si>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</si>
  <si>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</si>
  <si>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</si>
  <si>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</si>
  <si>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</si>
  <si>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</si>
  <si>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</si>
  <si>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</si>
  <si>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</si>
  <si>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</si>
  <si>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</si>
  <si>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</si>
  <si>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</si>
  <si>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</si>
  <si>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</si>
  <si>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</si>
  <si>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</si>
  <si>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</si>
  <si>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</si>
  <si>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</si>
  <si>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</si>
  <si>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</si>
  <si>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</si>
  <si>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</si>
  <si>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</si>
  <si>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</si>
  <si>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</si>
  <si>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</si>
  <si>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</si>
  <si>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</si>
  <si>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</si>
  <si>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</si>
  <si>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</si>
  <si>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</si>
  <si>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</si>
  <si>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</si>
  <si>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</si>
  <si>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</si>
  <si>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</si>
  <si>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</si>
  <si>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</si>
  <si>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</si>
  <si>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</si>
  <si>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</si>
  <si>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</si>
  <si>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</si>
  <si>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</si>
  <si>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</si>
  <si>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</si>
  <si>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</si>
  <si>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</si>
  <si>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</si>
  <si>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</si>
  <si>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</si>
  <si>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</si>
  <si>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</si>
  <si>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</si>
  <si>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</si>
  <si>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</si>
  <si>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</si>
  <si>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</si>
  <si>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</si>
  <si>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</si>
  <si>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</si>
  <si>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</si>
  <si>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</si>
  <si>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</si>
  <si>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</si>
  <si>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</si>
  <si>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</si>
  <si>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</si>
  <si>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</si>
  <si>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</si>
  <si>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</si>
  <si>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</si>
  <si>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</si>
  <si>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</si>
  <si>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</si>
  <si>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</si>
  <si>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</si>
  <si>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</si>
  <si>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</si>
  <si>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</si>
  <si>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</si>
  <si>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</si>
  <si>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</si>
  <si>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</si>
  <si>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</si>
  <si>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</si>
  <si>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</si>
  <si>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</si>
  <si>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</si>
  <si>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</si>
  <si>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</si>
  <si>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</si>
  <si>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</si>
  <si>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</si>
  <si>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</si>
  <si>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</si>
  <si>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</si>
  <si>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</si>
  <si>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</si>
  <si>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</si>
  <si>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</si>
  <si>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</si>
  <si>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</si>
  <si>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</si>
  <si>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</si>
  <si>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</si>
  <si>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</si>
  <si>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</si>
  <si>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</si>
  <si>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</si>
  <si>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</si>
  <si>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</si>
  <si>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</si>
  <si>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</si>
  <si>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</si>
  <si>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</si>
  <si>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</si>
  <si>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</si>
  <si>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</si>
  <si>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</si>
  <si>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</si>
  <si>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</si>
  <si>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</si>
  <si>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</si>
  <si>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</si>
  <si>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</si>
  <si>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</si>
  <si>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</si>
  <si>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</si>
  <si>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</si>
  <si>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</si>
  <si>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</si>
  <si>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</si>
  <si>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</si>
  <si>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</si>
  <si>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</si>
  <si>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</si>
  <si>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</si>
  <si>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</si>
  <si>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</si>
  <si>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</si>
  <si>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</si>
  <si>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</si>
  <si>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</si>
  <si>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</si>
  <si>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</si>
  <si>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</si>
  <si>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</si>
  <si>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</si>
  <si>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</si>
  <si>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</si>
  <si>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</si>
  <si>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</si>
  <si>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</si>
  <si>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</si>
  <si>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</si>
  <si>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</si>
  <si>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</si>
  <si>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</si>
  <si>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</si>
  <si>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</si>
  <si>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</si>
  <si>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</si>
  <si>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</si>
  <si>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</si>
  <si>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</si>
  <si>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</si>
  <si>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</si>
  <si>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</si>
  <si>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</si>
  <si>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</si>
  <si>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</si>
  <si>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</si>
  <si>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</si>
  <si>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</si>
  <si>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</si>
  <si>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</si>
  <si>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</si>
  <si>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</si>
  <si>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</si>
  <si>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</si>
  <si>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</si>
  <si>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</si>
  <si>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</si>
  <si>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</si>
  <si>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</si>
  <si>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</si>
  <si>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</si>
  <si>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</si>
  <si>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</si>
  <si>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</si>
  <si>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</si>
  <si>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</si>
  <si>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</si>
  <si>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</si>
  <si>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</si>
  <si>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</si>
  <si>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</si>
  <si>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</si>
  <si>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</si>
  <si>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</si>
  <si>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</si>
  <si>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</si>
  <si>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</si>
  <si>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</si>
  <si>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</si>
  <si>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</si>
  <si>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</si>
  <si>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</si>
  <si>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</si>
  <si>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</si>
  <si>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</si>
  <si>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</si>
  <si>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</si>
  <si>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</si>
  <si>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</si>
  <si>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</si>
  <si>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</si>
  <si>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</si>
  <si>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</si>
  <si>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</si>
  <si>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</si>
  <si>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</si>
  <si>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</si>
  <si>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</si>
  <si>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</si>
  <si>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</si>
  <si>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</si>
  <si>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</si>
  <si>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</si>
  <si>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</si>
  <si>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</si>
  <si>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</si>
  <si>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</si>
  <si>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</si>
  <si>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</si>
  <si>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</si>
  <si>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</si>
  <si>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</si>
  <si>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</si>
  <si>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</si>
  <si>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</si>
  <si>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</si>
  <si>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</si>
  <si>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</si>
  <si>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</si>
  <si>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</si>
  <si>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</si>
  <si>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</si>
  <si>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</si>
  <si>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</si>
  <si>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</si>
  <si>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</si>
  <si>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</si>
  <si>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</si>
  <si>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</si>
  <si>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</si>
  <si>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</si>
  <si>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</si>
  <si>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</si>
  <si>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</si>
  <si>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</si>
  <si>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</si>
  <si>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</si>
  <si>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</si>
  <si>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</si>
  <si>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</si>
  <si>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</si>
  <si>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</si>
  <si>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</si>
  <si>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</si>
  <si>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</si>
  <si>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</si>
  <si>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</si>
  <si>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</si>
  <si>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</si>
  <si>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</si>
  <si>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</si>
  <si>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</si>
  <si>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</si>
  <si>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</si>
  <si>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</si>
  <si>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</si>
  <si>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</si>
  <si>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</si>
  <si>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</si>
  <si>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</si>
  <si>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</si>
  <si>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</si>
  <si>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</si>
  <si>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</si>
  <si>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</si>
  <si>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</si>
  <si>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</si>
  <si>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</si>
  <si>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</si>
  <si>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</si>
  <si>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</si>
  <si>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</si>
  <si>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</si>
  <si>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</si>
  <si>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</si>
  <si>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</si>
  <si>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</si>
  <si>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</si>
  <si>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</si>
  <si>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</si>
  <si>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</si>
  <si>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</si>
  <si>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</si>
  <si>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</si>
  <si>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</si>
  <si>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</si>
  <si>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</si>
  <si>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</si>
  <si>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</si>
  <si>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</si>
  <si>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</si>
  <si>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</si>
  <si>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</si>
  <si>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</si>
  <si>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</si>
  <si>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</si>
  <si>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</si>
  <si>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</si>
  <si>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</si>
  <si>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</si>
  <si>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</si>
  <si>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</si>
  <si>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</si>
  <si>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</si>
  <si>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</si>
  <si>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</si>
  <si>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</si>
  <si>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</si>
  <si>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</si>
  <si>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</si>
  <si>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</si>
  <si>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</si>
  <si>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</si>
  <si>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</si>
  <si>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</si>
  <si>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</si>
  <si>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</si>
  <si>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</si>
  <si>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</si>
  <si>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</si>
  <si>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</si>
  <si>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</si>
  <si>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</si>
  <si>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</si>
  <si>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</si>
  <si>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</si>
  <si>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</si>
  <si>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</si>
  <si>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</si>
  <si>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</si>
  <si>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</si>
  <si>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</si>
  <si>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</si>
  <si>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</si>
  <si>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</si>
  <si>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</si>
  <si>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</si>
  <si>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</si>
  <si>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</si>
  <si>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</si>
  <si>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</si>
  <si>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</si>
  <si>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</si>
  <si>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</si>
  <si>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</si>
  <si>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</si>
  <si>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</si>
  <si>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</si>
  <si>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</si>
  <si>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</si>
  <si>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</si>
  <si>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</si>
  <si>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</si>
  <si>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</si>
  <si>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</si>
  <si>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</si>
  <si>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</si>
  <si>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</si>
  <si>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</si>
  <si>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</si>
  <si>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</si>
  <si>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</si>
  <si>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</si>
  <si>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</si>
  <si>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</si>
  <si>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</si>
  <si>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</si>
  <si>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</si>
  <si>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</si>
  <si>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</si>
  <si>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</si>
  <si>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</si>
  <si>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</si>
  <si>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</si>
  <si>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</si>
  <si>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</si>
  <si>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</si>
  <si>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</si>
  <si>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</si>
  <si>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</si>
  <si>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</si>
  <si>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</si>
  <si>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</si>
  <si>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</si>
  <si>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</si>
  <si>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</si>
  <si>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</si>
  <si>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</si>
  <si>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</si>
  <si>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</si>
  <si>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</si>
  <si>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</si>
  <si>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</si>
  <si>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</si>
  <si>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</si>
  <si>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</si>
  <si>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</si>
  <si>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</si>
  <si>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</si>
  <si>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</si>
  <si>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</si>
  <si>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</si>
  <si>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</si>
  <si>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</si>
  <si>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</si>
  <si>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</si>
  <si>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</si>
  <si>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</si>
  <si>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</si>
  <si>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</si>
  <si>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</si>
  <si>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</si>
  <si>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</si>
  <si>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</si>
  <si>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</si>
  <si>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</si>
  <si>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</si>
  <si>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</si>
  <si>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</si>
  <si>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</si>
  <si>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</si>
  <si>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</si>
  <si>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</si>
  <si>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</si>
  <si>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</si>
  <si>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</si>
  <si>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</si>
  <si>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</si>
  <si>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</si>
  <si>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</si>
  <si>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</si>
  <si>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</si>
  <si>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</si>
  <si>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</si>
  <si>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</si>
  <si>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</si>
  <si>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</si>
  <si>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</si>
  <si>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</si>
  <si>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</si>
  <si>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</si>
  <si>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</si>
  <si>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</si>
  <si>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</si>
  <si>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</si>
  <si>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</si>
  <si>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</si>
  <si>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</si>
  <si>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</si>
  <si>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</si>
  <si>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</si>
  <si>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</si>
  <si>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</si>
  <si>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</si>
  <si>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</si>
  <si>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</si>
  <si>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</si>
  <si>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</si>
  <si>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</si>
  <si>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</si>
  <si>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</si>
  <si>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</si>
  <si>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</si>
  <si>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</si>
  <si>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</si>
  <si>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</si>
  <si>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</si>
  <si>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</si>
  <si>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</si>
  <si>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</si>
  <si>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</si>
  <si>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</si>
  <si>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</si>
  <si>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</si>
  <si>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</si>
  <si>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</si>
  <si>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</si>
  <si>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</si>
  <si>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</si>
  <si>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</si>
  <si>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</si>
  <si>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</si>
  <si>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</si>
  <si>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</si>
  <si>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</si>
  <si>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</si>
  <si>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</si>
  <si>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</si>
  <si>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</si>
  <si>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</si>
  <si>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</si>
  <si>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</si>
  <si>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</si>
  <si>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</si>
  <si>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</si>
  <si>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</si>
  <si>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</si>
  <si>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</si>
  <si>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</si>
  <si>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</si>
  <si>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</si>
  <si>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</si>
  <si>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</si>
  <si>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</si>
  <si>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</si>
  <si>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</si>
  <si>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</si>
  <si>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</si>
  <si>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</si>
  <si>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</si>
  <si>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</si>
  <si>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</si>
  <si>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</si>
  <si>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</si>
  <si>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</si>
  <si>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</si>
  <si>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</si>
  <si>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</si>
  <si>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</si>
  <si>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</si>
  <si>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</si>
  <si>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</si>
  <si>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</si>
  <si>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</si>
  <si>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</si>
  <si>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</si>
  <si>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</si>
  <si>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</si>
  <si>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</si>
  <si>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</si>
  <si>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</si>
  <si>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</si>
  <si>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</si>
  <si>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</si>
  <si>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</si>
  <si>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</si>
  <si>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</si>
  <si>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</si>
  <si>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</si>
  <si>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</si>
  <si>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</si>
  <si>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</si>
  <si>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</si>
  <si>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</si>
  <si>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</si>
  <si>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</si>
  <si>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</si>
  <si>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</si>
  <si>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</si>
  <si>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</si>
  <si>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</si>
  <si>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</si>
  <si>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</si>
  <si>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</si>
  <si>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</si>
  <si>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</si>
  <si>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</si>
  <si>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</si>
  <si>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</si>
  <si>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</si>
  <si>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</si>
  <si>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</si>
  <si>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</si>
  <si>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</si>
  <si>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</si>
  <si>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</si>
  <si>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</si>
  <si>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</si>
  <si>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</si>
  <si>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</si>
  <si>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</si>
  <si>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</si>
  <si>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</si>
  <si>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</si>
  <si>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</si>
  <si>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</si>
  <si>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</si>
  <si>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</si>
  <si>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</si>
  <si>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</si>
  <si>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</si>
  <si>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</si>
  <si>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</si>
  <si>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</si>
  <si>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</si>
  <si>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</si>
  <si>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</si>
  <si>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</si>
  <si>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</si>
  <si>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</si>
  <si>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</si>
  <si>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</si>
  <si>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</si>
  <si>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</si>
  <si>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</si>
  <si>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</si>
  <si>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</si>
  <si>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</si>
  <si>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</si>
  <si>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</si>
  <si>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</si>
  <si>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</si>
  <si>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</si>
  <si>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</si>
  <si>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</si>
  <si>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</si>
  <si>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</si>
  <si>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</si>
  <si>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</si>
  <si>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</si>
  <si>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</si>
  <si>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</si>
  <si>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</si>
  <si>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</si>
  <si>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</si>
  <si>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</si>
  <si>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</si>
  <si>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</si>
  <si>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</si>
  <si>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</si>
  <si>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</si>
  <si>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</si>
  <si>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</si>
  <si>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</si>
  <si>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</si>
  <si>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</si>
  <si>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</si>
  <si>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</si>
  <si>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</si>
  <si>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</si>
  <si>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</si>
  <si>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</si>
  <si>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</si>
  <si>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</si>
  <si>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</si>
  <si>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</si>
  <si>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</si>
  <si>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</si>
  <si>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</si>
  <si>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</si>
  <si>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</si>
  <si>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</si>
  <si>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</si>
  <si>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</si>
  <si>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</si>
  <si>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</si>
  <si>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</si>
  <si>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</si>
  <si>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</si>
  <si>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</si>
  <si>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</si>
  <si>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</si>
  <si>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</si>
  <si>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</si>
  <si>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</si>
  <si>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</si>
  <si>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</si>
  <si>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</si>
  <si>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</si>
  <si>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</si>
  <si>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</si>
  <si>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</si>
  <si>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</si>
  <si>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</si>
  <si>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</si>
  <si>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</si>
  <si>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</si>
  <si>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</si>
  <si>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</si>
  <si>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</si>
  <si>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</si>
  <si>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</si>
  <si>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</si>
  <si>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</si>
  <si>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</si>
  <si>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</si>
  <si>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</si>
  <si>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</si>
  <si>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</si>
  <si>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</si>
  <si>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</si>
  <si>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</si>
  <si>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</si>
  <si>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</si>
  <si>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</si>
  <si>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</si>
  <si>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</si>
  <si>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</si>
  <si>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</si>
  <si>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</si>
  <si>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</si>
  <si>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</si>
  <si>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</si>
  <si>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</si>
  <si>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</si>
  <si>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</si>
  <si>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</si>
  <si>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</si>
  <si>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</si>
  <si>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</si>
  <si>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</si>
  <si>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</si>
  <si>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</si>
  <si>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</si>
  <si>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</si>
  <si>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</si>
  <si>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</si>
  <si>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</si>
  <si>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</si>
  <si>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</si>
  <si>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</si>
  <si>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</si>
  <si>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</si>
  <si>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</si>
  <si>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</si>
  <si>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</si>
  <si>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</si>
  <si>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</si>
  <si>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</si>
  <si>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</si>
  <si>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</si>
  <si>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</si>
  <si>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</si>
  <si>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</si>
  <si>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</si>
  <si>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</si>
  <si>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</si>
  <si>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</si>
  <si>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</si>
  <si>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</si>
  <si>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</si>
  <si>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</si>
  <si>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</si>
  <si>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</si>
  <si>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</si>
  <si>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</si>
  <si>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</si>
  <si>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</si>
  <si>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</si>
  <si>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</si>
  <si>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</si>
  <si>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</si>
  <si>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</si>
  <si>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</si>
  <si>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</si>
  <si>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</si>
  <si>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</si>
  <si>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</si>
  <si>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</si>
  <si>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</si>
  <si>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</si>
  <si>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</si>
  <si>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</si>
  <si>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</si>
  <si>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</si>
  <si>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</si>
  <si>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</si>
  <si>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</si>
  <si>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</si>
  <si>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</si>
  <si>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</si>
  <si>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</si>
  <si>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</si>
  <si>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</si>
  <si>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</si>
  <si>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</si>
  <si>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</si>
  <si>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</si>
  <si>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</si>
  <si>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</si>
  <si>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</si>
  <si>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</si>
  <si>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</si>
  <si>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</si>
  <si>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</si>
  <si>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</si>
  <si>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</si>
  <si>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</si>
  <si>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</si>
  <si>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</si>
  <si>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</si>
  <si>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</si>
  <si>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</si>
  <si>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</si>
  <si>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</si>
  <si>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</si>
  <si>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</si>
  <si>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</si>
  <si>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</si>
  <si>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</si>
  <si>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</si>
  <si>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</si>
  <si>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</si>
  <si>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</si>
  <si>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</si>
  <si>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</si>
  <si>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</si>
  <si>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</si>
  <si>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</si>
  <si>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</si>
  <si>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</si>
  <si>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</si>
  <si>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</si>
  <si>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</si>
  <si>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</si>
  <si>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</si>
  <si>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</si>
  <si>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</si>
  <si>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</si>
  <si>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</si>
  <si>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</si>
  <si>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</si>
  <si>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</si>
  <si>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</si>
  <si>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</si>
  <si>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</si>
  <si>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</si>
  <si>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</si>
  <si>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</si>
  <si>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</si>
  <si>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</si>
  <si>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</si>
  <si>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</si>
  <si>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</si>
  <si>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</si>
  <si>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</si>
  <si>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</si>
  <si>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</si>
  <si>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</si>
  <si>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</si>
  <si>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</si>
  <si>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</si>
  <si>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</si>
  <si>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</si>
  <si>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</si>
  <si>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</si>
  <si>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</si>
  <si>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</si>
  <si>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</si>
  <si>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</si>
  <si>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</si>
  <si>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</si>
  <si>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</si>
  <si>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</si>
  <si>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</si>
  <si>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</si>
  <si>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</si>
  <si>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</si>
  <si>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</si>
  <si>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</si>
  <si>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</si>
  <si>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</si>
  <si>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</si>
  <si>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</si>
  <si>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</si>
  <si>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</si>
  <si>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</si>
  <si>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</si>
  <si>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</si>
  <si>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</si>
  <si>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</si>
  <si>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</si>
  <si>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</si>
  <si>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</si>
  <si>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</si>
  <si>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</si>
  <si>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</si>
  <si>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</si>
  <si>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</si>
  <si>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</si>
  <si>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</si>
  <si>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</si>
  <si>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</si>
  <si>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</si>
  <si>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</si>
  <si>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</si>
  <si>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</si>
  <si>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</si>
  <si>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</si>
  <si>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</si>
  <si>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</si>
  <si>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</si>
  <si>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</si>
  <si>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</si>
  <si>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</si>
  <si>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</si>
  <si>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</si>
  <si>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</si>
  <si>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</si>
  <si>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</si>
  <si>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</si>
  <si>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</si>
  <si>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</si>
  <si>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</si>
  <si>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</si>
  <si>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</si>
  <si>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</si>
  <si>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</si>
  <si>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</si>
  <si>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</si>
  <si>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</si>
  <si>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</si>
  <si>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</si>
  <si>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</si>
  <si>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</si>
  <si>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</si>
  <si>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</si>
  <si>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</si>
  <si>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</si>
  <si>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</si>
  <si>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</si>
  <si>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</si>
  <si>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</si>
  <si>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</si>
  <si>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</si>
  <si>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</si>
  <si>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</si>
  <si>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</si>
  <si>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</si>
  <si>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</si>
  <si>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</si>
  <si>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</si>
  <si>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</si>
  <si>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</si>
  <si>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</si>
  <si>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</si>
  <si>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</si>
  <si>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</si>
  <si>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</si>
  <si>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</si>
  <si>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</si>
  <si>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</si>
  <si>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</si>
  <si>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</si>
  <si>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</si>
  <si>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</si>
  <si>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</si>
  <si>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</si>
  <si>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</si>
  <si>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</si>
  <si>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</si>
  <si>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</si>
  <si>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</si>
  <si>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</si>
  <si>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</si>
  <si>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</si>
  <si>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</si>
  <si>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</si>
  <si>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</si>
  <si>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</si>
  <si>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</si>
  <si>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</si>
  <si>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</si>
  <si>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</si>
  <si>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</si>
  <si>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</si>
  <si>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</si>
  <si>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</si>
  <si>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</si>
  <si>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</si>
  <si>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</si>
  <si>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</si>
  <si>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</si>
  <si>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</si>
  <si>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</si>
  <si>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</si>
  <si>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</si>
  <si>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</si>
  <si>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</si>
  <si>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</si>
  <si>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</si>
  <si>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</si>
  <si>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</si>
  <si>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</si>
  <si>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</si>
  <si>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</si>
  <si>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</si>
  <si>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</si>
  <si>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</si>
  <si>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</si>
  <si>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</si>
  <si>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</si>
  <si>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</si>
  <si>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</si>
  <si>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</si>
  <si>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</si>
  <si>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</si>
  <si>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</si>
  <si>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</si>
  <si>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</si>
  <si>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</si>
  <si>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</si>
  <si>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</si>
  <si>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</si>
  <si>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</si>
  <si>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</si>
  <si>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</si>
  <si>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</si>
  <si>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</si>
  <si>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</si>
  <si>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</si>
  <si>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</si>
  <si>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</si>
  <si>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</si>
  <si>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</si>
  <si>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</si>
  <si>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</si>
  <si>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</si>
  <si>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</si>
  <si>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</si>
  <si>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</si>
  <si>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</si>
  <si>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</si>
  <si>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</si>
  <si>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</si>
  <si>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</si>
  <si>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</si>
  <si>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</si>
  <si>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</si>
  <si>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</si>
  <si>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</si>
  <si>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</si>
  <si>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</si>
  <si>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</si>
  <si>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</si>
  <si>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</si>
  <si>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</si>
  <si>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</si>
  <si>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</si>
  <si>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</si>
  <si>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</si>
  <si>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</si>
  <si>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</si>
  <si>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</si>
  <si>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</si>
  <si>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</si>
  <si>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</si>
  <si>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</si>
  <si>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</si>
  <si>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</si>
  <si>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</si>
  <si>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</si>
  <si>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</si>
  <si>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</si>
  <si>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</si>
  <si>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</si>
  <si>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</si>
  <si>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</si>
  <si>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</si>
  <si>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</si>
  <si>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</si>
  <si>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</si>
  <si>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</si>
  <si>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</si>
  <si>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</si>
  <si>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</si>
  <si>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</si>
  <si>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</si>
  <si>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</si>
  <si>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</si>
  <si>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</si>
  <si>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</si>
  <si>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</si>
  <si>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</si>
  <si>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</si>
  <si>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</si>
  <si>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</si>
  <si>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</si>
  <si>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</si>
  <si>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</si>
  <si>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</si>
  <si>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</si>
  <si>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</si>
  <si>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</si>
  <si>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</si>
  <si>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</si>
  <si>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</si>
  <si>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</si>
  <si>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</si>
  <si>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</si>
  <si>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</si>
  <si>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</si>
  <si>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</si>
  <si>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</si>
  <si>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</si>
  <si>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</si>
  <si>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</si>
  <si>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</si>
  <si>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</si>
  <si>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</si>
  <si>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</si>
  <si>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</si>
  <si>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</si>
  <si>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</si>
  <si>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</si>
  <si>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</si>
  <si>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</si>
  <si>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</si>
  <si>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</si>
  <si>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</si>
  <si>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</si>
  <si>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</si>
  <si>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</si>
  <si>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</si>
  <si>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</si>
  <si>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</si>
  <si>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</si>
  <si>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</si>
  <si>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</si>
  <si>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</si>
  <si>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</si>
  <si>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</si>
  <si>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</si>
  <si>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</si>
  <si>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</si>
  <si>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</si>
  <si>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</si>
  <si>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</si>
  <si>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</si>
  <si>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</si>
  <si>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</si>
  <si>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</si>
  <si>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</si>
  <si>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</si>
  <si>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</si>
  <si>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</si>
  <si>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</si>
  <si>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</si>
  <si>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</si>
  <si>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</si>
  <si>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</si>
  <si>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</si>
  <si>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</si>
  <si>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</si>
  <si>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</si>
  <si>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</si>
  <si>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</si>
  <si>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</si>
  <si>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</si>
  <si>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</si>
  <si>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</si>
  <si>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</si>
  <si>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</si>
  <si>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</si>
  <si>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</si>
  <si>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</si>
  <si>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</si>
  <si>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</si>
  <si>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</si>
  <si>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</si>
  <si>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</si>
  <si>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</si>
  <si>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</si>
  <si>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</si>
  <si>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</si>
  <si>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</si>
  <si>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</si>
  <si>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</si>
  <si>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</si>
  <si>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</si>
  <si>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</si>
  <si>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</si>
  <si>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</si>
  <si>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</si>
  <si>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</si>
  <si>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</si>
  <si>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</si>
  <si>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</si>
  <si>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</si>
  <si>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</si>
  <si>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</si>
  <si>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</si>
  <si>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</si>
  <si>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</si>
  <si>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</si>
  <si>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</si>
  <si>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</si>
  <si>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</si>
  <si>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</si>
  <si>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</si>
  <si>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</si>
  <si>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</si>
  <si>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</si>
  <si>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</si>
  <si>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</si>
  <si>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</si>
  <si>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</si>
  <si>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</si>
  <si>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</si>
  <si>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</si>
  <si>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</si>
  <si>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</si>
  <si>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</si>
  <si>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</si>
  <si>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</si>
  <si>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</si>
  <si>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</si>
  <si>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</si>
  <si>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</si>
  <si>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</si>
  <si>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</si>
  <si>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</si>
  <si>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</si>
  <si>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</si>
  <si>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</si>
  <si>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</si>
  <si>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</si>
  <si>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</si>
  <si>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</si>
  <si>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</si>
  <si>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</si>
  <si>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</si>
  <si>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</si>
  <si>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</si>
  <si>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</si>
  <si>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</si>
  <si>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</si>
  <si>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</si>
  <si>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</si>
  <si>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</si>
  <si>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</si>
  <si>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</si>
  <si>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</si>
  <si>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</si>
  <si>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</si>
  <si>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</si>
  <si>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</si>
  <si>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</si>
  <si>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</si>
  <si>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</si>
  <si>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</si>
  <si>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</si>
  <si>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</si>
  <si>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</si>
  <si>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</si>
  <si>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</si>
  <si>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</si>
  <si>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</si>
  <si>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</si>
  <si>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</si>
  <si>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</si>
  <si>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</si>
  <si>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</si>
  <si>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</si>
  <si>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</si>
  <si>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</si>
  <si>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</si>
  <si>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</si>
  <si>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</si>
  <si>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</si>
  <si>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</si>
  <si>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</si>
  <si>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</si>
  <si>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</si>
  <si>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</si>
  <si>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</si>
  <si>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</si>
  <si>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</si>
  <si>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</si>
  <si>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</si>
  <si>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</si>
  <si>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</si>
  <si>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</si>
  <si>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</si>
  <si>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</si>
  <si>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</si>
  <si>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</si>
  <si>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</si>
  <si>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</si>
  <si>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</si>
  <si>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</si>
  <si>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</si>
  <si>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</si>
  <si>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</si>
  <si>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</si>
  <si>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</si>
  <si>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</si>
  <si>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</si>
  <si>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</si>
  <si>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</si>
  <si>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</si>
  <si>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</si>
  <si>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</si>
  <si>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</si>
  <si>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</si>
  <si>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</si>
  <si>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</si>
  <si>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</si>
  <si>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</si>
  <si>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</si>
  <si>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</si>
  <si>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</si>
  <si>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</si>
  <si>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</si>
  <si>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</si>
  <si>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</si>
  <si>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</si>
  <si>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</si>
  <si>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</si>
  <si>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</si>
  <si>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</si>
  <si>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</si>
  <si>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</si>
  <si>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</si>
  <si>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</si>
  <si>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</si>
  <si>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</si>
  <si>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</si>
  <si>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</si>
  <si>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</si>
  <si>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</si>
  <si>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</si>
  <si>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</si>
  <si>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</si>
  <si>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</si>
  <si>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</si>
  <si>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</si>
  <si>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</si>
  <si>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</si>
  <si>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</si>
  <si>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</si>
  <si>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</si>
  <si>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</si>
  <si>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</si>
  <si>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</si>
  <si>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</si>
  <si>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</si>
  <si>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</si>
  <si>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</si>
  <si>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</si>
  <si>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</si>
  <si>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</si>
  <si>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</si>
  <si>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</si>
  <si>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</si>
  <si>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</si>
  <si>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</si>
  <si>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</si>
  <si>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</si>
  <si>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</si>
  <si>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</si>
  <si>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</si>
  <si>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</si>
  <si>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</si>
  <si>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</si>
  <si>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</si>
  <si>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</si>
  <si>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</si>
  <si>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</si>
  <si>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</si>
  <si>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</si>
  <si>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</si>
  <si>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</si>
  <si>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</si>
  <si>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</si>
  <si>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</si>
  <si>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</si>
  <si>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</si>
  <si>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</si>
  <si>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</si>
  <si>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</si>
  <si>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</si>
  <si>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</si>
  <si>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</si>
  <si>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</si>
  <si>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</si>
  <si>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</si>
  <si>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</si>
  <si>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</si>
  <si>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</si>
  <si>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</si>
  <si>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</si>
  <si>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</si>
  <si>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</si>
  <si>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</si>
  <si>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</si>
  <si>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</si>
  <si>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</si>
  <si>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</si>
  <si>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</si>
  <si>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</si>
  <si>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</si>
  <si>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</si>
  <si>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</si>
  <si>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</si>
  <si>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</si>
  <si>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</si>
  <si>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</si>
  <si>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</si>
  <si>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</si>
  <si>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</si>
  <si>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</si>
  <si>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</si>
  <si>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</si>
  <si>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</si>
  <si>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</si>
  <si>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</si>
  <si>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</si>
  <si>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</si>
  <si>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</si>
  <si>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</si>
  <si>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</si>
  <si>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</si>
  <si>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</si>
  <si>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</si>
  <si>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</si>
  <si>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</si>
  <si>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</si>
  <si>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</si>
  <si>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</si>
  <si>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</si>
  <si>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</si>
  <si>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</si>
  <si>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</si>
  <si>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</si>
  <si>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</si>
  <si>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</si>
  <si>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</si>
  <si>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</si>
  <si>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</si>
  <si>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</si>
  <si>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</si>
  <si>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</si>
  <si>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</si>
  <si>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</si>
  <si>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</si>
  <si>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</si>
  <si>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</si>
  <si>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</si>
  <si>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</si>
  <si>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</si>
  <si>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</si>
  <si>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</si>
  <si>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</si>
  <si>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</si>
  <si>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</si>
  <si>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</si>
  <si>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</si>
  <si>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</si>
  <si>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</si>
  <si>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</si>
  <si>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</si>
  <si>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</si>
  <si>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</si>
  <si>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</si>
  <si>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</si>
  <si>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</si>
  <si>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</si>
  <si>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</si>
  <si>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</si>
  <si>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</si>
  <si>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</si>
  <si>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</si>
  <si>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</si>
  <si>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</si>
  <si>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</si>
  <si>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</si>
  <si>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</si>
  <si>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</si>
  <si>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</si>
  <si>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</si>
  <si>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</si>
  <si>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</si>
  <si>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</si>
  <si>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</si>
  <si>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</si>
  <si>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</si>
  <si>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</si>
  <si>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</si>
  <si>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</si>
  <si>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</si>
  <si>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</si>
  <si>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</si>
  <si>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</si>
  <si>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</si>
  <si>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</si>
  <si>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</si>
  <si>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</si>
  <si>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</si>
  <si>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</si>
  <si>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</si>
  <si>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</si>
  <si>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</si>
  <si>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</si>
  <si>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</si>
  <si>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</si>
  <si>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</si>
  <si>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</si>
  <si>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</si>
  <si>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</si>
  <si>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</si>
  <si>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</si>
  <si>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</si>
  <si>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</si>
  <si>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</si>
  <si>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</si>
  <si>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</si>
  <si>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</si>
  <si>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</si>
  <si>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</si>
  <si>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</si>
  <si>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</si>
  <si>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</si>
  <si>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</si>
  <si>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</si>
  <si>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</si>
  <si>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</si>
  <si>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</si>
  <si>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</si>
  <si>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</si>
  <si>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</si>
  <si>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</si>
  <si>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</si>
  <si>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</si>
  <si>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</si>
  <si>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</si>
  <si>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</si>
  <si>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</si>
  <si>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</si>
  <si>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</si>
  <si>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</si>
  <si>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</si>
  <si>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</si>
  <si>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</si>
  <si>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</si>
  <si>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</si>
  <si>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</si>
  <si>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</si>
  <si>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</si>
  <si>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</si>
  <si>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</si>
  <si>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</si>
  <si>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</si>
  <si>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</si>
  <si>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</si>
  <si>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</si>
  <si>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</si>
  <si>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</si>
  <si>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</si>
  <si>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</si>
  <si>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</si>
  <si>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</si>
  <si>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</si>
  <si>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</si>
  <si>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</si>
  <si>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</si>
  <si>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</si>
  <si>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</si>
  <si>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</si>
  <si>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</si>
  <si>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</si>
  <si>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</si>
  <si>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</si>
  <si>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</si>
  <si>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</si>
  <si>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</si>
  <si>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</si>
  <si>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</si>
  <si>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</si>
  <si>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</si>
  <si>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</si>
  <si>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</si>
  <si>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</si>
  <si>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</si>
  <si>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</si>
  <si>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</si>
  <si>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</si>
  <si>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</si>
  <si>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</si>
  <si>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</si>
  <si>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</si>
  <si>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</si>
  <si>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</si>
  <si>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</si>
  <si>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</si>
  <si>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</si>
  <si>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</si>
  <si>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</si>
  <si>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</si>
  <si>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</si>
  <si>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</si>
  <si>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</si>
  <si>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25/01/2023</t>
  </si>
  <si>
    <t>31/01/2023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</si>
  <si>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</si>
  <si>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</si>
  <si>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</si>
  <si>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</si>
  <si>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</si>
  <si>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</si>
  <si>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</si>
  <si>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</si>
  <si>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</si>
  <si>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</si>
  <si>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</si>
  <si>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</si>
  <si>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</si>
  <si>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</si>
  <si>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</si>
  <si>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</si>
  <si>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</si>
  <si>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</si>
  <si>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</si>
  <si>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</si>
  <si>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</si>
  <si>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</si>
  <si>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</si>
  <si>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</si>
  <si>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</si>
  <si>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</si>
  <si>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</si>
  <si>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</si>
  <si>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</si>
  <si>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</si>
  <si>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</si>
  <si>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</si>
  <si>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</si>
  <si>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</si>
  <si>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</si>
  <si>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</si>
  <si>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</si>
  <si>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</si>
  <si>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</si>
  <si>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</si>
  <si>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</si>
  <si>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</si>
  <si>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</si>
  <si>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</si>
  <si>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</si>
  <si>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</si>
  <si>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</si>
  <si>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</si>
  <si>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</si>
  <si>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</si>
  <si>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</si>
  <si>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</si>
  <si>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</si>
  <si>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</si>
  <si>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</si>
  <si>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</si>
  <si>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</si>
  <si>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</si>
  <si>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</si>
  <si>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</si>
  <si>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</si>
  <si>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</si>
  <si>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</si>
  <si>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</si>
  <si>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</si>
  <si>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</si>
  <si>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</si>
  <si>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</si>
  <si>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</si>
  <si>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</si>
  <si>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</si>
  <si>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</si>
  <si>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</si>
  <si>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</si>
  <si>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</si>
  <si>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</si>
  <si>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</si>
  <si>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</si>
  <si>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</si>
  <si>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</si>
  <si>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</si>
  <si>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</si>
  <si>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</si>
  <si>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MOTORES Y VEHICULOS S.A DE C.V.</t>
  </si>
  <si>
    <t>MEGABLOCK S.A DE C.V.</t>
  </si>
  <si>
    <t>06143006991020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</si>
  <si>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</si>
  <si>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</si>
  <si>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</si>
  <si>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</si>
  <si>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</si>
  <si>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</si>
  <si>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</si>
  <si>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</si>
  <si>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</si>
  <si>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</si>
  <si>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05010702161018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</si>
  <si>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</si>
  <si>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</si>
  <si>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</si>
  <si>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</si>
  <si>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</si>
  <si>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</si>
  <si>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</si>
  <si>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</si>
  <si>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</si>
  <si>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</si>
  <si>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</si>
  <si>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</si>
  <si>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</si>
  <si>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</si>
  <si>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</si>
  <si>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TEJEMET S.A DE C.V.</t>
  </si>
  <si>
    <t>06140102840029</t>
  </si>
  <si>
    <t>NOBS HIDRODIFUCION</t>
  </si>
  <si>
    <t>05032407751016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</si>
  <si>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</si>
  <si>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</si>
  <si>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</si>
  <si>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</si>
  <si>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</si>
  <si>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</si>
  <si>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</si>
  <si>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</si>
  <si>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</si>
  <si>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</si>
  <si>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</si>
  <si>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</si>
  <si>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</si>
  <si>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</si>
  <si>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</si>
  <si>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</si>
  <si>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06141502131049</t>
  </si>
  <si>
    <t>LLANTAS Y ACCESORIOS</t>
  </si>
  <si>
    <t>EXPORTADORA PACAS MARTINEZ</t>
  </si>
  <si>
    <t>CASA BAZZYNI S.A DE C.V.</t>
  </si>
  <si>
    <t>08150905750014</t>
  </si>
  <si>
    <t>A.C.P.A COMUNIDADES UNIDAS DE RL</t>
  </si>
  <si>
    <t>ADINCE S.A DE C.V.</t>
  </si>
  <si>
    <t>94500501121011</t>
  </si>
  <si>
    <t>JESV INC SUCURSAL EL SALVADOR</t>
  </si>
  <si>
    <t>06142002151023</t>
  </si>
  <si>
    <t>OFG EL SALVADOR S.A DE C.V</t>
  </si>
  <si>
    <t>INMUEBLES S.A DE C.V</t>
  </si>
  <si>
    <t>06141306161010</t>
  </si>
  <si>
    <t>EDIFICACION, CONSTRUCCION, Y ASESORIA S.A DE C.V</t>
  </si>
  <si>
    <t>05012309191010</t>
  </si>
  <si>
    <t>FONDO DE TITULARIZACION DE INMUEBLES</t>
  </si>
  <si>
    <t>O &amp; M MANTENIMIENTO Y SERVICIOS S.A DE C.V</t>
  </si>
  <si>
    <t>11061508801026</t>
  </si>
  <si>
    <t>JIMMY EDGARDO CALERO MARAVILLA</t>
  </si>
  <si>
    <t>11151906460011</t>
  </si>
  <si>
    <t>MOISES ELIAS CARCAMO</t>
  </si>
  <si>
    <t>06141603131023</t>
  </si>
  <si>
    <t>CARDEU S.A DE C.V</t>
  </si>
  <si>
    <t>06141909031057</t>
  </si>
  <si>
    <t>ORGANIKA S.A DE C.V</t>
  </si>
  <si>
    <t>03151403510011</t>
  </si>
  <si>
    <t>RINA ALFARO CASTRO</t>
  </si>
  <si>
    <t>06152309490011</t>
  </si>
  <si>
    <t>SARA ALFARO CASTRO</t>
  </si>
  <si>
    <t>06142801141049</t>
  </si>
  <si>
    <t>SERVICORP S.A DE C.V</t>
  </si>
  <si>
    <t>PRODUCTOS CARNICOS S.A DE C.V.</t>
  </si>
  <si>
    <t>NEGOCIOS CAMYRAM S.A DE C.V</t>
  </si>
  <si>
    <t>INDUSTRIAS MIKE MIKE S.A DE C.V.</t>
  </si>
  <si>
    <t>06142510021014</t>
  </si>
  <si>
    <t>LA CONSTANCIA LTDA DE C.V.</t>
  </si>
  <si>
    <t>INVERSIONES STANLEY PACIFICO S.A DE C.V.</t>
  </si>
  <si>
    <t>ENMANUEL S.A DE C.V.</t>
  </si>
  <si>
    <t>POLYBAG S.A DE C.V.</t>
  </si>
  <si>
    <t>NEMTEX S.A DE C.V.</t>
  </si>
  <si>
    <t>06142411181015</t>
  </si>
  <si>
    <t>INGENIERIA BEM S.A DE C.V.</t>
  </si>
  <si>
    <t>UNILEVER EL SALVADOR SCC S.A DE C.V.</t>
  </si>
  <si>
    <t>SUPER REPUESTOS EL SALVADOR S.A DE C.V.</t>
  </si>
  <si>
    <t>06140202021024</t>
  </si>
  <si>
    <t>PROGURSA S.A DE C.V.</t>
  </si>
  <si>
    <t>HOTELES S.A DE C.V.</t>
  </si>
  <si>
    <t>PINTURA Y ENDEREZADO S.A DE C.V.</t>
  </si>
  <si>
    <t>DIDEA S.A DE C.V.</t>
  </si>
  <si>
    <t>GRUPO PAILL S.A DE C.V.</t>
  </si>
  <si>
    <t>06142311981022</t>
  </si>
  <si>
    <t>COMTRI S.A DE C.V.</t>
  </si>
  <si>
    <t>06142402121034</t>
  </si>
  <si>
    <t>BOMBOM S.A DE C.V.</t>
  </si>
  <si>
    <t>ESTABLECIMIENTOS ANCALMO, S.A DE C.V</t>
  </si>
  <si>
    <t>06140702001011</t>
  </si>
  <si>
    <t>CORPORACION GRS S.A DE C.V.</t>
  </si>
  <si>
    <t>GRANJA EL ROBLE S.A DE C.V.</t>
  </si>
  <si>
    <t>06141106141074</t>
  </si>
  <si>
    <t>CAEX LOGISTICS S.A DE C.V.</t>
  </si>
  <si>
    <t>06143110181032</t>
  </si>
  <si>
    <t>CAPELLA SOLAR TSK GENSUN EL SALVADOR S.A DE C.V.</t>
  </si>
  <si>
    <t>06140604171014</t>
  </si>
  <si>
    <t>PV SERVICES EL SALVADOR S.A DE C.V.</t>
  </si>
  <si>
    <t>TSK ELECTRONICA Y ELECTRICIDAD S.A DE C.V.</t>
  </si>
  <si>
    <t>SERVICIOS Y LOGISTICA DE CARGA WALNYS</t>
  </si>
  <si>
    <t>11022108400016</t>
  </si>
  <si>
    <t>VILMA DEL SOCORRO PARADA</t>
  </si>
  <si>
    <t>06141005101047</t>
  </si>
  <si>
    <t>NET SUPPORT S.A DE C.V.</t>
  </si>
  <si>
    <t>06140603011080</t>
  </si>
  <si>
    <t>INGENIEROS ARQUITECTOS S.A DE C.V.</t>
  </si>
  <si>
    <t>06142309161123</t>
  </si>
  <si>
    <t>COMERCIALIZADORA DE CENTROAMERICA S.A DE C.V.</t>
  </si>
  <si>
    <t>DISTRIBUIDORA DE LUBRICANTES Y COMBUSTIBLES S.A DE C.V.</t>
  </si>
  <si>
    <t>ACTIVIDADES PETROLERAS DE EL SALVADOR</t>
  </si>
  <si>
    <t>06141512201053</t>
  </si>
  <si>
    <t>FOOD PARTNERS S.A DE C.V.</t>
  </si>
  <si>
    <t>19/05/2023</t>
  </si>
  <si>
    <t>MANEJO INTEGRAL DE DESECHOS SOLIDOS SEM DE C.V.</t>
  </si>
  <si>
    <t>JOSE RICARDO ANTONIO MOLINA</t>
  </si>
  <si>
    <t>FREUND S.A DE C.V.</t>
  </si>
  <si>
    <t>18/05/2023</t>
  </si>
  <si>
    <t xml:space="preserve">ACTIVIDADES PETROLERAS DE EL SALVADOR S.A DE C.V </t>
  </si>
  <si>
    <t>17/05/2023</t>
  </si>
  <si>
    <t>INVERSIONES RAMIREZ QUINTANILLA S.A DE C.V.</t>
  </si>
  <si>
    <t>16/05/2023</t>
  </si>
  <si>
    <t>15/05/2023</t>
  </si>
  <si>
    <t>06140210151050</t>
  </si>
  <si>
    <t>JNT INVERSIONES, S.A DE C.V.</t>
  </si>
  <si>
    <t>13/05/2023</t>
  </si>
  <si>
    <t>MOPT</t>
  </si>
  <si>
    <t>12/05/2023</t>
  </si>
  <si>
    <t>DISTRIBUIDORA PAREDES VELA S.A DE C.V.</t>
  </si>
  <si>
    <t>11/05/2023</t>
  </si>
  <si>
    <t>09/05/2023</t>
  </si>
  <si>
    <t>08/05/2023</t>
  </si>
  <si>
    <t>07/05/2023</t>
  </si>
  <si>
    <t>013103320</t>
  </si>
  <si>
    <t>06/05/2023</t>
  </si>
  <si>
    <t>05/05/2023</t>
  </si>
  <si>
    <t>04/05/2023</t>
  </si>
  <si>
    <t>03/05/2023</t>
  </si>
  <si>
    <t>02/05/2023</t>
  </si>
  <si>
    <t>01/05/2023</t>
  </si>
  <si>
    <t>30/04/2023</t>
  </si>
  <si>
    <t>05091606111014</t>
  </si>
  <si>
    <t>PULSEM DE C.V.</t>
  </si>
  <si>
    <t>CTE TELECOM PERSONAL S.A DE C.V.</t>
  </si>
  <si>
    <t>27/04/2023</t>
  </si>
  <si>
    <t>25/04/2023</t>
  </si>
  <si>
    <t>24/04/2023</t>
  </si>
  <si>
    <t>04/04/2023</t>
  </si>
  <si>
    <t>OPERADORA DEL SUR S.A DE C.V.</t>
  </si>
  <si>
    <t>07/04/2023</t>
  </si>
  <si>
    <t>CENTROAMERICA COMERCIAL S.A DE C.V.</t>
  </si>
  <si>
    <t>05/04/2023</t>
  </si>
  <si>
    <t>06140304941160</t>
  </si>
  <si>
    <t>DANIEL ALBETO RUBIO CARCAMO</t>
  </si>
  <si>
    <t>TELEMOVIL EL SALVADOR S.A DE C.V.</t>
  </si>
  <si>
    <t>31/03/2023</t>
  </si>
  <si>
    <t>12/04/2023</t>
  </si>
  <si>
    <t>06140206001036</t>
  </si>
  <si>
    <t>LINEAS PUBLICITARIAS S.A DE C.V.</t>
  </si>
  <si>
    <t>19/04/2023</t>
  </si>
  <si>
    <t>13/04/2023</t>
  </si>
  <si>
    <t>20/04/2023</t>
  </si>
  <si>
    <t>17/04/2023</t>
  </si>
  <si>
    <t>10/04/2023</t>
  </si>
  <si>
    <t>03/04/2023</t>
  </si>
  <si>
    <t>30/03/2023</t>
  </si>
  <si>
    <t>27/03/2023</t>
  </si>
  <si>
    <t>28/04/2023</t>
  </si>
  <si>
    <t>21/04/2023</t>
  </si>
  <si>
    <t>18/04/2023</t>
  </si>
  <si>
    <t>14/04/2023</t>
  </si>
  <si>
    <t>11/04/2023</t>
  </si>
  <si>
    <t>29/04/2023</t>
  </si>
  <si>
    <t>22/04/2023</t>
  </si>
  <si>
    <t>15/04/2023</t>
  </si>
  <si>
    <t>01/04/2023</t>
  </si>
  <si>
    <t>16/04/2023</t>
  </si>
  <si>
    <t>ECSA OPERADORA EL SALVADOR S.A DE C.V.</t>
  </si>
  <si>
    <t>16/03/2023</t>
  </si>
  <si>
    <t>MUNFRE S.A DE C.V.</t>
  </si>
  <si>
    <t>03/03/2023</t>
  </si>
  <si>
    <t>FRANCISCO JAVIER PORTILLO T</t>
  </si>
  <si>
    <t>JOMIGA, S.A DE C.V.</t>
  </si>
  <si>
    <t>19/03/2023</t>
  </si>
  <si>
    <t>22/03/2023</t>
  </si>
  <si>
    <t>ALPINA S.A DE C.V.</t>
  </si>
  <si>
    <t>29/03/2023</t>
  </si>
  <si>
    <t>23/03/2023</t>
  </si>
  <si>
    <t>10/03/2023</t>
  </si>
  <si>
    <t>SEGUROS E INVERSIONES S.A</t>
  </si>
  <si>
    <t>07/03/2023</t>
  </si>
  <si>
    <t xml:space="preserve">BANCO DAVIVIENDA SALVADOREÑO, S.A </t>
  </si>
  <si>
    <t>ALMACENES VIDRI, S.A DE C.V.</t>
  </si>
  <si>
    <t>INVERCALMA S.A DE C.V.</t>
  </si>
  <si>
    <t>26/04/2023</t>
  </si>
  <si>
    <t>23/04/2023</t>
  </si>
  <si>
    <t>TESSA S.A DE C.V.</t>
  </si>
  <si>
    <t>005703912</t>
  </si>
  <si>
    <t>06/04/2023</t>
  </si>
  <si>
    <t>13/03/2023</t>
  </si>
  <si>
    <t>28/02/2023</t>
  </si>
  <si>
    <t>14/03/2023</t>
  </si>
  <si>
    <t>17/03/2023</t>
  </si>
  <si>
    <t>02/03/2023</t>
  </si>
  <si>
    <t>20/03/2023</t>
  </si>
  <si>
    <t>09/03/2023</t>
  </si>
  <si>
    <t>06/03/2023</t>
  </si>
  <si>
    <t>27/02/2023</t>
  </si>
  <si>
    <t>23/02/2023</t>
  </si>
  <si>
    <t>28/03/2023</t>
  </si>
  <si>
    <t>24/03/2023</t>
  </si>
  <si>
    <t>21/03/2023</t>
  </si>
  <si>
    <t>25/03/2023</t>
  </si>
  <si>
    <t>18/03/2023</t>
  </si>
  <si>
    <t>04/03/2023</t>
  </si>
  <si>
    <t>26/03/2023</t>
  </si>
  <si>
    <t>12/02/2023</t>
  </si>
  <si>
    <t>18/02/2023</t>
  </si>
  <si>
    <t>10/02/2023</t>
  </si>
  <si>
    <t>21/02/2023</t>
  </si>
  <si>
    <t>09/02/2023</t>
  </si>
  <si>
    <t>26/02/2023</t>
  </si>
  <si>
    <t xml:space="preserve">SUPER REPUESTOS EL SALVADOR </t>
  </si>
  <si>
    <t>SALVADOR ANTONIO ESCOBAR DURAN</t>
  </si>
  <si>
    <t>06141002211020</t>
  </si>
  <si>
    <t>SH SISTEMAS HIDRAULICOS S.A DE C.V.</t>
  </si>
  <si>
    <t>06140303091023</t>
  </si>
  <si>
    <t>ARSEGUI DE EL SALVADOR S.A DE C.V.</t>
  </si>
  <si>
    <t>15/03/2023</t>
  </si>
  <si>
    <t xml:space="preserve">LA CASA DEL REPUESTO S.A DE C.V. </t>
  </si>
  <si>
    <t>TRANPORTES PESADOS S.A DE C.V.</t>
  </si>
  <si>
    <t>01/03/2023</t>
  </si>
  <si>
    <t>06023010921017</t>
  </si>
  <si>
    <t>TALLERES SOLDATOR S.A DE C.V.</t>
  </si>
  <si>
    <t>06141603001049</t>
  </si>
  <si>
    <t>CHECK POINT S.A DE C.V.</t>
  </si>
  <si>
    <t>06142003971032</t>
  </si>
  <si>
    <t>INDUSTRIAS MECANICAS DOS MIL S.A DE C.V.</t>
  </si>
  <si>
    <t>09082807751017</t>
  </si>
  <si>
    <t>JOSE ARMANDO LOPEZ LAINEZ</t>
  </si>
  <si>
    <t>11/03/2023</t>
  </si>
  <si>
    <t>08/03/2023</t>
  </si>
  <si>
    <t>06/02/2023</t>
  </si>
  <si>
    <t>31/12/2022</t>
  </si>
  <si>
    <t>UNILLANTAS S.A DE C.V.</t>
  </si>
  <si>
    <t>03/02/2023</t>
  </si>
  <si>
    <t>24/02/2023</t>
  </si>
  <si>
    <t>17/02/2023</t>
  </si>
  <si>
    <t>16/02/2023</t>
  </si>
  <si>
    <t>02/02/2023</t>
  </si>
  <si>
    <t>20/02/2023</t>
  </si>
  <si>
    <t>13/02/2023</t>
  </si>
  <si>
    <t>30/01/2023</t>
  </si>
  <si>
    <t>26/01/2023</t>
  </si>
  <si>
    <t>08/02/2023</t>
  </si>
  <si>
    <t>25/02/2023</t>
  </si>
  <si>
    <t>14/02/2023</t>
  </si>
  <si>
    <t>11/02/2023</t>
  </si>
  <si>
    <t>07/02/2023</t>
  </si>
  <si>
    <t>04/02/2023</t>
  </si>
  <si>
    <t>06140602061033</t>
  </si>
  <si>
    <t>ELECTROFERRETERA S.A DE C.V.</t>
  </si>
  <si>
    <t>REPUESTOS Y SERVICIOS AUTOMOTRICES, S.A DE C.V.</t>
  </si>
  <si>
    <t>16/01/2023</t>
  </si>
  <si>
    <t>REPUESTOS IZALCO S.A DE C.V.</t>
  </si>
  <si>
    <t>01/01/2023</t>
  </si>
  <si>
    <t>INVERSIONES MAREM S.A DE C.V.</t>
  </si>
  <si>
    <t>24/01/2023</t>
  </si>
  <si>
    <t>ANGREY, S.A DE C.V.</t>
  </si>
  <si>
    <t>05/01/2023</t>
  </si>
  <si>
    <t>15/01/2023</t>
  </si>
  <si>
    <t>19/01/2023</t>
  </si>
  <si>
    <t>PRICEMART EL SALVADOR S.A DE C.V.</t>
  </si>
  <si>
    <t>01/02/2023</t>
  </si>
  <si>
    <t>06142001001630</t>
  </si>
  <si>
    <t>DAVID OMAR REYES MARTINEZ</t>
  </si>
  <si>
    <t>06141702061037</t>
  </si>
  <si>
    <t>TORCO INDUSTRIAL S.A DE C.V.</t>
  </si>
  <si>
    <t>22/02/2023</t>
  </si>
  <si>
    <t>04/01/2023</t>
  </si>
  <si>
    <t>21/01/2023</t>
  </si>
  <si>
    <t>GEOCYCLE EL SALVADOR S.A DE C.V.</t>
  </si>
  <si>
    <t>15/02/2023</t>
  </si>
  <si>
    <t>18/01/2023</t>
  </si>
  <si>
    <t>06141112141043</t>
  </si>
  <si>
    <t>HYDRAULIC PARTS S.A DE C.V.</t>
  </si>
  <si>
    <t>23/01/2023</t>
  </si>
  <si>
    <t>27/01/2023</t>
  </si>
  <si>
    <t>20/01/2023</t>
  </si>
  <si>
    <t>06/01/2023</t>
  </si>
  <si>
    <t>09/01/2023</t>
  </si>
  <si>
    <t>12/01/2023</t>
  </si>
  <si>
    <t>03/01/2023</t>
  </si>
  <si>
    <t>22/01/2023</t>
  </si>
  <si>
    <t>13/01/2023</t>
  </si>
  <si>
    <t>28/01/2023</t>
  </si>
  <si>
    <t>17/01/2023</t>
  </si>
  <si>
    <t>10/01/2023</t>
  </si>
  <si>
    <t>07/01/2023</t>
  </si>
  <si>
    <t>06142209111080</t>
  </si>
  <si>
    <t>REFILL S.A DE C.V.</t>
  </si>
  <si>
    <t>DISTRIBUIDORA JAR S.A DE C.V.</t>
  </si>
  <si>
    <t>EDWARD LEONIDAS GUITIERREZ PORTILLO</t>
  </si>
  <si>
    <t>ROCELI CONSULTORES, S.A DE C.V.</t>
  </si>
  <si>
    <t>29/01/2023</t>
  </si>
  <si>
    <t>11/01/2023</t>
  </si>
  <si>
    <t>14/01/2023</t>
  </si>
  <si>
    <t>08/01/2023</t>
  </si>
  <si>
    <t>29/05/2023</t>
  </si>
  <si>
    <t>15041RESIN418432022</t>
  </si>
  <si>
    <t>22SD000C</t>
  </si>
  <si>
    <t>23/05/2023</t>
  </si>
  <si>
    <t>22/05/2023</t>
  </si>
  <si>
    <t>10/05/2023</t>
  </si>
  <si>
    <t>15041RESIN570952019</t>
  </si>
  <si>
    <t>19DS000X</t>
  </si>
  <si>
    <t>15041RESIN437882018</t>
  </si>
  <si>
    <t>18SD000X</t>
  </si>
  <si>
    <t>07</t>
  </si>
  <si>
    <t>22SD000E</t>
  </si>
  <si>
    <t>517</t>
  </si>
  <si>
    <t>294</t>
  </si>
  <si>
    <t>295</t>
  </si>
  <si>
    <t>20SD000E</t>
  </si>
  <si>
    <t>11228</t>
  </si>
  <si>
    <t>11682</t>
  </si>
  <si>
    <t>1507</t>
  </si>
  <si>
    <t>1929</t>
  </si>
  <si>
    <t>01/12/2023</t>
  </si>
  <si>
    <t>2219</t>
  </si>
  <si>
    <t>21DS000E</t>
  </si>
  <si>
    <t>9588</t>
  </si>
  <si>
    <t>9944</t>
  </si>
  <si>
    <t>20/05/2023</t>
  </si>
  <si>
    <t>21/05/2023</t>
  </si>
  <si>
    <t>24/05/2023</t>
  </si>
  <si>
    <t>25/05/2023</t>
  </si>
  <si>
    <t>JNT INVERSIONES, S.A. DE C.V.</t>
  </si>
  <si>
    <t>26/05/2023</t>
  </si>
  <si>
    <t>27/05/2023</t>
  </si>
  <si>
    <t>28/05/2023</t>
  </si>
  <si>
    <t>30/05/2023</t>
  </si>
  <si>
    <t>12799</t>
  </si>
  <si>
    <t>5756</t>
  </si>
  <si>
    <t>6026</t>
  </si>
  <si>
    <t>29/06/2023</t>
  </si>
  <si>
    <t>27/06/2023</t>
  </si>
  <si>
    <t>25/06/2023</t>
  </si>
  <si>
    <t>22/06/2023</t>
  </si>
  <si>
    <t>20/06/2023</t>
  </si>
  <si>
    <t>18/06/2023</t>
  </si>
  <si>
    <t>17/06/2023</t>
  </si>
  <si>
    <t>15/06/2023</t>
  </si>
  <si>
    <t>13/06/2023</t>
  </si>
  <si>
    <t>11/06/2023</t>
  </si>
  <si>
    <t>08/06/2023</t>
  </si>
  <si>
    <t>06/06/2023</t>
  </si>
  <si>
    <t>04/06/2023</t>
  </si>
  <si>
    <t>01/06/2023</t>
  </si>
  <si>
    <t>02/06/2023</t>
  </si>
  <si>
    <t>05/06/2023</t>
  </si>
  <si>
    <t>07/06/2023</t>
  </si>
  <si>
    <t>09/06/2023</t>
  </si>
  <si>
    <t>12/06/2023</t>
  </si>
  <si>
    <t>14/06/2023</t>
  </si>
  <si>
    <t>16/06/2023</t>
  </si>
  <si>
    <t>19/06/2023</t>
  </si>
  <si>
    <t>23/06/2023</t>
  </si>
  <si>
    <t>24/06/2023</t>
  </si>
  <si>
    <t>26/06/2023</t>
  </si>
  <si>
    <t>28/06/2023</t>
  </si>
  <si>
    <t>10/06/2023</t>
  </si>
  <si>
    <t>31/05/2023</t>
  </si>
  <si>
    <t>03010901761015</t>
  </si>
  <si>
    <t>JINMY DOUGLAS ALVARADO RAMOS</t>
  </si>
  <si>
    <t>30/06/2023</t>
  </si>
  <si>
    <t>03/06/2023</t>
  </si>
  <si>
    <t>13108</t>
  </si>
  <si>
    <t>23DS000E</t>
  </si>
  <si>
    <t>90</t>
  </si>
  <si>
    <t>91</t>
  </si>
  <si>
    <t>2410</t>
  </si>
  <si>
    <t>2393</t>
  </si>
  <si>
    <t>2331</t>
  </si>
  <si>
    <t>2253</t>
  </si>
  <si>
    <t>2178</t>
  </si>
  <si>
    <t>29/05/202</t>
  </si>
  <si>
    <t>21</t>
  </si>
  <si>
    <t>1178</t>
  </si>
  <si>
    <t>04/07/2023</t>
  </si>
  <si>
    <t>08/07/2023</t>
  </si>
  <si>
    <t>11/07/2023</t>
  </si>
  <si>
    <t>14/07/2023</t>
  </si>
  <si>
    <t>18/07/2023</t>
  </si>
  <si>
    <t>21/07/2023</t>
  </si>
  <si>
    <t>25/07/2023</t>
  </si>
  <si>
    <t>28/07/2023</t>
  </si>
  <si>
    <t>01/07/2023</t>
  </si>
  <si>
    <t>15/07/2023</t>
  </si>
  <si>
    <t>20/07/2023</t>
  </si>
  <si>
    <t>22/07/2023</t>
  </si>
  <si>
    <t>27/07/2023</t>
  </si>
  <si>
    <t>31/07/2023</t>
  </si>
  <si>
    <t>10/07/2023</t>
  </si>
  <si>
    <t>17/07/2023</t>
  </si>
  <si>
    <t>24/07/2023</t>
  </si>
  <si>
    <t>03/07/2023</t>
  </si>
  <si>
    <t>13/07/2023</t>
  </si>
  <si>
    <t>09/07/2023</t>
  </si>
  <si>
    <t>06/07/2023</t>
  </si>
  <si>
    <t>02/07/2023</t>
  </si>
  <si>
    <t>16/07/2023</t>
  </si>
  <si>
    <t>19/07/2023</t>
  </si>
  <si>
    <t>26/07/2023</t>
  </si>
  <si>
    <t>30/07/2023</t>
  </si>
  <si>
    <t>05/07/2023</t>
  </si>
  <si>
    <t>07/07/2023</t>
  </si>
  <si>
    <t>21/06/2023</t>
  </si>
  <si>
    <t>CA75035034FA41A3D672874FD9ADC6ED</t>
  </si>
  <si>
    <t>04</t>
  </si>
  <si>
    <t>113FFB0DCE4C67731159165090381837</t>
  </si>
  <si>
    <t>14C1CF081DB74C0693A3602F71B567EB</t>
  </si>
  <si>
    <t>374</t>
  </si>
  <si>
    <t>346</t>
  </si>
  <si>
    <t>263</t>
  </si>
  <si>
    <t>1588</t>
  </si>
  <si>
    <t>BAF7380ABB91-4D199D9F5363D9D0F4F6</t>
  </si>
  <si>
    <t>491A0063187D407484FF67D383128D8E</t>
  </si>
  <si>
    <t>CA75835034FA41A3B672C74FD9ADC6ED</t>
  </si>
  <si>
    <t>RETENCIONES tabla y 10%</t>
  </si>
  <si>
    <t>15/08/2023</t>
  </si>
  <si>
    <t>13/08/2023</t>
  </si>
  <si>
    <t>10/08/2023</t>
  </si>
  <si>
    <t>08/08/2023</t>
  </si>
  <si>
    <t>06/08/2023</t>
  </si>
  <si>
    <t>03/08/2023</t>
  </si>
  <si>
    <t>31/08/2023</t>
  </si>
  <si>
    <t>30/08/2023</t>
  </si>
  <si>
    <t>29/08/2023</t>
  </si>
  <si>
    <t>27/08/2023</t>
  </si>
  <si>
    <t>24/08/2023</t>
  </si>
  <si>
    <t>22/08/2023</t>
  </si>
  <si>
    <t>20/08/2023</t>
  </si>
  <si>
    <t>17/08/2023</t>
  </si>
  <si>
    <t>12/07/2023</t>
  </si>
  <si>
    <t>09/08/2023</t>
  </si>
  <si>
    <t>07/08/2023</t>
  </si>
  <si>
    <t>04/08/2023</t>
  </si>
  <si>
    <t>28/08/2023</t>
  </si>
  <si>
    <t>26/08/2023</t>
  </si>
  <si>
    <t>25/08/2023</t>
  </si>
  <si>
    <t>21/08/2023</t>
  </si>
  <si>
    <t>18/08/2023</t>
  </si>
  <si>
    <t>14/08/2023</t>
  </si>
  <si>
    <t>11/08/2023</t>
  </si>
  <si>
    <t>01/08/2023</t>
  </si>
  <si>
    <t>12/08/2023</t>
  </si>
  <si>
    <t>23/08/2023</t>
  </si>
  <si>
    <t>013780986</t>
  </si>
  <si>
    <t>GUILLERMO E. MIGUEL B</t>
  </si>
  <si>
    <t>02/08/2023</t>
  </si>
  <si>
    <t>06142801131043</t>
  </si>
  <si>
    <t>CONSTRULEMUS, S.A. DE C.V.</t>
  </si>
  <si>
    <t>23/07/2023</t>
  </si>
  <si>
    <t>DF0538DE06624F23972C3EFDDDA4A6CA</t>
  </si>
  <si>
    <t>23047E81EFEE49C79EAF13D076392F36</t>
  </si>
  <si>
    <t>8DB9275EEBBE47AFB6DC506058128BA6</t>
  </si>
  <si>
    <t>05112509881023</t>
  </si>
  <si>
    <t>EVELIA ESMERALDA MENDEZ INOCENTE</t>
  </si>
  <si>
    <t>1965</t>
  </si>
  <si>
    <t>06141705231014</t>
  </si>
  <si>
    <t>ADMINISTRADORA DE CONDOMINIO OFIBODEGA, S.A. DE C.V.</t>
  </si>
  <si>
    <t>15041RESIN543882023</t>
  </si>
  <si>
    <t>23DS000C</t>
  </si>
  <si>
    <t>01/09/2023</t>
  </si>
  <si>
    <t>02/09/2023</t>
  </si>
  <si>
    <t>04/09/2023</t>
  </si>
  <si>
    <t>05/09/2023</t>
  </si>
  <si>
    <t>07/09/2023</t>
  </si>
  <si>
    <t>08/09/2023</t>
  </si>
  <si>
    <t>09/09/2023</t>
  </si>
  <si>
    <t>11/09/2023</t>
  </si>
  <si>
    <t>12/09/2023</t>
  </si>
  <si>
    <t>14/09/2023</t>
  </si>
  <si>
    <t>16/09/2023</t>
  </si>
  <si>
    <t>18/09/2023</t>
  </si>
  <si>
    <t>19/09/2023</t>
  </si>
  <si>
    <t>20/09/2023</t>
  </si>
  <si>
    <t>21/09/2023</t>
  </si>
  <si>
    <t>22/09/2023</t>
  </si>
  <si>
    <t>23/09/2023</t>
  </si>
  <si>
    <t>26/09/2023</t>
  </si>
  <si>
    <t>27/09/2023</t>
  </si>
  <si>
    <t>28/09/2023</t>
  </si>
  <si>
    <t>29/09/2023</t>
  </si>
  <si>
    <t>30/09/2023</t>
  </si>
  <si>
    <t>25/09/2023</t>
  </si>
  <si>
    <t>03/09/2023</t>
  </si>
  <si>
    <t>10/09/2023</t>
  </si>
  <si>
    <t>17/09/2023</t>
  </si>
  <si>
    <t>24/09/2023</t>
  </si>
  <si>
    <t>16/08/2023</t>
  </si>
  <si>
    <t>06/09/2023</t>
  </si>
  <si>
    <t>4A7ADA843DCB4BE689E4BF705ADA8743</t>
  </si>
  <si>
    <t>13/09/2023</t>
  </si>
  <si>
    <t>8552CA82FCB34A34B4FEF733E8BD0C03</t>
  </si>
  <si>
    <t>8D0379CA9BF9489BB80ED93D5AF680ED</t>
  </si>
  <si>
    <t>6CD496CD61EC4A7DA15FCF83AE24FA45</t>
  </si>
  <si>
    <t>6560</t>
  </si>
  <si>
    <t>6828</t>
  </si>
  <si>
    <t>2363</t>
  </si>
  <si>
    <t>04140901921022</t>
  </si>
  <si>
    <t>02/10/2023</t>
  </si>
  <si>
    <t>ANEXO 4</t>
  </si>
  <si>
    <t>ANEXO 5</t>
  </si>
  <si>
    <t>ANEXO 6</t>
  </si>
  <si>
    <t>04/10/2023</t>
  </si>
  <si>
    <t>06/10/2023</t>
  </si>
  <si>
    <t>09/10/2023</t>
  </si>
  <si>
    <t>10/10/2023</t>
  </si>
  <si>
    <t>12/10/2023</t>
  </si>
  <si>
    <t>16/10/2023</t>
  </si>
  <si>
    <t>17/10/2023</t>
  </si>
  <si>
    <t>18/10/2023</t>
  </si>
  <si>
    <t>19/10/2023</t>
  </si>
  <si>
    <t>20/10/2023</t>
  </si>
  <si>
    <t>23/10/2023</t>
  </si>
  <si>
    <t>25/10/2023</t>
  </si>
  <si>
    <t>26/10/2023</t>
  </si>
  <si>
    <t>27/10/2023</t>
  </si>
  <si>
    <t>31/10/2023</t>
  </si>
  <si>
    <t>01/10/2023</t>
  </si>
  <si>
    <t>03/10/2023</t>
  </si>
  <si>
    <t>05/10/2023</t>
  </si>
  <si>
    <t>08/10/2023</t>
  </si>
  <si>
    <t>15/10/2023</t>
  </si>
  <si>
    <t>22/10/2023</t>
  </si>
  <si>
    <t>24/10/2023</t>
  </si>
  <si>
    <t>29/10/2023</t>
  </si>
  <si>
    <t>13/10/2023</t>
  </si>
  <si>
    <t>28/10/2023</t>
  </si>
  <si>
    <t>21/10/2023</t>
  </si>
  <si>
    <t>30/10/2023</t>
  </si>
  <si>
    <t>07/10/2023</t>
  </si>
  <si>
    <t>56CC8110BBF84C12933C9E9128SE235C</t>
  </si>
  <si>
    <t>06141201071040</t>
  </si>
  <si>
    <t>NAVAS QUINTANILLA, S.A. DE C.V.</t>
  </si>
  <si>
    <t>11/10/2023</t>
  </si>
  <si>
    <t>06141408711090</t>
  </si>
  <si>
    <t>BENJAMIN ALFREDO ABARCA CASTELLON</t>
  </si>
  <si>
    <t>14/10/2023</t>
  </si>
  <si>
    <t>26089470F8E44503A4832B94D41FEF49</t>
  </si>
  <si>
    <t>6A238040A006427A8FFB5540F78BDDD8</t>
  </si>
  <si>
    <t>DF66B1D0A29247028173D4226C61CDA4</t>
  </si>
  <si>
    <t>F44B07478F044072B04C676E24395D05</t>
  </si>
  <si>
    <t>EC2EE402FEB84B4FAA23DCBEE1373467</t>
  </si>
  <si>
    <t>2771</t>
  </si>
  <si>
    <t>1526</t>
  </si>
  <si>
    <t>1414</t>
  </si>
  <si>
    <t>20237FD8CBB7EB9E4651A0FF55D01F1CB2BASY7L</t>
  </si>
  <si>
    <t>150A60FD483946FB881F08149633B2DF</t>
  </si>
  <si>
    <t>06141505231014</t>
  </si>
  <si>
    <t>03/11/2023</t>
  </si>
  <si>
    <t>08/11/2023</t>
  </si>
  <si>
    <t>10/11/2023</t>
  </si>
  <si>
    <t>21/11/2023</t>
  </si>
  <si>
    <t>24/11/2023</t>
  </si>
  <si>
    <t>04/11/2023</t>
  </si>
  <si>
    <t>09/11/2023</t>
  </si>
  <si>
    <t>11/11/2023</t>
  </si>
  <si>
    <t>14/11/2023</t>
  </si>
  <si>
    <t>16/11/2023</t>
  </si>
  <si>
    <t>23/11/2023</t>
  </si>
  <si>
    <t>25/11/2023</t>
  </si>
  <si>
    <t>28/11/2023</t>
  </si>
  <si>
    <t>20/11/2023</t>
  </si>
  <si>
    <t>30/11/2023</t>
  </si>
  <si>
    <t>22/11/2023</t>
  </si>
  <si>
    <t>12/11/2023</t>
  </si>
  <si>
    <t>05/11/2023</t>
  </si>
  <si>
    <t>19/11/2023</t>
  </si>
  <si>
    <t>21/11/20203</t>
  </si>
  <si>
    <t>26/11/2023</t>
  </si>
  <si>
    <t>18/11/2023</t>
  </si>
  <si>
    <t>17/11/2023</t>
  </si>
  <si>
    <t>15/11/2023</t>
  </si>
  <si>
    <t>06/11/2023</t>
  </si>
  <si>
    <t>01/11/2023</t>
  </si>
  <si>
    <t>07/11/2023</t>
  </si>
  <si>
    <t>307167B6516A42059C21EE8A8AB1BE1D</t>
  </si>
  <si>
    <t>06141811821076</t>
  </si>
  <si>
    <t>SANDRA MARINA DIAZ DE DIAZ</t>
  </si>
  <si>
    <t>1655</t>
  </si>
  <si>
    <t>1734</t>
  </si>
  <si>
    <t>1862</t>
  </si>
  <si>
    <t>1944</t>
  </si>
  <si>
    <t>1796</t>
  </si>
  <si>
    <t>1392</t>
  </si>
  <si>
    <t>1113</t>
  </si>
  <si>
    <t>1112</t>
  </si>
  <si>
    <t>1063</t>
  </si>
  <si>
    <t>875</t>
  </si>
  <si>
    <t>3191</t>
  </si>
  <si>
    <t>202335B8EA065C524A4782E75D1B9170962533LB</t>
  </si>
  <si>
    <t>BD54026A3FAF4C64AD614BC025B093C9</t>
  </si>
  <si>
    <t>20236E6C8FCF79E74D65B41E6191A8D01181KGH4</t>
  </si>
  <si>
    <t>9BB5C6424EC346B6A8EAA5F1199EF97E</t>
  </si>
  <si>
    <t>02/12/2023</t>
  </si>
  <si>
    <t>247F4339944C495D92CE50B15E26DEA2</t>
  </si>
  <si>
    <t>EDB66DA43FD84E5B9B08FCC41A5113DD</t>
  </si>
  <si>
    <t>E34C0DA8A3A544B2A1DDA81CB430D17A</t>
  </si>
  <si>
    <t>B717F58266AB49B781F484E29F9127AA</t>
  </si>
  <si>
    <t>05/12/2023</t>
  </si>
  <si>
    <t>8DED73D42B244A79BD4F8AA665806CF4</t>
  </si>
  <si>
    <t>07/12/2023</t>
  </si>
  <si>
    <t>444D3C30C6C0463AA2CC5CBEFCA1CC31</t>
  </si>
  <si>
    <t>605881BE128CC45C92B42663B66F4F86</t>
  </si>
  <si>
    <t>08/12/2023</t>
  </si>
  <si>
    <t>8066B68EA3594195A541910A429502BC</t>
  </si>
  <si>
    <t>85D292081E5F4870B98F8A99636DD7D2</t>
  </si>
  <si>
    <t>3CCA48FF2CCE48759E8D5552D2743B2B</t>
  </si>
  <si>
    <t>F930A8CEABD2423D957BC8F24CAE5EE2</t>
  </si>
  <si>
    <t>09/12/2023</t>
  </si>
  <si>
    <t>2ED8F5CA23DE4979B81E3BF624267D61</t>
  </si>
  <si>
    <t>7FD22734F67D46B4A3010F9CC88009F4</t>
  </si>
  <si>
    <t>C211DE04521740529D2FA9DE31053CE0</t>
  </si>
  <si>
    <t>8D44A88E26F84F33A1E3FB2003B1DCBE</t>
  </si>
  <si>
    <t>11/12/2023</t>
  </si>
  <si>
    <t>3CE83E4FBDA242C3B18AF55E4FEFDFCB</t>
  </si>
  <si>
    <t>FAEEB13C85404686B475626F6CFAAFD4</t>
  </si>
  <si>
    <t>03778184047B4035BE1BC1F6285EF2DE</t>
  </si>
  <si>
    <t>14/12/2023</t>
  </si>
  <si>
    <t>703CDF0D1E1C4A1FA6CED533B80CFB02</t>
  </si>
  <si>
    <t>842203C0B9F64646B6B06C512DC7061B</t>
  </si>
  <si>
    <t>15/12/2023</t>
  </si>
  <si>
    <t>54D2C8AC1F87480D9E60E6731A41BE2B</t>
  </si>
  <si>
    <t>015F82AD7B5949CDB294EC8C8A034FD3</t>
  </si>
  <si>
    <t>AA01D047E40C4F15B8BC342F658EE95D</t>
  </si>
  <si>
    <t>16/12/2023</t>
  </si>
  <si>
    <t>3D2EF5C7A42A46028D98FC4580D01069</t>
  </si>
  <si>
    <t>98562821BAED46E0993FCEE66E83A443</t>
  </si>
  <si>
    <t>18/12/2023</t>
  </si>
  <si>
    <t>2FE0380FC0914938B46B6A2DE7CEFF3A</t>
  </si>
  <si>
    <t>19/12/2023</t>
  </si>
  <si>
    <t>293FE70741294FA1BF09E37277FCB31A</t>
  </si>
  <si>
    <t>2CA61ADDF47D4A6193AA03F732414D2C</t>
  </si>
  <si>
    <t>E4123B4BA7EF432C9A1F9A47545603F3</t>
  </si>
  <si>
    <t>21/12/2023</t>
  </si>
  <si>
    <t>50E616085AF345EF9D20D64952EF563E</t>
  </si>
  <si>
    <t>B094939EB24E4E19A0F3B7CB14AE6551</t>
  </si>
  <si>
    <t>D9E0F42E5CF64729A02EFF5265840C61</t>
  </si>
  <si>
    <t>29E3C25A2EA64F5E821BF77424445430</t>
  </si>
  <si>
    <t>22/12/2023</t>
  </si>
  <si>
    <t>51395698D77E4FB0BDA07482E4CDB222</t>
  </si>
  <si>
    <t>43DEE40EF41442EE81E3E31E10D7C469</t>
  </si>
  <si>
    <t>F2EB12D9BB03469BBB868237958F8C6C</t>
  </si>
  <si>
    <t>B43652913DFD4667A90BD3338864A8CC</t>
  </si>
  <si>
    <t>C995F595CA684558AE249B02E8856E86</t>
  </si>
  <si>
    <t>26/12/2023</t>
  </si>
  <si>
    <t>CD2D880C333B4DD49E2D243507D5888D</t>
  </si>
  <si>
    <t>F6FBB8F9D5144242AED672CA1B3F2BD4</t>
  </si>
  <si>
    <t>27/12/2023</t>
  </si>
  <si>
    <t>DD70FD056B554C47A5DDBA691E5576B9</t>
  </si>
  <si>
    <t>28/12/2023</t>
  </si>
  <si>
    <t>29/12/2023</t>
  </si>
  <si>
    <t>06/12/2023</t>
  </si>
  <si>
    <t>03/12/2023</t>
  </si>
  <si>
    <t>24/12/2023</t>
  </si>
  <si>
    <t>31/12/2023</t>
  </si>
  <si>
    <t>17/12/2023</t>
  </si>
  <si>
    <t>30/12/2023</t>
  </si>
  <si>
    <t>23/12/2023</t>
  </si>
  <si>
    <t>20/12/2023</t>
  </si>
  <si>
    <t>04/12/2023</t>
  </si>
  <si>
    <t>13/12/2023</t>
  </si>
  <si>
    <t>06142410841178</t>
  </si>
  <si>
    <t>CLAUDIA CRISTINA CALEDONIO MARIN</t>
  </si>
  <si>
    <t>06141311171024</t>
  </si>
  <si>
    <t>NOTA DIEZ, S.A. DE C.V.</t>
  </si>
  <si>
    <t>13/11/2023</t>
  </si>
  <si>
    <t>5A3DF47C7C9144E39F666AEF5EC10CF9</t>
  </si>
  <si>
    <t>A9F95DA103A7451ABA99E007B55D9619</t>
  </si>
  <si>
    <t>7E37FD22C4EE46A900B6467B73A4795</t>
  </si>
  <si>
    <t>6C4267D2A8294A5498A182A0ABD4B73E</t>
  </si>
  <si>
    <t>C7CCDF9EE4014E24B3FB170C3C26387D</t>
  </si>
  <si>
    <t>6C834AC4C3AD2B41B08B212501FAD61809</t>
  </si>
  <si>
    <t>575175C5A1B446209D68982E0B0EB69</t>
  </si>
  <si>
    <t>20238B67A38652284AA89EF2DCD794512123DJDLF</t>
  </si>
  <si>
    <t>2023CA8997311F3C4627BA9235BD39757F8DC1PC</t>
  </si>
  <si>
    <t>DDAF40C07132984CFE9383021C99DC829B</t>
  </si>
  <si>
    <t>202389C592093F044DD0927335442F838921HV8Q</t>
  </si>
  <si>
    <t>7848BA7F614C4C509F0BF33CD794FF83</t>
  </si>
  <si>
    <t>3608</t>
  </si>
  <si>
    <t>9810AE34-93CE467DAE9F857785C8703D</t>
  </si>
  <si>
    <t>8D742C2D18154C48812307E229A1CE57</t>
  </si>
  <si>
    <t>F73C4F99C9BB4B5AB8A324FE71C30369</t>
  </si>
  <si>
    <t>59908C167509443AB2A040D142743054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</si>
</sst>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7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 Narrow"/>
      <family val="2"/>
    </font>
    <font>
      <sz val="11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CCCCFF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55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2" fontId="0" fillId="0" borderId="0" xfId="0" applyNumberFormat="1"/>
    <xf numFmtId="49" fontId="3" fillId="0" borderId="0" xfId="1" applyNumberFormat="1" applyFont="1" applyAlignment="1">
      <alignment horizontal="left" indent="4"/>
    </xf>
    <xf numFmtId="44" fontId="18" fillId="16" borderId="0" xfId="0" applyNumberFormat="1" applyFont="1" applyFill="1"/>
    <xf numFmtId="44" fontId="14" fillId="16" borderId="0" xfId="1" applyFont="1" applyFill="1"/>
    <xf numFmtId="0" fontId="3" fillId="0" borderId="0" xfId="0" applyFont="1"/>
    <xf numFmtId="49" fontId="0" fillId="0" borderId="29" xfId="0" applyNumberFormat="1" applyBorder="1" applyProtection="1">
      <protection locked="0"/>
    </xf>
    <xf numFmtId="14" fontId="0" fillId="0" borderId="0" xfId="0" quotePrefix="1" applyNumberFormat="1"/>
    <xf numFmtId="44" fontId="3" fillId="0" borderId="1" xfId="1" applyFont="1" applyFill="1" applyBorder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44" fontId="34" fillId="0" borderId="0" xfId="1" applyFont="1" applyFill="1"/>
    <xf numFmtId="0" fontId="0" fillId="22" borderId="0" xfId="0" applyFill="1"/>
    <xf numFmtId="0" fontId="0" fillId="23" borderId="0" xfId="0" applyFill="1"/>
    <xf numFmtId="0" fontId="35" fillId="0" borderId="30" xfId="0" applyFont="1" applyBorder="1" applyAlignment="1">
      <alignment horizontal="left" vertical="center"/>
    </xf>
    <xf numFmtId="0" fontId="11" fillId="7" borderId="6" xfId="0" applyFont="1" applyFill="1" applyBorder="1" applyAlignment="1">
      <alignment horizontal="center"/>
    </xf>
    <xf numFmtId="0" fontId="0" fillId="24" borderId="0" xfId="0" applyFill="1"/>
    <xf numFmtId="44" fontId="0" fillId="5" borderId="0" xfId="1" applyFont="1" applyFill="1"/>
    <xf numFmtId="0" fontId="0" fillId="25" borderId="0" xfId="0" applyFill="1"/>
    <xf numFmtId="44" fontId="0" fillId="18" borderId="0" xfId="1" applyFont="1" applyFill="1"/>
    <xf numFmtId="0" fontId="0" fillId="15" borderId="0" xfId="0" applyFill="1"/>
    <xf numFmtId="0" fontId="0" fillId="26" borderId="0" xfId="0" applyFill="1"/>
    <xf numFmtId="44" fontId="0" fillId="5" borderId="0" xfId="1" applyFont="1" applyFill="1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CCFF"/>
      <color rgb="FF66FF99"/>
      <color rgb="FF66FFFF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85725</xdr:rowOff>
        </xdr:from>
        <xdr:to>
          <xdr:col>6</xdr:col>
          <xdr:colOff>276225</xdr:colOff>
          <xdr:row>0</xdr:row>
          <xdr:rowOff>542925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CODIGO DE GENERACION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609601</xdr:colOff>
      <xdr:row>7</xdr:row>
      <xdr:rowOff>180975</xdr:rowOff>
    </xdr:from>
    <xdr:to>
      <xdr:col>8</xdr:col>
      <xdr:colOff>676275</xdr:colOff>
      <xdr:row>17</xdr:row>
      <xdr:rowOff>93995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4451" y="2124075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1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U1407" totalsRowShown="0" headerRowDxfId="153" dataDxfId="152">
  <autoFilter ref="A2:U1407" xr:uid="{00000000-000C-0000-FFFF-FFFF00000000}"/>
  <tableColumns count="21">
    <tableColumn id="1" xr3:uid="{00000000-0010-0000-0000-000001000000}" name="MES" dataDxfId="151"/>
    <tableColumn id="2" xr3:uid="{00000000-0010-0000-0000-000002000000}" name="FECHA" dataDxfId="150"/>
    <tableColumn id="3" xr3:uid="{00000000-0010-0000-0000-000003000000}" name="CLASE DE DOC" dataDxfId="149"/>
    <tableColumn id="4" xr3:uid="{00000000-0010-0000-0000-000004000000}" name="TIPO DE DOC" dataDxfId="148"/>
    <tableColumn id="5" xr3:uid="{00000000-0010-0000-0000-000005000000}" name="CORRELATIVO" dataDxfId="147"/>
    <tableColumn id="6" xr3:uid="{00000000-0010-0000-0000-000006000000}" name="NIT PROV" dataDxfId="146"/>
    <tableColumn id="7" xr3:uid="{00000000-0010-0000-0000-000007000000}" name="N PROVEEDOR" dataDxfId="145"/>
    <tableColumn id="8" xr3:uid="{00000000-0010-0000-0000-000008000000}" name="C. EXENTAS" dataDxfId="144" dataCellStyle="Moneda"/>
    <tableColumn id="9" xr3:uid="{00000000-0010-0000-0000-000009000000}" name="I. EXENTAS" dataDxfId="143" dataCellStyle="Moneda"/>
    <tableColumn id="10" xr3:uid="{00000000-0010-0000-0000-00000A000000}" name="IMPOR EX" dataDxfId="142" dataCellStyle="Moneda"/>
    <tableColumn id="11" xr3:uid="{00000000-0010-0000-0000-00000B000000}" name="C. GRAVADA" dataDxfId="141" dataCellStyle="Moneda"/>
    <tableColumn id="12" xr3:uid="{00000000-0010-0000-0000-00000C000000}" name="INTER GRAVA" dataDxfId="140" dataCellStyle="Moneda"/>
    <tableColumn id="13" xr3:uid="{00000000-0010-0000-0000-00000D000000}" name="IMPOR BIENES" dataDxfId="139" dataCellStyle="Moneda"/>
    <tableColumn id="14" xr3:uid="{00000000-0010-0000-0000-00000E000000}" name="IMPOR SERV" dataDxfId="138" dataCellStyle="Moneda"/>
    <tableColumn id="15" xr3:uid="{00000000-0010-0000-0000-00000F000000}" name="IVA" dataDxfId="137" dataCellStyle="Moneda"/>
    <tableColumn id="16" xr3:uid="{00000000-0010-0000-0000-000010000000}" name="TOTAL C." dataDxfId="136" dataCellStyle="Moneda"/>
    <tableColumn id="20" xr3:uid="{00000000-0010-0000-0000-000014000000}" name="DUI" dataDxfId="135" dataCellStyle="Moneda"/>
    <tableColumn id="17" xr3:uid="{00000000-0010-0000-0000-000011000000}" name="ANEXO 3" dataDxfId="134"/>
    <tableColumn id="18" xr3:uid="{363E4375-BE9E-4D56-AEE2-76FD465DF3C6}" name="ANEXO 4" dataDxfId="133" dataCellStyle="Moneda"/>
    <tableColumn id="19" xr3:uid="{A8286D46-9BD1-4017-A3A8-BC49BA43AA1D}" name="ANEXO 5" dataDxfId="132" dataCellStyle="Moneda"/>
    <tableColumn id="21" xr3:uid="{304C2FBA-D30F-4A91-AD90-BD90DED75000}" name="ANEXO 6" dataDxfId="131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272" totalsRowShown="0">
  <tableColumns count="19">
    <tableColumn id="19" xr3:uid="{00000000-0010-0000-0100-000013000000}" name="MES" dataDxfId="129"/>
    <tableColumn id="2" xr3:uid="{00000000-0010-0000-0100-000002000000}" name="FECHA" dataDxfId="128"/>
    <tableColumn id="3" xr3:uid="{00000000-0010-0000-0100-000003000000}" name="CLASE DE DOC" dataDxfId="127"/>
    <tableColumn id="4" xr3:uid="{00000000-0010-0000-0100-000004000000}" name="TIPO DE DOC" dataDxfId="126"/>
    <tableColumn id="5" xr3:uid="{00000000-0010-0000-0100-000005000000}" name="N° DE RESOLUCION" dataDxfId="125"/>
    <tableColumn id="6" xr3:uid="{00000000-0010-0000-0100-000006000000}" name="SERIE " dataDxfId="124"/>
    <tableColumn id="7" xr3:uid="{00000000-0010-0000-0100-000007000000}" name="N° DOC" dataDxfId="123"/>
    <tableColumn id="8" xr3:uid="{00000000-0010-0000-0100-000008000000}" name="CONTROL" dataDxfId="122"/>
    <tableColumn id="9" xr3:uid="{00000000-0010-0000-0100-000009000000}" name="NIT DE CLIENTE" dataDxfId="121"/>
    <tableColumn id="10" xr3:uid="{00000000-0010-0000-0100-00000A000000}" name="NOMBRE DE CLIENTE" dataDxfId="120"/>
    <tableColumn id="11" xr3:uid="{00000000-0010-0000-0100-00000B000000}" name="VENTA EXENTA" dataDxfId="119" dataCellStyle="Moneda"/>
    <tableColumn id="12" xr3:uid="{00000000-0010-0000-0100-00000C000000}" name="VENTA NO SUJETA" dataDxfId="118" dataCellStyle="Moneda"/>
    <tableColumn id="13" xr3:uid="{00000000-0010-0000-0100-00000D000000}" name="V. GRAVADA" dataDxfId="117" dataCellStyle="Moneda"/>
    <tableColumn id="14" xr3:uid="{00000000-0010-0000-0100-00000E000000}" name="D.FISCAL" dataDxfId="116" dataCellStyle="Moneda"/>
    <tableColumn id="15" xr3:uid="{00000000-0010-0000-0100-00000F000000}" name="V CTA DE 3" dataDxfId="115" dataCellStyle="Moneda"/>
    <tableColumn id="16" xr3:uid="{00000000-0010-0000-0100-000010000000}" name="D. FISCAL A 3" dataDxfId="114" dataCellStyle="Moneda"/>
    <tableColumn id="17" xr3:uid="{00000000-0010-0000-0100-000011000000}" name="VENTA TOTAL" dataDxfId="113" dataCellStyle="Moneda"/>
    <tableColumn id="20" xr3:uid="{00000000-0010-0000-0100-000014000000}" name="DUI" dataDxfId="112" dataCellStyle="Moneda"/>
    <tableColumn id="18" xr3:uid="{00000000-0010-0000-0100-000012000000}" name="ANEXO" dataDxfId="11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6" totalsRowShown="0" dataDxfId="110" dataCellStyle="Moneda">
  <tableColumns count="22">
    <tableColumn id="1" xr3:uid="{00000000-0010-0000-0200-000001000000}" name="MES"/>
    <tableColumn id="2" xr3:uid="{00000000-0010-0000-0200-000002000000}" name="FECHA" dataDxfId="109"/>
    <tableColumn id="3" xr3:uid="{00000000-0010-0000-0200-000003000000}" name="CLASE DE DOC"/>
    <tableColumn id="4" xr3:uid="{00000000-0010-0000-0200-000004000000}" name="TIPO DE DOC" dataDxfId="108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107" dataCellStyle="Moneda"/>
    <tableColumn id="13" xr3:uid="{00000000-0010-0000-0200-00000D000000}" name="VENTAS NO" dataDxfId="106" dataCellStyle="Moneda"/>
    <tableColumn id="14" xr3:uid="{00000000-0010-0000-0200-00000E000000}" name="V NO SUJETAS" dataDxfId="105" dataCellStyle="Moneda"/>
    <tableColumn id="15" xr3:uid="{00000000-0010-0000-0200-00000F000000}" name="V GRAVADAS" dataDxfId="104" dataCellStyle="Moneda"/>
    <tableColumn id="16" xr3:uid="{00000000-0010-0000-0200-000010000000}" name="EX IN CA" dataDxfId="103" dataCellStyle="Moneda"/>
    <tableColumn id="17" xr3:uid="{00000000-0010-0000-0200-000011000000}" name="EX OUT CA" dataDxfId="102" dataCellStyle="Moneda"/>
    <tableColumn id="18" xr3:uid="{00000000-0010-0000-0200-000012000000}" name="EX SERVICE" dataDxfId="101" dataCellStyle="Moneda"/>
    <tableColumn id="19" xr3:uid="{00000000-0010-0000-0200-000013000000}" name="V ZONA FRAN" dataDxfId="100" dataCellStyle="Moneda"/>
    <tableColumn id="20" xr3:uid="{00000000-0010-0000-0200-000014000000}" name="V CTA A 3ERO" dataDxfId="99" dataCellStyle="Moneda"/>
    <tableColumn id="21" xr3:uid="{00000000-0010-0000-0200-000015000000}" name="TOTAL VENTA" dataDxfId="98" dataCellStyle="Moned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54" totalsRowCount="1" headerRowDxfId="97" headerRowBorderDxfId="96" tableBorderDxfId="95">
  <autoFilter ref="A1:J53" xr:uid="{00000000-000C-0000-FFFF-FFFF03000000}">
    <filterColumn colId="0">
      <filters>
        <filter val="DICIEMBRE"/>
      </filters>
    </filterColumn>
  </autoFilter>
  <tableColumns count="10">
    <tableColumn id="1" xr3:uid="{00000000-0010-0000-0300-000001000000}" name="Mes" totalsRowLabel="Total" dataDxfId="94"/>
    <tableColumn id="10" xr3:uid="{00000000-0010-0000-0300-00000A000000}" name="NCR" dataDxfId="93">
      <calculatedColumnFormula>VLOOKUP(Tabla6[[#This Row],[NIT Agente]],Tabla4[#All],2,FALSE)</calculatedColumnFormula>
    </tableColumn>
    <tableColumn id="2" xr3:uid="{00000000-0010-0000-0300-000002000000}" name="NIT Agente" dataDxfId="92"/>
    <tableColumn id="3" xr3:uid="{00000000-0010-0000-0300-000003000000}" name="Fecha de emisión" dataDxfId="91" totalsRowDxfId="90"/>
    <tableColumn id="4" xr3:uid="{00000000-0010-0000-0300-000004000000}" name="Tipo de documento" totalsRowFunction="sum" dataDxfId="89" totalsRowDxfId="88"/>
    <tableColumn id="5" xr3:uid="{00000000-0010-0000-0300-000005000000}" name="Serie" totalsRowFunction="sum" dataDxfId="87" totalsRowDxfId="86"/>
    <tableColumn id="6" xr3:uid="{00000000-0010-0000-0300-000006000000}" name="Número de documento" dataDxfId="85" totalsRowDxfId="84"/>
    <tableColumn id="7" xr3:uid="{00000000-0010-0000-0300-000007000000}" name="Monto sujeto" totalsRowFunction="sum" dataDxfId="83" totalsRowDxfId="82" dataCellStyle="Moneda"/>
    <tableColumn id="13" xr3:uid="{00000000-0010-0000-0300-00000D000000}" name="Monto Retención 1%" totalsRowFunction="sum" dataDxfId="81" totalsRowDxfId="80" dataCellStyle="Moneda"/>
    <tableColumn id="8" xr3:uid="{00000000-0010-0000-0300-000008000000}" name="ANEXO" totalsRowFunction="sum" dataDxfId="79" totalsRowDxfId="78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77" headerRowBorderDxfId="76" tableBorderDxfId="75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74"/>
    <tableColumn id="10" xr3:uid="{00000000-0010-0000-0400-00000A000000}" name="NCR" dataDxfId="73"/>
    <tableColumn id="2" xr3:uid="{00000000-0010-0000-0400-000002000000}" name="NIT Agente" dataDxfId="72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71">
      <calculatedColumnFormula>VLOOKUP(Tabla69[[#This Row],[Columna5]],'[2]LIBRO '!$A$1:$B$1007,2,FALSE)</calculatedColumnFormula>
    </tableColumn>
    <tableColumn id="17" xr3:uid="{00000000-0010-0000-0400-000011000000}" name="Columna5" dataDxfId="70">
      <calculatedColumnFormula>VLOOKUP(Tabla69[[#This Row],[NIT Agente]],Tabla4[#All],2,FALSE)</calculatedColumnFormula>
    </tableColumn>
    <tableColumn id="12" xr3:uid="{00000000-0010-0000-0400-00000C000000}" name="Columna2" dataDxfId="69" totalsRowDxfId="68">
      <calculatedColumnFormula>VLOOKUP(Tabla69[[#This Row],[Columna1]],'[2]LIBRO '!$A$1:$B$902,2,FALSE)</calculatedColumnFormula>
    </tableColumn>
    <tableColumn id="11" xr3:uid="{00000000-0010-0000-0400-00000B000000}" name="Columna1" dataDxfId="67">
      <calculatedColumnFormula>VLOOKUP(Tabla69[[#This Row],[NIT Agente]],Tabla4[#All],2,FALSE)</calculatedColumnFormula>
    </tableColumn>
    <tableColumn id="3" xr3:uid="{00000000-0010-0000-0400-000003000000}" name="Fecha de emisión" dataDxfId="66"/>
    <tableColumn id="4" xr3:uid="{00000000-0010-0000-0400-000004000000}" name="Tipo de documento" totalsRowFunction="sum" dataDxfId="65" totalsRowDxfId="64"/>
    <tableColumn id="5" xr3:uid="{00000000-0010-0000-0400-000005000000}" name="Serie" totalsRowFunction="sum" dataDxfId="63" totalsRowDxfId="62"/>
    <tableColumn id="6" xr3:uid="{00000000-0010-0000-0400-000006000000}" name="Número de documento" totalsRowFunction="sum" dataDxfId="61" totalsRowDxfId="60"/>
    <tableColumn id="7" xr3:uid="{00000000-0010-0000-0400-000007000000}" name="Monto sujeto" totalsRowFunction="sum" dataDxfId="59" totalsRowDxfId="58" dataCellStyle="Moneda"/>
    <tableColumn id="13" xr3:uid="{00000000-0010-0000-0400-00000D000000}" name="Columna3" dataDxfId="57" totalsRowDxfId="56" dataCellStyle="Moneda"/>
    <tableColumn id="8" xr3:uid="{00000000-0010-0000-0400-000008000000}" name="Monto Retención 1%" totalsRowFunction="sum" dataDxfId="55" totalsRowDxfId="54" dataCellStyle="Moneda"/>
    <tableColumn id="9" xr3:uid="{00000000-0010-0000-0400-000009000000}" name="Número de anexo" dataDxfId="5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547" totalsRowShown="0">
  <autoFilter ref="A1:B4547" xr:uid="{00000000-0009-0000-0100-000004000000}"/>
  <tableColumns count="2">
    <tableColumn id="1" xr3:uid="{00000000-0010-0000-0500-000001000000}" name="NIT" dataDxfId="52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51" dataDxfId="50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49" dataCellStyle="Moneda"/>
    <tableColumn id="8" xr3:uid="{00000000-0010-0000-0600-000008000000}" name="MONTO DEVENGADO POR BONIFICACIONES Y GRATIFICACIONES " totalsRowFunction="sum" dataDxfId="48" totalsRowDxfId="47" dataCellStyle="Moneda"/>
    <tableColumn id="9" xr3:uid="{00000000-0010-0000-0600-000009000000}" name="IMPUESTO RETENIDO " totalsRowFunction="sum" dataDxfId="46" totalsRowDxfId="45" dataCellStyle="Moneda"/>
    <tableColumn id="10" xr3:uid="{00000000-0010-0000-0600-00000A000000}" name="AGUINALDO EXENTO " totalsRowFunction="sum" dataDxfId="44" totalsRowDxfId="43" dataCellStyle="Moneda"/>
    <tableColumn id="11" xr3:uid="{00000000-0010-0000-0600-00000B000000}" name="AGUINALDO GRAVADO " totalsRowFunction="sum" dataDxfId="42" totalsRowDxfId="41" dataCellStyle="Moneda"/>
    <tableColumn id="12" xr3:uid="{00000000-0010-0000-0600-00000C000000}" name="AFP" totalsRowFunction="sum" dataDxfId="40" totalsRowDxfId="39" dataCellStyle="Moneda"/>
    <tableColumn id="13" xr3:uid="{00000000-0010-0000-0600-00000D000000}" name="ISSS" totalsRowFunction="sum" dataDxfId="38" totalsRowDxfId="37" dataCellStyle="Moneda"/>
    <tableColumn id="14" xr3:uid="{00000000-0010-0000-0600-00000E000000}" name="INPEP" totalsRowFunction="sum" dataDxfId="36" totalsRowDxfId="35" dataCellStyle="Moneda"/>
    <tableColumn id="15" xr3:uid="{00000000-0010-0000-0600-00000F000000}" name="IPSFA" totalsRowFunction="sum" dataDxfId="34" totalsRowDxfId="33" dataCellStyle="Moneda"/>
    <tableColumn id="16" xr3:uid="{00000000-0010-0000-0600-000010000000}" name="CEFAFA" totalsRowFunction="sum" dataDxfId="32" totalsRowDxfId="31" dataCellStyle="Moneda"/>
    <tableColumn id="17" xr3:uid="{00000000-0010-0000-0600-000011000000}" name="BIENESTAR MAGISTERIAL" dataDxfId="30" dataCellStyle="Moneda"/>
    <tableColumn id="18" xr3:uid="{00000000-0010-0000-0600-000012000000}" name="ISSS IVM " dataDxfId="29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6" totalsRowShown="0" headerRowDxfId="28" dataDxfId="26" headerRowBorderDxfId="27" tableBorderDxfId="25" totalsRowBorderDxfId="24">
  <tableColumns count="3">
    <tableColumn id="1" xr3:uid="{00000000-0010-0000-0700-000001000000}" name="Columna1" dataDxfId="23"/>
    <tableColumn id="2" xr3:uid="{00000000-0010-0000-0700-000002000000}" name="DICIEMBRE" dataDxfId="22" dataCellStyle="Moneda"/>
    <tableColumn id="3" xr3:uid="{00000000-0010-0000-0700-000003000000}" name="SUMAS" dataDxfId="21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20" dataDxfId="18" headerRowBorderDxfId="19" tableBorderDxfId="17" totalsRowBorderDxfId="16">
  <autoFilter ref="H3:I6" xr:uid="{00000000-0009-0000-0100-000006000000}"/>
  <tableColumns count="2">
    <tableColumn id="1" xr3:uid="{00000000-0010-0000-0800-000001000000}" name="MANDAMIENTOS" dataDxfId="15"/>
    <tableColumn id="2" xr3:uid="{00000000-0010-0000-0800-000002000000}" name="IMPORTE" dataDxfId="14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image" Target="../media/image6.jpe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6" t="s">
        <v>8329</v>
      </c>
      <c r="XFD3" t="s">
        <v>7944</v>
      </c>
    </row>
    <row r="4" spans="2:6 16384:16384" x14ac:dyDescent="0.25">
      <c r="B4" s="23" t="s">
        <v>2</v>
      </c>
      <c r="D4" s="45" t="s">
        <v>9772</v>
      </c>
      <c r="XFD4" t="s">
        <v>7981</v>
      </c>
    </row>
    <row r="5" spans="2:6 16384:16384" hidden="1" x14ac:dyDescent="0.25">
      <c r="B5" s="23" t="s">
        <v>3</v>
      </c>
      <c r="D5" s="26" t="s">
        <v>7706</v>
      </c>
      <c r="XFD5" t="s">
        <v>8153</v>
      </c>
    </row>
    <row r="6" spans="2:6 16384:16384" ht="15" hidden="1" customHeight="1" x14ac:dyDescent="0.25">
      <c r="B6" s="23" t="s">
        <v>4</v>
      </c>
      <c r="D6" s="26" t="s">
        <v>0</v>
      </c>
      <c r="XFD6" t="s">
        <v>8265</v>
      </c>
    </row>
    <row r="7" spans="2:6 16384:16384" x14ac:dyDescent="0.25">
      <c r="B7" s="23" t="s">
        <v>5</v>
      </c>
      <c r="D7" s="140" t="s">
        <v>9771</v>
      </c>
      <c r="XFD7" t="s">
        <v>8322</v>
      </c>
    </row>
    <row r="8" spans="2:6 16384:16384" x14ac:dyDescent="0.25">
      <c r="B8" s="23" t="s">
        <v>6</v>
      </c>
      <c r="D8" s="43" t="s">
        <v>3266</v>
      </c>
      <c r="XFD8" t="s">
        <v>8323</v>
      </c>
    </row>
    <row r="9" spans="2:6 16384:16384" x14ac:dyDescent="0.25">
      <c r="B9" s="23" t="s">
        <v>70</v>
      </c>
      <c r="D9" s="102" t="str">
        <f>IFERROR(IF(D8&lt;&gt;"",VLOOKUP(D8,Tabla4[#All],2,0),IF(D19&lt;&gt;0,VLOOKUP(D19,Tabla4[#All],2,0),0)),"")</f>
        <v>SEGUROS E INVERSIONES, S.A.</v>
      </c>
      <c r="XFD9" t="s">
        <v>8324</v>
      </c>
    </row>
    <row r="10" spans="2:6 16384:16384" ht="16.5" customHeight="1" x14ac:dyDescent="0.25">
      <c r="B10" s="23" t="s">
        <v>7</v>
      </c>
      <c r="D10" s="103">
        <v>0</v>
      </c>
      <c r="F10" s="2"/>
      <c r="XFD10" t="s">
        <v>8325</v>
      </c>
    </row>
    <row r="11" spans="2:6 16384:16384" hidden="1" x14ac:dyDescent="0.25">
      <c r="B11" s="23" t="s">
        <v>8</v>
      </c>
      <c r="D11" s="103">
        <v>0</v>
      </c>
      <c r="F11" s="2"/>
      <c r="XFD11" t="s">
        <v>8326</v>
      </c>
    </row>
    <row r="12" spans="2:6 16384:16384" hidden="1" x14ac:dyDescent="0.25">
      <c r="B12" s="23" t="s">
        <v>9</v>
      </c>
      <c r="D12" s="103">
        <v>0</v>
      </c>
      <c r="F12" s="2"/>
      <c r="XFD12" t="s">
        <v>8327</v>
      </c>
    </row>
    <row r="13" spans="2:6 16384:16384" x14ac:dyDescent="0.25">
      <c r="B13" s="23" t="s">
        <v>10</v>
      </c>
      <c r="D13" s="104"/>
      <c r="F13" s="15"/>
      <c r="XFD13" t="s">
        <v>8328</v>
      </c>
    </row>
    <row r="14" spans="2:6 16384:16384" x14ac:dyDescent="0.25">
      <c r="B14" s="23" t="s">
        <v>11</v>
      </c>
      <c r="D14" s="103">
        <v>0</v>
      </c>
      <c r="F14" s="2"/>
      <c r="XFD14" t="s">
        <v>8329</v>
      </c>
    </row>
    <row r="15" spans="2:6 16384:16384" x14ac:dyDescent="0.25">
      <c r="B15" s="23" t="s">
        <v>13</v>
      </c>
      <c r="D15" s="104">
        <v>0</v>
      </c>
      <c r="F15" s="2"/>
    </row>
    <row r="16" spans="2:6 16384:16384" x14ac:dyDescent="0.25">
      <c r="B16" s="23" t="s">
        <v>12</v>
      </c>
      <c r="D16" s="103">
        <v>0</v>
      </c>
      <c r="F16" s="2"/>
    </row>
    <row r="17" spans="2:6" x14ac:dyDescent="0.25">
      <c r="B17" s="23" t="s">
        <v>14</v>
      </c>
      <c r="D17" s="103">
        <f>+(D16++D15+D14+D13)*0.13</f>
        <v>0</v>
      </c>
      <c r="F17" s="2"/>
    </row>
    <row r="18" spans="2:6" x14ac:dyDescent="0.25">
      <c r="B18" s="23" t="s">
        <v>15</v>
      </c>
      <c r="D18" s="103">
        <f>+SUBTOTAL(9,D10,D11,D12,D13,D14,D15,D16,D17)</f>
        <v>0</v>
      </c>
      <c r="F18" s="2"/>
    </row>
    <row r="19" spans="2:6" x14ac:dyDescent="0.25">
      <c r="B19" s="23" t="s">
        <v>7943</v>
      </c>
      <c r="D19" s="105"/>
    </row>
    <row r="20" spans="2:6" x14ac:dyDescent="0.25">
      <c r="B20" s="23" t="s">
        <v>16</v>
      </c>
      <c r="D20" s="105" t="s">
        <v>8045</v>
      </c>
    </row>
    <row r="21" spans="2:6" x14ac:dyDescent="0.25">
      <c r="B21" s="23" t="s">
        <v>68</v>
      </c>
      <c r="D21" s="108">
        <v>0</v>
      </c>
      <c r="F21" s="2"/>
    </row>
    <row r="22" spans="2:6" ht="15.75" thickBot="1" x14ac:dyDescent="0.3">
      <c r="B22" s="23" t="s">
        <v>7873</v>
      </c>
      <c r="D22" s="44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4" r:id="rId5" name="Button 14">
              <controlPr defaultSize="0" print="0" autoFill="0" autoPict="0" macro="[0]!Macro2">
                <anchor moveWithCells="1" sizeWithCells="1">
                  <from>
                    <xdr:col>5</xdr:col>
                    <xdr:colOff>57150</xdr:colOff>
                    <xdr:row>0</xdr:row>
                    <xdr:rowOff>85725</xdr:rowOff>
                  </from>
                  <to>
                    <xdr:col>6</xdr:col>
                    <xdr:colOff>276225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3" t="s">
        <v>17</v>
      </c>
      <c r="B1" s="54" t="s">
        <v>8952</v>
      </c>
      <c r="C1" s="54" t="s">
        <v>8951</v>
      </c>
      <c r="D1" s="54" t="s">
        <v>8492</v>
      </c>
      <c r="E1" s="54"/>
      <c r="F1" s="54" t="s">
        <v>2</v>
      </c>
      <c r="G1" s="54" t="s">
        <v>3</v>
      </c>
      <c r="H1" s="54" t="s">
        <v>4</v>
      </c>
      <c r="I1" s="54" t="s">
        <v>8505</v>
      </c>
      <c r="J1" s="54"/>
      <c r="K1" s="54"/>
      <c r="L1" s="54"/>
      <c r="M1" s="54" t="s">
        <v>5</v>
      </c>
      <c r="N1" s="54" t="s">
        <v>6</v>
      </c>
      <c r="O1" s="54"/>
      <c r="P1" s="54" t="s">
        <v>70</v>
      </c>
      <c r="Q1" s="56" t="s">
        <v>7</v>
      </c>
      <c r="R1" s="56" t="s">
        <v>8</v>
      </c>
      <c r="S1" s="56" t="s">
        <v>9</v>
      </c>
      <c r="T1" s="56" t="s">
        <v>10</v>
      </c>
      <c r="U1" s="56" t="s">
        <v>11</v>
      </c>
      <c r="V1" s="56" t="s">
        <v>13</v>
      </c>
      <c r="W1" s="56" t="s">
        <v>12</v>
      </c>
      <c r="X1" s="56" t="s">
        <v>14</v>
      </c>
      <c r="Y1" s="56" t="s">
        <v>15</v>
      </c>
      <c r="Z1" s="56" t="s">
        <v>7943</v>
      </c>
      <c r="AA1" s="54" t="s">
        <v>16</v>
      </c>
      <c r="AB1" s="54" t="s">
        <v>68</v>
      </c>
      <c r="AC1" s="55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8928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5" t="s">
        <v>8506</v>
      </c>
      <c r="L2" s="65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5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8888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5" t="s">
        <v>8506</v>
      </c>
      <c r="L3" s="65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5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8888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5" t="s">
        <v>8506</v>
      </c>
      <c r="L4" s="65" t="s">
        <v>7868</v>
      </c>
      <c r="M4">
        <v>441</v>
      </c>
      <c r="N4" t="s">
        <v>8949</v>
      </c>
      <c r="O4" t="str">
        <f t="shared" si="4"/>
        <v>06140802181017</v>
      </c>
      <c r="P4" t="s">
        <v>8950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5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8948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5" t="s">
        <v>8506</v>
      </c>
      <c r="L5" s="65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5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8852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5" t="s">
        <v>8506</v>
      </c>
      <c r="L6" s="65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5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8882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5" t="s">
        <v>8506</v>
      </c>
      <c r="L7" s="65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5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8855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5" t="s">
        <v>8506</v>
      </c>
      <c r="L8" s="65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5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8882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5" t="s">
        <v>8506</v>
      </c>
      <c r="L9" s="65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5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8921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5" t="s">
        <v>8506</v>
      </c>
      <c r="L10" s="65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5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8921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5" t="s">
        <v>8506</v>
      </c>
      <c r="L11" s="65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5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8921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5" t="s">
        <v>8506</v>
      </c>
      <c r="L12" s="65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5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8921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5" t="s">
        <v>8506</v>
      </c>
      <c r="L13" s="65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5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8942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5" t="s">
        <v>8506</v>
      </c>
      <c r="L14" s="65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5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8919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5" t="s">
        <v>8506</v>
      </c>
      <c r="L15" s="65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5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8947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5" t="s">
        <v>8506</v>
      </c>
      <c r="L16" s="65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5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8915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5" t="s">
        <v>8506</v>
      </c>
      <c r="L17" s="65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5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8882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5" t="s">
        <v>8506</v>
      </c>
      <c r="L18" s="65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5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8883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5" t="s">
        <v>8506</v>
      </c>
      <c r="L19" s="65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5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8883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5" t="s">
        <v>8506</v>
      </c>
      <c r="L20" s="65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5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8923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5" t="s">
        <v>8506</v>
      </c>
      <c r="L21" s="65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5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8884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5" t="s">
        <v>8506</v>
      </c>
      <c r="L22" s="65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5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8884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5" t="s">
        <v>8506</v>
      </c>
      <c r="L23" s="65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5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8884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5" t="s">
        <v>8506</v>
      </c>
      <c r="L24" s="65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5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8922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5" t="s">
        <v>8506</v>
      </c>
      <c r="L25" s="65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5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8922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5" t="s">
        <v>8506</v>
      </c>
      <c r="L26" s="65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5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8922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5" t="s">
        <v>8506</v>
      </c>
      <c r="L27" s="65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5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8922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5" t="s">
        <v>8506</v>
      </c>
      <c r="L28" s="65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5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8922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5" t="s">
        <v>8506</v>
      </c>
      <c r="L29" s="65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5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8918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5" t="s">
        <v>8506</v>
      </c>
      <c r="L30" s="65" t="s">
        <v>7868</v>
      </c>
      <c r="M30">
        <v>2482</v>
      </c>
      <c r="N30" t="s">
        <v>8939</v>
      </c>
      <c r="O30" t="str">
        <f t="shared" si="4"/>
        <v>06141802881201</v>
      </c>
      <c r="P30" t="s">
        <v>8940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5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8918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5" t="s">
        <v>8506</v>
      </c>
      <c r="L31" s="65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5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8886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5" t="s">
        <v>8506</v>
      </c>
      <c r="L32" s="65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5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8886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5" t="s">
        <v>8506</v>
      </c>
      <c r="L33" s="65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5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8886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5" t="s">
        <v>8506</v>
      </c>
      <c r="L34" s="65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5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8921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5" t="s">
        <v>8506</v>
      </c>
      <c r="L35" s="65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5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8921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5" t="s">
        <v>8506</v>
      </c>
      <c r="L36" s="65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5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8887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5" t="s">
        <v>8506</v>
      </c>
      <c r="L37" s="65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5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8888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5" t="s">
        <v>8506</v>
      </c>
      <c r="L38" s="65" t="s">
        <v>7868</v>
      </c>
      <c r="M38">
        <v>13418077</v>
      </c>
      <c r="N38" t="s">
        <v>8944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5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8888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5" t="s">
        <v>8506</v>
      </c>
      <c r="L39" s="65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5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8888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5" t="s">
        <v>8506</v>
      </c>
      <c r="L40" s="65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5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8888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5" t="s">
        <v>8506</v>
      </c>
      <c r="L41" s="65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5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8888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5" t="s">
        <v>8506</v>
      </c>
      <c r="L42" s="65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5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8888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5" t="s">
        <v>8506</v>
      </c>
      <c r="L43" s="65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5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8888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5" t="s">
        <v>8506</v>
      </c>
      <c r="L44" s="65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5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8943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5" t="s">
        <v>8506</v>
      </c>
      <c r="L45" s="65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5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8942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5" t="s">
        <v>8506</v>
      </c>
      <c r="L46" s="65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5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8942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5" t="s">
        <v>8506</v>
      </c>
      <c r="L47" s="65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5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8920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5" t="s">
        <v>8506</v>
      </c>
      <c r="L48" s="65" t="s">
        <v>7868</v>
      </c>
      <c r="M48">
        <v>11010474</v>
      </c>
      <c r="N48" t="s">
        <v>8941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5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8920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5" t="s">
        <v>8506</v>
      </c>
      <c r="L49" s="65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5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8920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5" t="s">
        <v>8506</v>
      </c>
      <c r="L50" s="65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5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8919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5" t="s">
        <v>8506</v>
      </c>
      <c r="L51" s="65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5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8919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5" t="s">
        <v>8506</v>
      </c>
      <c r="L52" s="65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5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8919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5" t="s">
        <v>8506</v>
      </c>
      <c r="L53" s="65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5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8855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5" t="s">
        <v>8506</v>
      </c>
      <c r="L54" s="65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5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8855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5" t="s">
        <v>8506</v>
      </c>
      <c r="L55" s="65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5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8855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5" t="s">
        <v>8506</v>
      </c>
      <c r="L56" s="65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5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8855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5" t="s">
        <v>8506</v>
      </c>
      <c r="L57" s="65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5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8855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5" t="s">
        <v>8506</v>
      </c>
      <c r="L58" s="65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5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8832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5" t="s">
        <v>8506</v>
      </c>
      <c r="L59" s="65" t="s">
        <v>7868</v>
      </c>
      <c r="M59">
        <v>2338</v>
      </c>
      <c r="N59" t="s">
        <v>8939</v>
      </c>
      <c r="O59" t="str">
        <f t="shared" si="4"/>
        <v>06141802881201</v>
      </c>
      <c r="P59" t="s">
        <v>8940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5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8833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5" t="s">
        <v>8506</v>
      </c>
      <c r="L60" s="65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5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8833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5" t="s">
        <v>8506</v>
      </c>
      <c r="L61" s="65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5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8938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5" t="s">
        <v>8506</v>
      </c>
      <c r="L62" s="65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5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8852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5" t="s">
        <v>8506</v>
      </c>
      <c r="L63" s="65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5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8834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5" t="s">
        <v>8506</v>
      </c>
      <c r="L64" s="65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5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8851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5" t="s">
        <v>8506</v>
      </c>
      <c r="L65" s="65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5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8840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5" t="s">
        <v>8506</v>
      </c>
      <c r="L66" s="65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5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8840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5" t="s">
        <v>8506</v>
      </c>
      <c r="L67" s="65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5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5" t="s">
        <v>8506</v>
      </c>
      <c r="L68" s="65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5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5" t="s">
        <v>8506</v>
      </c>
      <c r="L69" s="65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5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5" t="s">
        <v>8506</v>
      </c>
      <c r="L70" s="65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5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5" t="s">
        <v>8506</v>
      </c>
      <c r="L71" s="65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5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5" t="s">
        <v>8506</v>
      </c>
      <c r="L72" s="65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5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5" t="s">
        <v>8506</v>
      </c>
      <c r="L73" s="65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5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8927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5" t="s">
        <v>8506</v>
      </c>
      <c r="L74" s="65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5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8926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5" t="s">
        <v>8506</v>
      </c>
      <c r="L75" s="65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5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8925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5" t="s">
        <v>8506</v>
      </c>
      <c r="L76" s="65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5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8924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5" t="s">
        <v>8506</v>
      </c>
      <c r="L77" s="65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5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8917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5" t="s">
        <v>8506</v>
      </c>
      <c r="L78" s="65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5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8916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5" t="s">
        <v>8506</v>
      </c>
      <c r="L79" s="65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5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8915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5" t="s">
        <v>8506</v>
      </c>
      <c r="L80" s="65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5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8882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5" t="s">
        <v>8506</v>
      </c>
      <c r="L81" s="65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5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8883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5" t="s">
        <v>8506</v>
      </c>
      <c r="L82" s="65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5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8923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5" t="s">
        <v>8506</v>
      </c>
      <c r="L83" s="65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5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8923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5" t="s">
        <v>8506</v>
      </c>
      <c r="L84" s="65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5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8923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5" t="s">
        <v>8506</v>
      </c>
      <c r="L85" s="65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5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8923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5" t="s">
        <v>8506</v>
      </c>
      <c r="L86" s="65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5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8923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5" t="s">
        <v>8506</v>
      </c>
      <c r="L87" s="65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5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8923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5" t="s">
        <v>8506</v>
      </c>
      <c r="L88" s="65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5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8923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5" t="s">
        <v>8506</v>
      </c>
      <c r="L89" s="65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5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8884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5" t="s">
        <v>8506</v>
      </c>
      <c r="L90" s="65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5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8885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5" t="s">
        <v>8506</v>
      </c>
      <c r="L91" s="65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5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8885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5" t="s">
        <v>8506</v>
      </c>
      <c r="L92" s="65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5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8885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5" t="s">
        <v>8506</v>
      </c>
      <c r="L93" s="65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5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8922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5" t="s">
        <v>8506</v>
      </c>
      <c r="L94" s="65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5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8922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5" t="s">
        <v>8506</v>
      </c>
      <c r="L95" s="65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5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8918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5" t="s">
        <v>8506</v>
      </c>
      <c r="L96" s="65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5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8921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5" t="s">
        <v>8506</v>
      </c>
      <c r="L97" s="65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5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8887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5" t="s">
        <v>8506</v>
      </c>
      <c r="L98" s="65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5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8888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5" t="s">
        <v>8506</v>
      </c>
      <c r="L99" s="65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5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8888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5" t="s">
        <v>8506</v>
      </c>
      <c r="L100" s="65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5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8888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5" t="s">
        <v>8506</v>
      </c>
      <c r="L101" s="65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5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8920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5" t="s">
        <v>8506</v>
      </c>
      <c r="L102" s="65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5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8920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5" t="s">
        <v>8506</v>
      </c>
      <c r="L103" s="65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5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8919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5" t="s">
        <v>8506</v>
      </c>
      <c r="L104" s="65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5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8919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5" t="s">
        <v>8506</v>
      </c>
      <c r="L105" s="65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5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8855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5" t="s">
        <v>8506</v>
      </c>
      <c r="L106" s="65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5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8855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5" t="s">
        <v>8506</v>
      </c>
      <c r="L107" s="65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5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5" t="s">
        <v>8506</v>
      </c>
      <c r="L108" s="65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5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8834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5" t="s">
        <v>8506</v>
      </c>
      <c r="L109" s="65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5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8834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5" t="s">
        <v>8506</v>
      </c>
      <c r="L110" s="65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5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5" t="s">
        <v>8506</v>
      </c>
      <c r="L111" s="65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5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8838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5" t="s">
        <v>8506</v>
      </c>
      <c r="L112" s="65" t="s">
        <v>7868</v>
      </c>
      <c r="M112">
        <v>1549</v>
      </c>
      <c r="N112" t="s">
        <v>8876</v>
      </c>
      <c r="O112" t="str">
        <f t="shared" si="9"/>
        <v>06141203201065</v>
      </c>
      <c r="P112" t="s">
        <v>8877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5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5" t="s">
        <v>8506</v>
      </c>
      <c r="L113" s="65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5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5" t="s">
        <v>8506</v>
      </c>
      <c r="L114" s="65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5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8845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5" t="s">
        <v>8506</v>
      </c>
      <c r="L115" s="65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5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8855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5" t="s">
        <v>8506</v>
      </c>
      <c r="L116" s="65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5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8855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5" t="s">
        <v>8506</v>
      </c>
      <c r="L117" s="65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5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8855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5" t="s">
        <v>8506</v>
      </c>
      <c r="L118" s="65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5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8855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5" t="s">
        <v>8506</v>
      </c>
      <c r="L119" s="65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5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8855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5" t="s">
        <v>8506</v>
      </c>
      <c r="L120" s="65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5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8840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5" t="s">
        <v>8506</v>
      </c>
      <c r="L121" s="65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5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8840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5" t="s">
        <v>8506</v>
      </c>
      <c r="L122" s="65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5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8855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5" t="s">
        <v>8506</v>
      </c>
      <c r="L123" s="65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5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8875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5" t="s">
        <v>8506</v>
      </c>
      <c r="L124" s="65" t="s">
        <v>7868</v>
      </c>
      <c r="M124">
        <v>8</v>
      </c>
      <c r="N124" t="s">
        <v>8870</v>
      </c>
      <c r="O124" t="str">
        <f t="shared" si="9"/>
        <v>12051405761016</v>
      </c>
      <c r="P124" t="s">
        <v>8871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5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8855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5" t="s">
        <v>8506</v>
      </c>
      <c r="L125" s="65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5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8832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5" t="s">
        <v>8506</v>
      </c>
      <c r="L126" s="65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5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8833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5" t="s">
        <v>8506</v>
      </c>
      <c r="L127" s="65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5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8833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5" t="s">
        <v>8506</v>
      </c>
      <c r="L128" s="65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5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8834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5" t="s">
        <v>8506</v>
      </c>
      <c r="L129" s="65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5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8834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5" t="s">
        <v>8506</v>
      </c>
      <c r="L130" s="65" t="s">
        <v>7868</v>
      </c>
      <c r="M130">
        <v>45972</v>
      </c>
      <c r="O130" t="str">
        <f t="shared" si="9"/>
        <v>018991736</v>
      </c>
      <c r="P130" t="s">
        <v>8874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8873</v>
      </c>
      <c r="AA130" s="115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8834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5" t="s">
        <v>8506</v>
      </c>
      <c r="L131" s="65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5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8835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5" t="s">
        <v>8506</v>
      </c>
      <c r="L132" s="65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5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8836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5" t="s">
        <v>8506</v>
      </c>
      <c r="L133" s="65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5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8836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5" t="s">
        <v>8506</v>
      </c>
      <c r="L134" s="65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5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8837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5" t="s">
        <v>8506</v>
      </c>
      <c r="L135" s="65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5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8838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5" t="s">
        <v>8506</v>
      </c>
      <c r="L136" s="65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5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8838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5" t="s">
        <v>8506</v>
      </c>
      <c r="L137" s="65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5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8838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5" t="s">
        <v>8506</v>
      </c>
      <c r="L138" s="65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5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8838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5" t="s">
        <v>8506</v>
      </c>
      <c r="L139" s="65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5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8839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5" t="s">
        <v>8506</v>
      </c>
      <c r="L140" s="65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5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8839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5" t="s">
        <v>8506</v>
      </c>
      <c r="L141" s="65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5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8840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5" t="s">
        <v>8506</v>
      </c>
      <c r="L142" s="65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5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8840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5" t="s">
        <v>8506</v>
      </c>
      <c r="L143" s="65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5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8840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5" t="s">
        <v>8506</v>
      </c>
      <c r="L144" s="65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5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8840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5" t="s">
        <v>8506</v>
      </c>
      <c r="L145" s="65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5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8841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5" t="s">
        <v>8506</v>
      </c>
      <c r="L146" s="65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5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8841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5" t="s">
        <v>8506</v>
      </c>
      <c r="L147" s="65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5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8872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5" t="s">
        <v>8506</v>
      </c>
      <c r="L148" s="65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5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8843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5" t="s">
        <v>8506</v>
      </c>
      <c r="L149" s="65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5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8843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5" t="s">
        <v>8506</v>
      </c>
      <c r="L150" s="65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5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8843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5" t="s">
        <v>8506</v>
      </c>
      <c r="L151" s="65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5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8843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5" t="s">
        <v>8506</v>
      </c>
      <c r="L152" s="65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5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8843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5" t="s">
        <v>8506</v>
      </c>
      <c r="L153" s="65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5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8843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5" t="s">
        <v>8506</v>
      </c>
      <c r="L154" s="65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5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8844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5" t="s">
        <v>8506</v>
      </c>
      <c r="L155" s="65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5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8844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5" t="s">
        <v>8506</v>
      </c>
      <c r="L156" s="65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5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8844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5" t="s">
        <v>8506</v>
      </c>
      <c r="L157" s="65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5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8844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5" t="s">
        <v>8506</v>
      </c>
      <c r="L158" s="65" t="s">
        <v>7868</v>
      </c>
      <c r="M158">
        <v>11</v>
      </c>
      <c r="N158" t="s">
        <v>8870</v>
      </c>
      <c r="O158" t="str">
        <f t="shared" si="14"/>
        <v>12051405761016</v>
      </c>
      <c r="P158" t="s">
        <v>8871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5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8849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5" t="s">
        <v>8506</v>
      </c>
      <c r="L159" s="65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5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8849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5" t="s">
        <v>8506</v>
      </c>
      <c r="L160" s="65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5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8845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5" t="s">
        <v>8506</v>
      </c>
      <c r="L161" s="65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5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8846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5" t="s">
        <v>8506</v>
      </c>
      <c r="L162" s="65" t="s">
        <v>7868</v>
      </c>
      <c r="M162">
        <v>28248</v>
      </c>
      <c r="N162" t="s">
        <v>8868</v>
      </c>
      <c r="O162" t="str">
        <f t="shared" si="14"/>
        <v>06141808121063</v>
      </c>
      <c r="P162" t="s">
        <v>8869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5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8867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5" t="s">
        <v>8506</v>
      </c>
      <c r="L163" s="65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5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8848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5" t="s">
        <v>8506</v>
      </c>
      <c r="L164" s="65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5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5" t="s">
        <v>8506</v>
      </c>
      <c r="L165" s="65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5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5" t="s">
        <v>8506</v>
      </c>
      <c r="L166" s="65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5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5" t="s">
        <v>8506</v>
      </c>
      <c r="L167" s="65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5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5" t="s">
        <v>8506</v>
      </c>
      <c r="L168" s="65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5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5" t="s">
        <v>8506</v>
      </c>
      <c r="L169" s="65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5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5" t="s">
        <v>8506</v>
      </c>
      <c r="L170" s="65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5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8866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5" t="s">
        <v>8506</v>
      </c>
      <c r="L171" s="65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5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5" t="s">
        <v>8506</v>
      </c>
      <c r="L172" s="65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5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5" t="s">
        <v>8506</v>
      </c>
      <c r="L173" s="65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5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5" t="s">
        <v>8506</v>
      </c>
      <c r="L174" s="65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5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8855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5" t="s">
        <v>8506</v>
      </c>
      <c r="L175" s="65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5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8833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5" t="s">
        <v>8506</v>
      </c>
      <c r="L176" s="65" t="s">
        <v>7868</v>
      </c>
      <c r="M176">
        <v>490</v>
      </c>
      <c r="N176" t="s">
        <v>8853</v>
      </c>
      <c r="O176" t="str">
        <f t="shared" si="14"/>
        <v>03021608841022</v>
      </c>
      <c r="P176" t="s">
        <v>8854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5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8833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5" t="s">
        <v>8506</v>
      </c>
      <c r="L177" s="65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5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8833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5" t="s">
        <v>8506</v>
      </c>
      <c r="L178" s="65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5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8852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5" t="s">
        <v>8506</v>
      </c>
      <c r="L179" s="65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5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8834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5" t="s">
        <v>8506</v>
      </c>
      <c r="L180" s="65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5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8834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5" t="s">
        <v>8506</v>
      </c>
      <c r="L181" s="65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5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8835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5" t="s">
        <v>8506</v>
      </c>
      <c r="L182" s="65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5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8835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5" t="s">
        <v>8506</v>
      </c>
      <c r="L183" s="65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5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8835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5" t="s">
        <v>8506</v>
      </c>
      <c r="L184" s="65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5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8835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5" t="s">
        <v>8506</v>
      </c>
      <c r="L185" s="65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5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8835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5" t="s">
        <v>8506</v>
      </c>
      <c r="L186" s="65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5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8835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5" t="s">
        <v>8506</v>
      </c>
      <c r="L187" s="65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5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8836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5" t="s">
        <v>8506</v>
      </c>
      <c r="L188" s="65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5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8836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5" t="s">
        <v>8506</v>
      </c>
      <c r="L189" s="65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5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8851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5" t="s">
        <v>8506</v>
      </c>
      <c r="L190" s="65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5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8851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5" t="s">
        <v>8506</v>
      </c>
      <c r="L191" s="65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5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8851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5" t="s">
        <v>8506</v>
      </c>
      <c r="L192" s="65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5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8837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5" t="s">
        <v>8506</v>
      </c>
      <c r="L193" s="65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5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8837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5" t="s">
        <v>8506</v>
      </c>
      <c r="L194" s="65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5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8840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5" t="s">
        <v>8506</v>
      </c>
      <c r="L195" s="65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5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8840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5" t="s">
        <v>8506</v>
      </c>
      <c r="L196" s="65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5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8840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5" t="s">
        <v>8506</v>
      </c>
      <c r="L197" s="65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5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8840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5" t="s">
        <v>8506</v>
      </c>
      <c r="L198" s="65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5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8840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5" t="s">
        <v>8506</v>
      </c>
      <c r="L199" s="65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5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8840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5" t="s">
        <v>8506</v>
      </c>
      <c r="L200" s="65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5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8840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5" t="s">
        <v>8506</v>
      </c>
      <c r="L201" s="65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5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8840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5" t="s">
        <v>8506</v>
      </c>
      <c r="L202" s="65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5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8841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5" t="s">
        <v>8506</v>
      </c>
      <c r="L203" s="65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5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8842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5" t="s">
        <v>8506</v>
      </c>
      <c r="L204" s="65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5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8842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5" t="s">
        <v>8506</v>
      </c>
      <c r="L205" s="65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5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8843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5" t="s">
        <v>8506</v>
      </c>
      <c r="L206" s="65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5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8850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5" t="s">
        <v>8506</v>
      </c>
      <c r="L207" s="65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5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8850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5" t="s">
        <v>8506</v>
      </c>
      <c r="L208" s="65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5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8850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5" t="s">
        <v>8506</v>
      </c>
      <c r="L209" s="65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5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8850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5" t="s">
        <v>8506</v>
      </c>
      <c r="L210" s="65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5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8849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5" t="s">
        <v>8506</v>
      </c>
      <c r="L211" s="65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5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8849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5" t="s">
        <v>8506</v>
      </c>
      <c r="L212" s="65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5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8849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5" t="s">
        <v>8506</v>
      </c>
      <c r="L213" s="65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5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8849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5" t="s">
        <v>8506</v>
      </c>
      <c r="L214" s="65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5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8845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5" t="s">
        <v>8506</v>
      </c>
      <c r="L215" s="65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5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8848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5" t="s">
        <v>8506</v>
      </c>
      <c r="L216" s="65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5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8848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5" t="s">
        <v>8506</v>
      </c>
      <c r="L217" s="65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5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5" t="s">
        <v>8506</v>
      </c>
      <c r="L218" s="65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5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5" t="s">
        <v>8506</v>
      </c>
      <c r="L219" s="65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5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5" t="s">
        <v>8506</v>
      </c>
      <c r="L220" s="65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5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5" t="s">
        <v>8506</v>
      </c>
      <c r="L221" s="65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5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5" t="s">
        <v>8506</v>
      </c>
      <c r="L222" s="65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5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8847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5" t="s">
        <v>8506</v>
      </c>
      <c r="L223" s="65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5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8847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5" t="s">
        <v>8506</v>
      </c>
      <c r="L224" s="65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5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5" t="s">
        <v>8506</v>
      </c>
      <c r="L225" s="65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5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5" t="s">
        <v>8506</v>
      </c>
      <c r="L226" s="65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5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5" t="s">
        <v>8506</v>
      </c>
      <c r="L227" s="65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5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5" t="s">
        <v>8506</v>
      </c>
      <c r="L228" s="65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5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5" t="s">
        <v>8506</v>
      </c>
      <c r="L229" s="65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5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5" t="s">
        <v>8506</v>
      </c>
      <c r="L230" s="65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5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5" t="s">
        <v>8506</v>
      </c>
      <c r="L231" s="65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5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5" t="s">
        <v>8506</v>
      </c>
      <c r="L232" s="65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5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5" t="s">
        <v>8506</v>
      </c>
      <c r="L233" s="65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5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5" t="s">
        <v>8506</v>
      </c>
      <c r="L234" s="65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5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5" t="s">
        <v>8506</v>
      </c>
      <c r="L235" s="65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5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5" t="s">
        <v>8506</v>
      </c>
      <c r="L236" s="65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5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5" t="s">
        <v>8506</v>
      </c>
      <c r="L237" s="65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5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5" t="s">
        <v>8506</v>
      </c>
      <c r="L238" s="65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5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5" t="s">
        <v>8506</v>
      </c>
      <c r="L239" s="65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5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5" t="s">
        <v>8506</v>
      </c>
      <c r="L240" s="65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5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5" t="s">
        <v>8506</v>
      </c>
      <c r="L241" s="65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5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5" t="s">
        <v>8506</v>
      </c>
      <c r="L242" s="65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5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5" t="s">
        <v>8506</v>
      </c>
      <c r="L243" s="65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5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5" t="s">
        <v>8506</v>
      </c>
      <c r="L244" s="65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5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5" t="s">
        <v>8506</v>
      </c>
      <c r="L245" s="65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5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5" t="s">
        <v>8506</v>
      </c>
      <c r="L246" s="65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5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5" t="s">
        <v>8506</v>
      </c>
      <c r="L247" s="65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5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5" t="s">
        <v>8506</v>
      </c>
      <c r="L248" s="65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5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5" t="s">
        <v>8506</v>
      </c>
      <c r="L249" s="65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5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5" t="s">
        <v>8506</v>
      </c>
      <c r="L250" s="65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5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5" t="s">
        <v>8506</v>
      </c>
      <c r="L251" s="65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5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5" t="s">
        <v>8506</v>
      </c>
      <c r="L252" s="65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5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5" t="s">
        <v>8506</v>
      </c>
      <c r="L253" s="65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5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5" t="s">
        <v>8506</v>
      </c>
      <c r="L254" s="65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5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5" t="s">
        <v>8506</v>
      </c>
      <c r="L255" s="65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5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5" t="s">
        <v>8506</v>
      </c>
      <c r="L256" s="65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5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5" t="s">
        <v>8506</v>
      </c>
      <c r="L257" s="65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5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5" t="s">
        <v>8506</v>
      </c>
      <c r="L258" s="65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5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5" t="s">
        <v>8506</v>
      </c>
      <c r="L259" s="65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5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5" t="s">
        <v>8506</v>
      </c>
      <c r="L260" s="65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5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5" t="s">
        <v>8506</v>
      </c>
      <c r="L261" s="65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5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5" t="s">
        <v>8506</v>
      </c>
      <c r="L262" s="65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5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5" t="s">
        <v>8506</v>
      </c>
      <c r="L263" s="65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5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5" t="s">
        <v>8506</v>
      </c>
      <c r="L264" s="65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5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5" t="s">
        <v>8506</v>
      </c>
      <c r="L265" s="65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5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5" t="s">
        <v>8506</v>
      </c>
      <c r="L266" s="65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5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5" t="s">
        <v>8506</v>
      </c>
      <c r="L267" s="65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5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5" t="s">
        <v>8506</v>
      </c>
      <c r="L268" s="65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5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5" t="s">
        <v>8506</v>
      </c>
      <c r="L269" s="65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5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5" t="s">
        <v>8506</v>
      </c>
      <c r="L270" s="65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5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5" t="s">
        <v>8506</v>
      </c>
      <c r="L271" s="65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5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5" t="s">
        <v>8506</v>
      </c>
      <c r="L272" s="65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5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5" t="s">
        <v>8506</v>
      </c>
      <c r="L273" s="65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5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5" t="s">
        <v>8506</v>
      </c>
      <c r="L274" s="65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5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5" t="s">
        <v>8506</v>
      </c>
      <c r="L275" s="65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5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5" t="s">
        <v>8506</v>
      </c>
      <c r="L276" s="65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5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5" t="s">
        <v>8506</v>
      </c>
      <c r="L277" s="65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5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5" t="s">
        <v>8506</v>
      </c>
      <c r="L278" s="65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5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5" t="s">
        <v>8506</v>
      </c>
      <c r="L279" s="65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5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5" t="s">
        <v>8506</v>
      </c>
      <c r="L280" s="65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5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5" t="s">
        <v>8506</v>
      </c>
      <c r="L281" s="65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5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5" t="s">
        <v>8506</v>
      </c>
      <c r="L282" s="65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5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5" t="s">
        <v>8506</v>
      </c>
      <c r="L283" s="65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5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5" t="s">
        <v>8506</v>
      </c>
      <c r="L284" s="65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5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5" t="s">
        <v>8506</v>
      </c>
      <c r="L285" s="65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5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5" t="s">
        <v>8506</v>
      </c>
      <c r="L286" s="65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5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5" t="s">
        <v>8506</v>
      </c>
      <c r="L287" s="65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5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5" t="s">
        <v>8506</v>
      </c>
      <c r="L288" s="65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5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5" t="s">
        <v>8506</v>
      </c>
      <c r="L289" s="65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5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5" t="s">
        <v>8506</v>
      </c>
      <c r="L290" s="65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5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5" t="s">
        <v>8506</v>
      </c>
      <c r="L291" s="65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5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5" t="s">
        <v>8506</v>
      </c>
      <c r="L292" s="65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5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5" t="s">
        <v>8506</v>
      </c>
      <c r="L293" s="65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5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5" t="s">
        <v>8506</v>
      </c>
      <c r="L294" s="65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5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5" t="s">
        <v>8506</v>
      </c>
      <c r="L295" s="65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5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5" t="s">
        <v>8506</v>
      </c>
      <c r="L296" s="65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5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5" t="s">
        <v>8506</v>
      </c>
      <c r="L297" s="65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5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5" t="s">
        <v>8506</v>
      </c>
      <c r="L298" s="65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5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5" t="s">
        <v>8506</v>
      </c>
      <c r="L299" s="65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5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5" t="s">
        <v>8506</v>
      </c>
      <c r="L300" s="65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5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5" t="s">
        <v>8506</v>
      </c>
      <c r="L301" s="65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5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5" t="s">
        <v>8506</v>
      </c>
      <c r="L302" s="65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5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5" t="s">
        <v>8506</v>
      </c>
      <c r="L303" s="65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5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5" t="s">
        <v>8506</v>
      </c>
      <c r="L304" s="65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5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5" t="s">
        <v>8506</v>
      </c>
      <c r="L305" s="65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5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5" t="s">
        <v>8506</v>
      </c>
      <c r="L306" s="65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5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5" t="s">
        <v>8506</v>
      </c>
      <c r="L307" s="65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5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5" t="s">
        <v>8506</v>
      </c>
      <c r="L308" s="65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5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5" t="s">
        <v>8506</v>
      </c>
      <c r="L309" s="65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5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5" t="s">
        <v>8506</v>
      </c>
      <c r="L310" s="65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5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5" t="s">
        <v>8506</v>
      </c>
      <c r="L311" s="65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5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5" t="s">
        <v>8506</v>
      </c>
      <c r="L312" s="65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5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5" t="s">
        <v>8506</v>
      </c>
      <c r="L313" s="65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5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5" t="s">
        <v>8506</v>
      </c>
      <c r="L314" s="65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5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5" t="s">
        <v>8506</v>
      </c>
      <c r="L315" s="65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5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5" t="s">
        <v>8506</v>
      </c>
      <c r="L316" s="65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5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5" t="s">
        <v>8506</v>
      </c>
      <c r="L317" s="65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5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5" t="s">
        <v>8506</v>
      </c>
      <c r="L318" s="65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5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5" t="s">
        <v>8506</v>
      </c>
      <c r="L319" s="65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5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5" t="s">
        <v>8506</v>
      </c>
      <c r="L320" s="65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5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5" t="s">
        <v>8506</v>
      </c>
      <c r="L321" s="65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5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5" t="s">
        <v>8506</v>
      </c>
      <c r="L322" s="65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5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5" t="s">
        <v>8506</v>
      </c>
      <c r="L323" s="65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5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5" t="s">
        <v>8506</v>
      </c>
      <c r="L324" s="65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5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5" t="s">
        <v>8506</v>
      </c>
      <c r="L325" s="65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5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5" t="s">
        <v>8506</v>
      </c>
      <c r="L326" s="65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5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5" t="s">
        <v>8506</v>
      </c>
      <c r="L327" s="65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5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5" t="s">
        <v>8506</v>
      </c>
      <c r="L328" s="65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5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5" t="s">
        <v>8506</v>
      </c>
      <c r="L329" s="65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5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5" t="s">
        <v>8506</v>
      </c>
      <c r="L330" s="65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5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5" t="s">
        <v>8506</v>
      </c>
      <c r="L331" s="65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5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5" t="s">
        <v>8506</v>
      </c>
      <c r="L332" s="65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5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5" t="s">
        <v>8506</v>
      </c>
      <c r="L333" s="65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5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5" t="s">
        <v>8506</v>
      </c>
      <c r="L334" s="65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5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5" t="s">
        <v>8506</v>
      </c>
      <c r="L335" s="65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5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5" t="s">
        <v>8506</v>
      </c>
      <c r="L336" s="65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5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5" t="s">
        <v>8506</v>
      </c>
      <c r="L337" s="65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5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5" t="s">
        <v>8506</v>
      </c>
      <c r="L338" s="65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5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5" t="s">
        <v>8506</v>
      </c>
      <c r="L339" s="65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5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5" t="s">
        <v>8506</v>
      </c>
      <c r="L340" s="65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5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5" t="s">
        <v>8506</v>
      </c>
      <c r="L341" s="65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5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5" t="s">
        <v>8506</v>
      </c>
      <c r="L342" s="65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5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5" t="s">
        <v>8506</v>
      </c>
      <c r="L343" s="65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5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5" t="s">
        <v>8506</v>
      </c>
      <c r="L344" s="65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5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5" t="s">
        <v>8506</v>
      </c>
      <c r="L345" s="65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5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5" t="s">
        <v>8506</v>
      </c>
      <c r="L346" s="65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5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5" t="s">
        <v>8506</v>
      </c>
      <c r="L347" s="65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5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5" t="s">
        <v>8506</v>
      </c>
      <c r="L348" s="65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5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5" t="s">
        <v>8506</v>
      </c>
      <c r="L349" s="65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5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5" t="s">
        <v>8506</v>
      </c>
      <c r="L350" s="65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5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5" t="s">
        <v>8506</v>
      </c>
      <c r="L351" s="65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5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5" t="s">
        <v>8506</v>
      </c>
      <c r="L352" s="65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5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5" t="s">
        <v>8506</v>
      </c>
      <c r="L353" s="65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5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5" t="s">
        <v>8506</v>
      </c>
      <c r="L354" s="65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5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5" t="s">
        <v>8506</v>
      </c>
      <c r="L355" s="65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5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5" t="s">
        <v>8506</v>
      </c>
      <c r="L356" s="65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5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5" t="s">
        <v>8506</v>
      </c>
      <c r="L357" s="65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5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5" t="s">
        <v>8506</v>
      </c>
      <c r="L358" s="65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5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5" t="s">
        <v>8506</v>
      </c>
      <c r="L359" s="65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5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5" t="s">
        <v>8506</v>
      </c>
      <c r="L360" s="65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5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5" t="s">
        <v>8506</v>
      </c>
      <c r="L361" s="65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5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5" t="s">
        <v>8506</v>
      </c>
      <c r="L362" s="65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5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5" t="s">
        <v>8506</v>
      </c>
      <c r="L363" s="65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5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5" t="s">
        <v>8506</v>
      </c>
      <c r="L364" s="65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5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5" t="s">
        <v>8506</v>
      </c>
      <c r="L365" s="65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5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5" t="s">
        <v>8506</v>
      </c>
      <c r="L366" s="65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5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5" t="s">
        <v>8506</v>
      </c>
      <c r="L367" s="65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5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5" t="s">
        <v>8506</v>
      </c>
      <c r="L368" s="65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5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5" t="s">
        <v>8506</v>
      </c>
      <c r="L369" s="65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5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5" t="s">
        <v>8506</v>
      </c>
      <c r="L370" s="65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5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5" t="s">
        <v>8506</v>
      </c>
      <c r="L371" s="65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5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5" t="s">
        <v>8506</v>
      </c>
      <c r="L372" s="65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5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5" t="s">
        <v>8506</v>
      </c>
      <c r="L373" s="65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5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5" t="s">
        <v>8506</v>
      </c>
      <c r="L374" s="65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5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5" t="s">
        <v>8506</v>
      </c>
      <c r="L375" s="65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5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5" t="s">
        <v>8506</v>
      </c>
      <c r="L376" s="65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5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5" t="s">
        <v>8506</v>
      </c>
      <c r="L377" s="65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5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5" t="s">
        <v>8506</v>
      </c>
      <c r="L378" s="65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5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5" t="s">
        <v>8506</v>
      </c>
      <c r="L379" s="65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5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5" t="s">
        <v>8506</v>
      </c>
      <c r="L380" s="65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5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5" t="s">
        <v>8506</v>
      </c>
      <c r="L381" s="65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5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5" t="s">
        <v>8506</v>
      </c>
      <c r="L382" s="65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5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5" t="s">
        <v>8506</v>
      </c>
      <c r="L383" s="65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5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5" t="s">
        <v>8506</v>
      </c>
      <c r="L384" s="65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5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5" t="s">
        <v>8506</v>
      </c>
      <c r="L385" s="65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5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5" t="s">
        <v>8506</v>
      </c>
      <c r="L386" s="65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5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5" t="s">
        <v>8506</v>
      </c>
      <c r="L387" s="65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5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5" t="s">
        <v>8506</v>
      </c>
      <c r="L388" s="65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5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5" t="s">
        <v>8506</v>
      </c>
      <c r="L389" s="65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5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5" t="s">
        <v>8506</v>
      </c>
      <c r="L390" s="65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5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5" t="s">
        <v>8506</v>
      </c>
      <c r="L391" s="65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5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5" t="s">
        <v>8506</v>
      </c>
      <c r="L392" s="65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5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5" t="s">
        <v>8506</v>
      </c>
      <c r="L393" s="65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5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5" t="s">
        <v>8506</v>
      </c>
      <c r="L394" s="65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5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5" t="s">
        <v>8506</v>
      </c>
      <c r="L395" s="65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5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5" t="s">
        <v>8506</v>
      </c>
      <c r="L396" s="65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5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5" t="s">
        <v>8506</v>
      </c>
      <c r="L397" s="65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5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5" t="s">
        <v>8506</v>
      </c>
      <c r="L398" s="65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5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5" t="s">
        <v>8506</v>
      </c>
      <c r="L399" s="65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5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5" t="s">
        <v>8506</v>
      </c>
      <c r="L400" s="65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5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5" t="s">
        <v>8506</v>
      </c>
      <c r="L401" s="65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5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5" t="s">
        <v>8506</v>
      </c>
      <c r="L402" s="65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5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5" t="s">
        <v>8506</v>
      </c>
      <c r="L403" s="65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5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5" t="s">
        <v>8506</v>
      </c>
      <c r="L404" s="65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5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5" t="s">
        <v>8506</v>
      </c>
      <c r="L405" s="65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5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5" t="s">
        <v>8506</v>
      </c>
      <c r="L406" s="65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5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5" t="s">
        <v>8506</v>
      </c>
      <c r="L407" s="65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5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5" t="s">
        <v>8506</v>
      </c>
      <c r="L408" s="65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5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5" t="s">
        <v>8506</v>
      </c>
      <c r="L409" s="65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5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5" t="s">
        <v>8506</v>
      </c>
      <c r="L410" s="65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5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5" t="s">
        <v>8506</v>
      </c>
      <c r="L411" s="65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5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5" t="s">
        <v>8506</v>
      </c>
      <c r="L412" s="65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5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5" t="s">
        <v>8506</v>
      </c>
      <c r="L413" s="65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5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5" t="s">
        <v>8506</v>
      </c>
      <c r="L414" s="65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5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5" t="s">
        <v>8506</v>
      </c>
      <c r="L415" s="65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5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5" t="s">
        <v>8506</v>
      </c>
      <c r="L416" s="65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5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5" t="s">
        <v>8506</v>
      </c>
      <c r="L417" s="65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5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5" t="s">
        <v>8506</v>
      </c>
      <c r="L418" s="65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5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5" t="s">
        <v>8506</v>
      </c>
      <c r="L419" s="65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5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5" t="s">
        <v>8506</v>
      </c>
      <c r="L420" s="65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5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5" t="s">
        <v>8506</v>
      </c>
      <c r="L421" s="65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5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5" t="s">
        <v>8506</v>
      </c>
      <c r="L422" s="65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5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5" t="s">
        <v>8506</v>
      </c>
      <c r="L423" s="65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5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5" t="s">
        <v>8506</v>
      </c>
      <c r="L424" s="65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5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5" t="s">
        <v>8506</v>
      </c>
      <c r="L425" s="65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5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5" t="s">
        <v>8506</v>
      </c>
      <c r="L426" s="65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5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5" t="s">
        <v>8506</v>
      </c>
      <c r="L427" s="65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5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5" t="s">
        <v>8506</v>
      </c>
      <c r="L428" s="65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5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5" t="s">
        <v>8506</v>
      </c>
      <c r="L429" s="65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5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5" t="s">
        <v>8506</v>
      </c>
      <c r="L430" s="65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5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5" t="s">
        <v>8506</v>
      </c>
      <c r="L431" s="65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5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5" t="s">
        <v>8506</v>
      </c>
      <c r="L432" s="65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5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5" t="s">
        <v>8506</v>
      </c>
      <c r="L433" s="65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5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5" t="s">
        <v>8506</v>
      </c>
      <c r="L434" s="65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5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5" t="s">
        <v>8506</v>
      </c>
      <c r="L435" s="65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5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5" t="s">
        <v>8506</v>
      </c>
      <c r="L436" s="65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5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5" t="s">
        <v>8506</v>
      </c>
      <c r="L437" s="65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5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5" t="s">
        <v>8506</v>
      </c>
      <c r="L438" s="65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5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5" t="s">
        <v>8506</v>
      </c>
      <c r="L439" s="65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5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5" t="s">
        <v>8506</v>
      </c>
      <c r="L440" s="65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5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5" t="s">
        <v>8506</v>
      </c>
      <c r="L441" s="65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5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5" t="s">
        <v>8506</v>
      </c>
      <c r="L442" s="65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5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5" t="s">
        <v>8506</v>
      </c>
      <c r="L443" s="65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5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5" t="s">
        <v>8506</v>
      </c>
      <c r="L444" s="65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5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5" t="s">
        <v>8506</v>
      </c>
      <c r="L445" s="65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5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5" t="s">
        <v>8506</v>
      </c>
      <c r="L446" s="65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5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5" t="s">
        <v>8506</v>
      </c>
      <c r="L447" s="65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5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5" t="s">
        <v>8506</v>
      </c>
      <c r="L448" s="65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5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5" t="s">
        <v>8506</v>
      </c>
      <c r="L449" s="65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5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5" t="s">
        <v>8506</v>
      </c>
      <c r="L450" s="65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5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5" t="s">
        <v>8506</v>
      </c>
      <c r="L451" s="65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5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5" t="s">
        <v>8506</v>
      </c>
      <c r="L452" s="65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5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5" t="s">
        <v>8506</v>
      </c>
      <c r="L453" s="65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5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5" t="s">
        <v>8506</v>
      </c>
      <c r="L454" s="65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5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5" t="s">
        <v>8506</v>
      </c>
      <c r="L455" s="65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5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5" t="s">
        <v>8506</v>
      </c>
      <c r="L456" s="65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5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5" t="s">
        <v>8506</v>
      </c>
      <c r="L457" s="65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5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5" t="s">
        <v>8506</v>
      </c>
      <c r="L458" s="65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5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5" t="s">
        <v>8506</v>
      </c>
      <c r="L459" s="65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5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5" t="s">
        <v>8506</v>
      </c>
      <c r="L460" s="65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5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5" t="s">
        <v>8506</v>
      </c>
      <c r="L461" s="65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5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5" t="s">
        <v>8506</v>
      </c>
      <c r="L462" s="65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5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5" t="s">
        <v>8506</v>
      </c>
      <c r="L463" s="65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5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5" t="s">
        <v>8506</v>
      </c>
      <c r="L464" s="65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5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5" t="s">
        <v>8506</v>
      </c>
      <c r="L465" s="65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5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5" t="s">
        <v>8506</v>
      </c>
      <c r="L466" s="65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5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5" t="s">
        <v>8506</v>
      </c>
      <c r="L467" s="65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5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5" t="s">
        <v>8506</v>
      </c>
      <c r="L468" s="65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5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5" t="s">
        <v>8506</v>
      </c>
      <c r="L469" s="65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5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5" t="s">
        <v>8506</v>
      </c>
      <c r="L470" s="65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5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5" t="s">
        <v>8506</v>
      </c>
      <c r="L471" s="65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5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5" t="s">
        <v>8506</v>
      </c>
      <c r="L472" s="65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5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5" t="s">
        <v>8506</v>
      </c>
      <c r="L473" s="65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5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5" t="s">
        <v>8506</v>
      </c>
      <c r="L474" s="65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5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5" t="s">
        <v>8506</v>
      </c>
      <c r="L475" s="65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5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5" t="s">
        <v>8506</v>
      </c>
      <c r="L476" s="65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5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5" t="s">
        <v>8506</v>
      </c>
      <c r="L477" s="65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5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5" t="s">
        <v>8506</v>
      </c>
      <c r="L478" s="65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5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5" t="s">
        <v>8506</v>
      </c>
      <c r="L479" s="65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5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5" t="s">
        <v>8506</v>
      </c>
      <c r="L480" s="65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5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5" t="s">
        <v>8506</v>
      </c>
      <c r="L481" s="65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5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5" t="s">
        <v>8506</v>
      </c>
      <c r="L482" s="65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5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5" t="s">
        <v>8506</v>
      </c>
      <c r="L483" s="65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5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5" t="s">
        <v>8506</v>
      </c>
      <c r="L484" s="65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5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5" t="s">
        <v>8506</v>
      </c>
      <c r="L485" s="65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5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5" t="s">
        <v>8506</v>
      </c>
      <c r="L486" s="65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5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5" t="s">
        <v>8506</v>
      </c>
      <c r="L487" s="65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5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5" t="s">
        <v>8506</v>
      </c>
      <c r="L488" s="65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5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5" t="s">
        <v>8506</v>
      </c>
      <c r="L489" s="65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5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5" t="s">
        <v>8506</v>
      </c>
      <c r="L490" s="65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5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5" t="s">
        <v>8506</v>
      </c>
      <c r="L491" s="65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5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5" t="s">
        <v>8506</v>
      </c>
      <c r="L492" s="65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5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5" t="s">
        <v>8506</v>
      </c>
      <c r="L493" s="65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5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5" t="s">
        <v>8506</v>
      </c>
      <c r="L494" s="65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5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5" t="s">
        <v>8506</v>
      </c>
      <c r="L495" s="65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5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5" t="s">
        <v>8506</v>
      </c>
      <c r="L496" s="65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5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5" t="s">
        <v>8506</v>
      </c>
      <c r="L497" s="65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5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5" t="s">
        <v>8506</v>
      </c>
      <c r="L498" s="65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5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5" t="s">
        <v>8506</v>
      </c>
      <c r="L499" s="65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5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5" t="s">
        <v>8506</v>
      </c>
      <c r="L500" s="65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5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5" t="s">
        <v>8506</v>
      </c>
      <c r="L501" s="65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5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5" t="s">
        <v>8506</v>
      </c>
      <c r="L502" s="65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5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5" t="s">
        <v>8506</v>
      </c>
      <c r="L503" s="65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5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5" t="s">
        <v>8506</v>
      </c>
      <c r="L504" s="65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5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5" t="s">
        <v>8506</v>
      </c>
      <c r="L505" s="65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5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5" t="s">
        <v>8506</v>
      </c>
      <c r="L506" s="65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5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5" t="s">
        <v>8506</v>
      </c>
      <c r="L507" s="65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5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5" t="s">
        <v>8506</v>
      </c>
      <c r="L508" s="65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5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5" t="s">
        <v>8506</v>
      </c>
      <c r="L509" s="65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5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5" t="s">
        <v>8506</v>
      </c>
      <c r="L510" s="65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5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5" t="s">
        <v>8506</v>
      </c>
      <c r="L511" s="65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5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5" t="s">
        <v>8506</v>
      </c>
      <c r="L512" s="65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5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5" t="s">
        <v>8506</v>
      </c>
      <c r="L513" s="65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5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5" t="s">
        <v>8506</v>
      </c>
      <c r="L514" s="65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5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5" t="s">
        <v>8506</v>
      </c>
      <c r="L515" s="65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5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5" t="s">
        <v>8506</v>
      </c>
      <c r="L516" s="65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5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5" t="s">
        <v>8506</v>
      </c>
      <c r="L517" s="65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5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5" t="s">
        <v>8506</v>
      </c>
      <c r="L518" s="65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5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5" t="s">
        <v>8506</v>
      </c>
      <c r="L519" s="65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5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5" t="s">
        <v>8506</v>
      </c>
      <c r="L520" s="65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5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5" t="s">
        <v>8506</v>
      </c>
      <c r="L521" s="65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5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5" t="s">
        <v>8506</v>
      </c>
      <c r="L522" s="65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5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5" t="s">
        <v>8506</v>
      </c>
      <c r="L523" s="65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5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5" t="s">
        <v>8506</v>
      </c>
      <c r="L524" s="65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5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5" t="s">
        <v>8506</v>
      </c>
      <c r="L525" s="65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5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5" t="s">
        <v>8506</v>
      </c>
      <c r="L526" s="65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5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5" t="s">
        <v>8506</v>
      </c>
      <c r="L527" s="65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5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5" t="s">
        <v>8506</v>
      </c>
      <c r="L528" s="65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5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5" t="s">
        <v>8506</v>
      </c>
      <c r="L529" s="65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5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5" t="s">
        <v>8506</v>
      </c>
      <c r="L530" s="65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5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5" t="s">
        <v>8506</v>
      </c>
      <c r="L531" s="65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5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5" t="s">
        <v>8506</v>
      </c>
      <c r="L532" s="65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5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5" t="s">
        <v>8506</v>
      </c>
      <c r="L533" s="65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5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5" t="s">
        <v>8506</v>
      </c>
      <c r="L534" s="65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5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5" t="s">
        <v>8506</v>
      </c>
      <c r="L535" s="65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5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5" t="s">
        <v>8506</v>
      </c>
      <c r="L536" s="65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5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5" t="s">
        <v>8506</v>
      </c>
      <c r="L537" s="65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5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5" t="s">
        <v>8506</v>
      </c>
      <c r="L538" s="65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5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5" t="s">
        <v>8506</v>
      </c>
      <c r="L539" s="65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5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5" t="s">
        <v>8506</v>
      </c>
      <c r="L540" s="65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5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5" t="s">
        <v>8506</v>
      </c>
      <c r="L541" s="65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5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5" t="s">
        <v>8506</v>
      </c>
      <c r="L542" s="65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5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5" t="s">
        <v>8506</v>
      </c>
      <c r="L543" s="65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5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5" t="s">
        <v>8506</v>
      </c>
      <c r="L544" s="65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5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5" t="s">
        <v>8506</v>
      </c>
      <c r="L545" s="65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5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5" t="s">
        <v>8506</v>
      </c>
      <c r="L546" s="65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5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5" t="s">
        <v>8506</v>
      </c>
      <c r="L547" s="65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5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5" t="s">
        <v>8506</v>
      </c>
      <c r="L548" s="65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5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5" t="s">
        <v>8506</v>
      </c>
      <c r="L549" s="65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5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5" t="s">
        <v>8506</v>
      </c>
      <c r="L550" s="65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5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5" t="s">
        <v>8506</v>
      </c>
      <c r="L551" s="65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5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5" t="s">
        <v>8506</v>
      </c>
      <c r="L552" s="65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5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5" t="s">
        <v>8506</v>
      </c>
      <c r="L553" s="65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5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5" t="s">
        <v>8506</v>
      </c>
      <c r="L554" s="65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5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5" t="s">
        <v>8506</v>
      </c>
      <c r="L555" s="65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5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5" t="s">
        <v>8506</v>
      </c>
      <c r="L556" s="65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5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5" t="s">
        <v>8506</v>
      </c>
      <c r="L557" s="65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5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5" t="s">
        <v>8506</v>
      </c>
      <c r="L558" s="65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5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5" t="s">
        <v>8506</v>
      </c>
      <c r="L559" s="65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5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5" t="s">
        <v>8506</v>
      </c>
      <c r="L560" s="65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5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5" t="s">
        <v>8506</v>
      </c>
      <c r="L561" s="65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5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5" t="s">
        <v>8506</v>
      </c>
      <c r="L562" s="65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5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5" t="s">
        <v>8506</v>
      </c>
      <c r="L563" s="65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5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5" t="s">
        <v>8506</v>
      </c>
      <c r="L564" s="65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5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5" t="s">
        <v>8506</v>
      </c>
      <c r="L565" s="65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5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5" t="s">
        <v>8506</v>
      </c>
      <c r="L566" s="65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5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5" t="s">
        <v>8506</v>
      </c>
      <c r="L567" s="65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5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5" t="s">
        <v>8506</v>
      </c>
      <c r="L568" s="65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5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5" t="s">
        <v>8506</v>
      </c>
      <c r="L569" s="65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5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5" t="s">
        <v>8506</v>
      </c>
      <c r="L570" s="65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5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5" t="s">
        <v>8506</v>
      </c>
      <c r="L571" s="65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5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5" t="s">
        <v>8506</v>
      </c>
      <c r="L572" s="65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5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5" t="s">
        <v>8506</v>
      </c>
      <c r="L573" s="65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5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5" t="s">
        <v>8506</v>
      </c>
      <c r="L574" s="65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5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5" t="s">
        <v>8506</v>
      </c>
      <c r="L575" s="65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5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5" t="s">
        <v>8506</v>
      </c>
      <c r="L576" s="65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5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5" t="s">
        <v>8506</v>
      </c>
      <c r="L577" s="65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5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5" t="s">
        <v>8506</v>
      </c>
      <c r="L578" s="65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5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5" t="s">
        <v>8506</v>
      </c>
      <c r="L579" s="65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5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5" t="s">
        <v>8506</v>
      </c>
      <c r="L580" s="65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5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5" t="s">
        <v>8506</v>
      </c>
      <c r="L581" s="65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5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5" t="s">
        <v>8506</v>
      </c>
      <c r="L582" s="65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5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5" t="s">
        <v>8506</v>
      </c>
      <c r="L583" s="65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5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5" t="s">
        <v>8506</v>
      </c>
      <c r="L584" s="65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5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5" t="s">
        <v>8506</v>
      </c>
      <c r="L585" s="65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5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5" t="s">
        <v>8506</v>
      </c>
      <c r="L586" s="65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5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5" t="s">
        <v>8506</v>
      </c>
      <c r="L587" s="65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5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5" t="s">
        <v>8506</v>
      </c>
      <c r="L588" s="65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5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5" t="s">
        <v>8506</v>
      </c>
      <c r="L589" s="65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5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5" t="s">
        <v>8506</v>
      </c>
      <c r="L590" s="65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5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5" t="s">
        <v>8506</v>
      </c>
      <c r="L591" s="65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5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5" t="s">
        <v>8506</v>
      </c>
      <c r="L592" s="65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5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5" t="s">
        <v>8506</v>
      </c>
      <c r="L593" s="65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5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5" t="s">
        <v>8506</v>
      </c>
      <c r="L594" s="65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5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5" t="s">
        <v>8506</v>
      </c>
      <c r="L595" s="65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5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5" t="s">
        <v>8506</v>
      </c>
      <c r="L596" s="65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5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5" t="s">
        <v>8506</v>
      </c>
      <c r="L597" s="65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5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5" t="s">
        <v>8506</v>
      </c>
      <c r="L598" s="65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5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5" t="s">
        <v>8506</v>
      </c>
      <c r="L599" s="65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5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5" t="s">
        <v>8506</v>
      </c>
      <c r="L600" s="65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5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5" t="s">
        <v>8506</v>
      </c>
      <c r="L601" s="65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5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5" t="s">
        <v>8506</v>
      </c>
      <c r="L602" s="65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5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5" t="s">
        <v>8506</v>
      </c>
      <c r="L603" s="65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5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5" t="s">
        <v>8506</v>
      </c>
      <c r="L604" s="65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5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5" t="s">
        <v>8506</v>
      </c>
      <c r="L605" s="65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5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5" t="s">
        <v>8506</v>
      </c>
      <c r="L606" s="65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5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5" t="s">
        <v>8506</v>
      </c>
      <c r="L607" s="65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5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5" t="s">
        <v>8506</v>
      </c>
      <c r="L608" s="65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5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5" t="s">
        <v>8506</v>
      </c>
      <c r="L609" s="65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5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5" t="s">
        <v>8506</v>
      </c>
      <c r="L610" s="65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5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5" t="s">
        <v>8506</v>
      </c>
      <c r="L611" s="65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5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5" t="s">
        <v>8506</v>
      </c>
      <c r="L612" s="65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5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5" t="s">
        <v>8506</v>
      </c>
      <c r="L613" s="65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5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5" t="s">
        <v>8506</v>
      </c>
      <c r="L614" s="65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5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5" t="s">
        <v>8506</v>
      </c>
      <c r="L615" s="65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5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5" t="s">
        <v>8506</v>
      </c>
      <c r="L616" s="65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5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5" t="s">
        <v>8506</v>
      </c>
      <c r="L617" s="65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5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5" t="s">
        <v>8506</v>
      </c>
      <c r="L618" s="65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5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5" t="s">
        <v>8506</v>
      </c>
      <c r="L619" s="65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5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5" t="s">
        <v>8506</v>
      </c>
      <c r="L620" s="65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5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5" t="s">
        <v>8506</v>
      </c>
      <c r="L621" s="65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5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5" t="s">
        <v>8506</v>
      </c>
      <c r="L622" s="65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5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5" t="s">
        <v>8506</v>
      </c>
      <c r="L623" s="65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5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5" t="s">
        <v>8506</v>
      </c>
      <c r="L624" s="65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5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5" t="s">
        <v>8506</v>
      </c>
      <c r="L625" s="65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5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5" t="s">
        <v>8506</v>
      </c>
      <c r="L626" s="65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5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5" t="s">
        <v>8506</v>
      </c>
      <c r="L627" s="65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5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5" t="s">
        <v>8506</v>
      </c>
      <c r="L628" s="65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5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5" t="s">
        <v>8506</v>
      </c>
      <c r="L629" s="65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5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5" t="s">
        <v>8506</v>
      </c>
      <c r="L630" s="65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5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5" t="s">
        <v>8506</v>
      </c>
      <c r="L631" s="65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5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5" t="s">
        <v>8506</v>
      </c>
      <c r="L632" s="65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5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5" t="s">
        <v>8506</v>
      </c>
      <c r="L633" s="65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5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5" t="s">
        <v>8506</v>
      </c>
      <c r="L634" s="65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5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5" t="s">
        <v>8506</v>
      </c>
      <c r="L635" s="65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5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5" t="s">
        <v>8506</v>
      </c>
      <c r="L636" s="65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5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5" t="s">
        <v>8506</v>
      </c>
      <c r="L637" s="65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5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5" t="s">
        <v>8506</v>
      </c>
      <c r="L638" s="65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5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5" t="s">
        <v>8506</v>
      </c>
      <c r="L639" s="65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5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5" t="s">
        <v>8506</v>
      </c>
      <c r="L640" s="65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5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5" t="s">
        <v>8506</v>
      </c>
      <c r="L641" s="65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5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5" t="s">
        <v>8506</v>
      </c>
      <c r="L642" s="65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5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5" t="s">
        <v>8506</v>
      </c>
      <c r="L643" s="65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5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5" t="s">
        <v>8506</v>
      </c>
      <c r="L644" s="65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5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5" t="s">
        <v>8506</v>
      </c>
      <c r="L645" s="65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5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5" t="s">
        <v>8506</v>
      </c>
      <c r="L646" s="65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5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5" t="s">
        <v>8506</v>
      </c>
      <c r="L647" s="65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5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5" t="s">
        <v>8506</v>
      </c>
      <c r="L648" s="65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5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5" t="s">
        <v>8506</v>
      </c>
      <c r="L649" s="65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5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5" t="s">
        <v>8506</v>
      </c>
      <c r="L650" s="65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5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5" t="s">
        <v>8506</v>
      </c>
      <c r="L651" s="65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5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5" t="s">
        <v>8506</v>
      </c>
      <c r="L652" s="65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5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5" t="s">
        <v>8506</v>
      </c>
      <c r="L653" s="65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5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5" t="s">
        <v>8506</v>
      </c>
      <c r="L654" s="65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5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5" t="s">
        <v>8506</v>
      </c>
      <c r="L655" s="65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5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5" t="s">
        <v>8506</v>
      </c>
      <c r="L656" s="65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5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5" t="s">
        <v>8506</v>
      </c>
      <c r="L657" s="65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5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5" t="s">
        <v>8506</v>
      </c>
      <c r="L658" s="65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5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5" t="s">
        <v>8506</v>
      </c>
      <c r="L659" s="65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5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5" t="s">
        <v>8506</v>
      </c>
      <c r="L660" s="65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5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5" t="s">
        <v>8506</v>
      </c>
      <c r="L661" s="65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5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5" t="s">
        <v>8506</v>
      </c>
      <c r="L662" s="65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5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5" t="s">
        <v>8506</v>
      </c>
      <c r="L663" s="65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5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5" t="s">
        <v>8506</v>
      </c>
      <c r="L664" s="65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5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5" t="s">
        <v>8506</v>
      </c>
      <c r="L665" s="65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5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5" t="s">
        <v>8506</v>
      </c>
      <c r="L666" s="65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5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5" t="s">
        <v>8506</v>
      </c>
      <c r="L667" s="65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5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5" t="s">
        <v>8506</v>
      </c>
      <c r="L668" s="65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5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5" t="s">
        <v>8506</v>
      </c>
      <c r="L669" s="65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5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55" priority="1"/>
    <cfRule type="duplicateValues" dxfId="154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420"/>
  <sheetViews>
    <sheetView tabSelected="1" zoomScale="85" zoomScaleNormal="85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36.5703125" customWidth="1"/>
    <col min="8" max="8" width="13.140625" style="113" customWidth="1"/>
    <col min="9" max="9" width="12.5703125" style="113" customWidth="1"/>
    <col min="10" max="10" width="13.42578125" style="113" bestFit="1" customWidth="1"/>
    <col min="11" max="11" width="14.28515625" style="113" customWidth="1"/>
    <col min="12" max="12" width="15.140625" style="113" customWidth="1"/>
    <col min="13" max="13" width="15.85546875" style="113" customWidth="1"/>
    <col min="14" max="14" width="14.140625" style="113" customWidth="1"/>
    <col min="15" max="15" width="12.85546875" style="113" customWidth="1"/>
    <col min="16" max="17" width="14.140625" style="113" customWidth="1"/>
    <col min="18" max="18" width="11.42578125" customWidth="1"/>
  </cols>
  <sheetData>
    <row r="1" spans="1:21" x14ac:dyDescent="0.25">
      <c r="C1" s="127"/>
      <c r="D1" s="127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s="139" t="s">
        <v>5</v>
      </c>
      <c r="F2" t="s">
        <v>6</v>
      </c>
      <c r="G2" t="s">
        <v>70</v>
      </c>
      <c r="H2" s="113" t="s">
        <v>7</v>
      </c>
      <c r="I2" s="113" t="s">
        <v>8</v>
      </c>
      <c r="J2" s="113" t="s">
        <v>9</v>
      </c>
      <c r="K2" s="113" t="s">
        <v>10</v>
      </c>
      <c r="L2" s="113" t="s">
        <v>11</v>
      </c>
      <c r="M2" s="113" t="s">
        <v>13</v>
      </c>
      <c r="N2" s="113" t="s">
        <v>12</v>
      </c>
      <c r="O2" s="113" t="s">
        <v>14</v>
      </c>
      <c r="P2" s="113" t="s">
        <v>15</v>
      </c>
      <c r="Q2" s="113" t="s">
        <v>7943</v>
      </c>
      <c r="R2" t="s">
        <v>16</v>
      </c>
      <c r="S2" t="s">
        <v>9624</v>
      </c>
      <c r="T2" t="s">
        <v>9625</v>
      </c>
      <c r="U2" t="s">
        <v>9626</v>
      </c>
    </row>
    <row r="3" spans="1:21" x14ac:dyDescent="0.25">
      <c r="A3" t="s">
        <v>8329</v>
      </c>
      <c r="B3" t="s">
        <v>9772</v>
      </c>
      <c r="C3" s="21" t="s">
        <v>9530</v>
      </c>
      <c r="D3" t="s">
        <v>0</v>
      </c>
      <c r="E3" t="s">
        <v>9796</v>
      </c>
      <c r="F3" t="s">
        <v>3266</v>
      </c>
      <c r="G3" t="s">
        <v>3267</v>
      </c>
      <c r="H3" s="2">
        <v>0</v>
      </c>
      <c r="I3" s="142">
        <v>0</v>
      </c>
      <c r="J3" s="2">
        <v>0</v>
      </c>
      <c r="K3" s="15">
        <v>158.65</v>
      </c>
      <c r="L3" s="2">
        <v>0</v>
      </c>
      <c r="M3" s="2">
        <v>0</v>
      </c>
      <c r="N3" s="2">
        <v>0</v>
      </c>
      <c r="O3" s="2">
        <v>20.624500000000001</v>
      </c>
      <c r="P3" s="2">
        <v>179.27450000000002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8329</v>
      </c>
      <c r="B4" t="s">
        <v>9725</v>
      </c>
      <c r="C4" t="s">
        <v>7706</v>
      </c>
      <c r="D4" t="s">
        <v>0</v>
      </c>
      <c r="E4">
        <v>60</v>
      </c>
      <c r="F4" t="s">
        <v>1334</v>
      </c>
      <c r="G4" s="138" t="s">
        <v>1335</v>
      </c>
      <c r="H4" s="2">
        <v>0</v>
      </c>
      <c r="I4" s="142">
        <v>0</v>
      </c>
      <c r="J4" s="2">
        <v>0</v>
      </c>
      <c r="K4" s="15">
        <v>400</v>
      </c>
      <c r="L4" s="2">
        <v>0</v>
      </c>
      <c r="M4" s="2">
        <v>0</v>
      </c>
      <c r="N4" s="2">
        <v>0</v>
      </c>
      <c r="O4" s="2">
        <v>52</v>
      </c>
      <c r="P4" s="113">
        <v>452</v>
      </c>
      <c r="Q4"/>
      <c r="R4" t="s">
        <v>8045</v>
      </c>
      <c r="S4" s="2">
        <v>0</v>
      </c>
      <c r="T4" s="2">
        <v>0</v>
      </c>
      <c r="U4" s="2"/>
    </row>
    <row r="5" spans="1:21" x14ac:dyDescent="0.25">
      <c r="A5" t="s">
        <v>8329</v>
      </c>
      <c r="B5" t="s">
        <v>9673</v>
      </c>
      <c r="C5" t="s">
        <v>7706</v>
      </c>
      <c r="D5" t="s">
        <v>0</v>
      </c>
      <c r="E5">
        <v>32174017</v>
      </c>
      <c r="F5" t="s">
        <v>3436</v>
      </c>
      <c r="G5" s="137" t="s">
        <v>3437</v>
      </c>
      <c r="H5" s="2">
        <v>0</v>
      </c>
      <c r="I5" s="142">
        <v>0</v>
      </c>
      <c r="J5" s="2">
        <v>0</v>
      </c>
      <c r="K5" s="15">
        <v>31.51</v>
      </c>
      <c r="L5" s="2">
        <v>0</v>
      </c>
      <c r="M5" s="2">
        <v>0</v>
      </c>
      <c r="N5" s="2">
        <v>0</v>
      </c>
      <c r="O5" s="2">
        <v>4.0963000000000003</v>
      </c>
      <c r="P5" s="2">
        <v>35.606300000000005</v>
      </c>
      <c r="Q5"/>
      <c r="R5" t="s">
        <v>8045</v>
      </c>
      <c r="S5" s="2">
        <v>0</v>
      </c>
      <c r="T5" s="2">
        <v>0</v>
      </c>
      <c r="U5" s="2"/>
    </row>
    <row r="6" spans="1:21" x14ac:dyDescent="0.25">
      <c r="A6" t="s">
        <v>8329</v>
      </c>
      <c r="B6" t="s">
        <v>9790</v>
      </c>
      <c r="C6" s="21" t="s">
        <v>9530</v>
      </c>
      <c r="D6" t="s">
        <v>0</v>
      </c>
      <c r="E6" t="s">
        <v>9795</v>
      </c>
      <c r="F6" t="s">
        <v>1798</v>
      </c>
      <c r="G6" s="145" t="s">
        <v>1799</v>
      </c>
      <c r="H6" s="2">
        <v>0</v>
      </c>
      <c r="I6" s="142">
        <v>0</v>
      </c>
      <c r="J6" s="2">
        <v>0</v>
      </c>
      <c r="K6" s="15">
        <v>120.93</v>
      </c>
      <c r="L6" s="2">
        <v>0</v>
      </c>
      <c r="M6" s="2">
        <v>0</v>
      </c>
      <c r="N6" s="2">
        <v>0</v>
      </c>
      <c r="O6" s="2">
        <v>15.720900000000002</v>
      </c>
      <c r="P6" s="2">
        <v>136.65090000000001</v>
      </c>
      <c r="Q6"/>
      <c r="R6" t="s">
        <v>8045</v>
      </c>
      <c r="S6" s="2">
        <v>0</v>
      </c>
      <c r="T6" s="2">
        <v>0</v>
      </c>
      <c r="U6" s="2"/>
    </row>
    <row r="7" spans="1:21" x14ac:dyDescent="0.25">
      <c r="A7" t="s">
        <v>8329</v>
      </c>
      <c r="B7" t="s">
        <v>9785</v>
      </c>
      <c r="C7" s="21" t="s">
        <v>9530</v>
      </c>
      <c r="D7" t="s">
        <v>0</v>
      </c>
      <c r="E7" t="s">
        <v>9794</v>
      </c>
      <c r="F7" t="s">
        <v>1798</v>
      </c>
      <c r="G7" s="145" t="s">
        <v>1799</v>
      </c>
      <c r="H7" s="2">
        <v>0</v>
      </c>
      <c r="I7" s="142">
        <v>0</v>
      </c>
      <c r="J7" s="2">
        <v>0</v>
      </c>
      <c r="K7" s="15">
        <v>113.78</v>
      </c>
      <c r="L7" s="2">
        <v>0</v>
      </c>
      <c r="M7" s="2">
        <v>0</v>
      </c>
      <c r="N7" s="2">
        <v>0</v>
      </c>
      <c r="O7" s="2">
        <v>14.791400000000001</v>
      </c>
      <c r="P7" s="2">
        <v>128.57140000000001</v>
      </c>
      <c r="Q7"/>
      <c r="R7" t="s">
        <v>8045</v>
      </c>
      <c r="S7" s="2">
        <v>0</v>
      </c>
      <c r="T7" s="2">
        <v>0</v>
      </c>
      <c r="U7" s="2"/>
    </row>
    <row r="8" spans="1:21" x14ac:dyDescent="0.25">
      <c r="A8" t="s">
        <v>8329</v>
      </c>
      <c r="B8" t="s">
        <v>9772</v>
      </c>
      <c r="C8" s="21" t="s">
        <v>9530</v>
      </c>
      <c r="D8" t="s">
        <v>0</v>
      </c>
      <c r="E8" t="s">
        <v>9793</v>
      </c>
      <c r="F8" t="s">
        <v>1798</v>
      </c>
      <c r="G8" s="145" t="s">
        <v>1799</v>
      </c>
      <c r="H8" s="2">
        <v>0</v>
      </c>
      <c r="I8" s="142">
        <v>0</v>
      </c>
      <c r="J8" s="2">
        <v>0</v>
      </c>
      <c r="K8" s="15">
        <v>55.31</v>
      </c>
      <c r="L8" s="2">
        <v>0</v>
      </c>
      <c r="M8" s="2">
        <v>0</v>
      </c>
      <c r="N8" s="2">
        <v>0</v>
      </c>
      <c r="O8" s="2">
        <v>7.1903000000000006</v>
      </c>
      <c r="P8" s="2">
        <v>62.500300000000003</v>
      </c>
      <c r="Q8"/>
      <c r="R8" t="s">
        <v>8045</v>
      </c>
      <c r="S8" s="2">
        <v>0</v>
      </c>
      <c r="T8" s="2">
        <v>0</v>
      </c>
      <c r="U8" s="2"/>
    </row>
    <row r="9" spans="1:21" x14ac:dyDescent="0.25">
      <c r="A9" t="s">
        <v>8329</v>
      </c>
      <c r="B9" t="s">
        <v>9674</v>
      </c>
      <c r="C9" s="21" t="s">
        <v>9530</v>
      </c>
      <c r="D9" t="s">
        <v>0</v>
      </c>
      <c r="E9" t="s">
        <v>9771</v>
      </c>
      <c r="F9" t="s">
        <v>1443</v>
      </c>
      <c r="G9" s="146" t="s">
        <v>1444</v>
      </c>
      <c r="H9" s="2">
        <v>13.76</v>
      </c>
      <c r="I9" s="142">
        <v>0</v>
      </c>
      <c r="J9" s="2">
        <v>0</v>
      </c>
      <c r="K9" s="15">
        <v>164.81</v>
      </c>
      <c r="L9" s="2">
        <v>0</v>
      </c>
      <c r="M9" s="2">
        <v>0</v>
      </c>
      <c r="N9" s="2">
        <v>0</v>
      </c>
      <c r="O9" s="2">
        <v>21.4253</v>
      </c>
      <c r="P9" s="2">
        <v>199.99529999999999</v>
      </c>
      <c r="Q9"/>
      <c r="R9" t="s">
        <v>8045</v>
      </c>
      <c r="S9" s="2">
        <v>0</v>
      </c>
      <c r="T9" s="2">
        <v>0</v>
      </c>
      <c r="U9" s="2"/>
    </row>
    <row r="10" spans="1:21" x14ac:dyDescent="0.25">
      <c r="A10" t="s">
        <v>8329</v>
      </c>
      <c r="B10" t="s">
        <v>9674</v>
      </c>
      <c r="C10" s="21" t="s">
        <v>9530</v>
      </c>
      <c r="D10" t="s">
        <v>0</v>
      </c>
      <c r="E10" t="s">
        <v>9771</v>
      </c>
      <c r="F10" t="s">
        <v>1443</v>
      </c>
      <c r="G10" s="146" t="s">
        <v>1444</v>
      </c>
      <c r="H10" s="2">
        <v>13.76</v>
      </c>
      <c r="I10" s="142">
        <v>0</v>
      </c>
      <c r="J10" s="2">
        <v>0</v>
      </c>
      <c r="K10" s="15">
        <v>164.81</v>
      </c>
      <c r="L10" s="2">
        <v>0</v>
      </c>
      <c r="M10" s="2">
        <v>0</v>
      </c>
      <c r="N10" s="2">
        <v>0</v>
      </c>
      <c r="O10" s="2">
        <v>21.4253</v>
      </c>
      <c r="P10" s="2">
        <v>199.99529999999999</v>
      </c>
      <c r="Q10"/>
      <c r="R10" t="s">
        <v>8045</v>
      </c>
      <c r="S10" s="2">
        <v>0</v>
      </c>
      <c r="T10" s="2">
        <v>0</v>
      </c>
      <c r="U10" s="2"/>
    </row>
    <row r="11" spans="1:21" x14ac:dyDescent="0.25">
      <c r="A11" t="s">
        <v>8329</v>
      </c>
      <c r="B11" t="s">
        <v>9772</v>
      </c>
      <c r="C11" s="21" t="s">
        <v>9530</v>
      </c>
      <c r="D11" t="s">
        <v>0</v>
      </c>
      <c r="E11" t="s">
        <v>9771</v>
      </c>
      <c r="F11" t="s">
        <v>2226</v>
      </c>
      <c r="G11" t="s">
        <v>2227</v>
      </c>
      <c r="H11" s="2">
        <v>0</v>
      </c>
      <c r="I11" s="142">
        <v>0</v>
      </c>
      <c r="J11" s="2">
        <v>0</v>
      </c>
      <c r="K11" s="15">
        <v>76.41</v>
      </c>
      <c r="L11" s="2">
        <v>0</v>
      </c>
      <c r="M11" s="2">
        <v>0</v>
      </c>
      <c r="N11" s="2">
        <v>0</v>
      </c>
      <c r="O11" s="2">
        <v>9.9332999999999991</v>
      </c>
      <c r="P11" s="2">
        <v>86.343299999999999</v>
      </c>
      <c r="Q11"/>
      <c r="R11" t="s">
        <v>8045</v>
      </c>
      <c r="S11" s="2">
        <v>0</v>
      </c>
      <c r="T11" s="2">
        <v>0</v>
      </c>
      <c r="U11" s="2"/>
    </row>
    <row r="12" spans="1:21" x14ac:dyDescent="0.25">
      <c r="A12" t="s">
        <v>8329</v>
      </c>
      <c r="B12" t="s">
        <v>9772</v>
      </c>
      <c r="C12" s="21" t="s">
        <v>9530</v>
      </c>
      <c r="D12" t="s">
        <v>0</v>
      </c>
      <c r="E12" t="s">
        <v>9771</v>
      </c>
      <c r="F12" t="s">
        <v>2226</v>
      </c>
      <c r="G12" t="s">
        <v>2227</v>
      </c>
      <c r="H12" s="2">
        <v>0</v>
      </c>
      <c r="I12" s="142">
        <v>0</v>
      </c>
      <c r="J12" s="2">
        <v>0</v>
      </c>
      <c r="K12" s="15">
        <v>67.16</v>
      </c>
      <c r="L12" s="2">
        <v>0</v>
      </c>
      <c r="M12" s="2">
        <v>0</v>
      </c>
      <c r="N12" s="2">
        <v>0</v>
      </c>
      <c r="O12" s="2">
        <v>8.7308000000000003</v>
      </c>
      <c r="P12" s="2">
        <v>75.890799999999999</v>
      </c>
      <c r="Q12"/>
      <c r="R12" t="s">
        <v>8045</v>
      </c>
      <c r="S12" s="2">
        <v>0</v>
      </c>
      <c r="T12" s="2">
        <v>0</v>
      </c>
      <c r="U12" s="2"/>
    </row>
    <row r="13" spans="1:21" x14ac:dyDescent="0.25">
      <c r="A13" t="s">
        <v>8329</v>
      </c>
      <c r="B13" t="s">
        <v>9772</v>
      </c>
      <c r="C13" s="21" t="s">
        <v>9530</v>
      </c>
      <c r="D13" t="s">
        <v>0</v>
      </c>
      <c r="E13" t="s">
        <v>9804</v>
      </c>
      <c r="F13" t="s">
        <v>1317</v>
      </c>
      <c r="G13" t="s">
        <v>1318</v>
      </c>
      <c r="H13" s="2">
        <v>0</v>
      </c>
      <c r="I13" s="142">
        <v>0</v>
      </c>
      <c r="J13" s="2">
        <v>0</v>
      </c>
      <c r="K13" s="15">
        <v>20.93</v>
      </c>
      <c r="L13" s="2">
        <v>0</v>
      </c>
      <c r="M13" s="2">
        <v>0</v>
      </c>
      <c r="N13" s="2">
        <v>0</v>
      </c>
      <c r="O13" s="2">
        <v>2.7208999999999999</v>
      </c>
      <c r="P13" s="2">
        <v>23.6509</v>
      </c>
      <c r="Q13"/>
      <c r="R13" t="s">
        <v>8045</v>
      </c>
      <c r="S13" s="2">
        <v>0</v>
      </c>
      <c r="T13" s="2">
        <v>0</v>
      </c>
      <c r="U13" s="2"/>
    </row>
    <row r="14" spans="1:21" x14ac:dyDescent="0.25">
      <c r="A14" t="s">
        <v>8329</v>
      </c>
      <c r="B14" t="s">
        <v>9742</v>
      </c>
      <c r="C14" s="21" t="s">
        <v>9530</v>
      </c>
      <c r="D14" t="s">
        <v>0</v>
      </c>
      <c r="E14" t="s">
        <v>9805</v>
      </c>
      <c r="F14" t="s">
        <v>1317</v>
      </c>
      <c r="G14" t="s">
        <v>1318</v>
      </c>
      <c r="H14" s="2">
        <v>0</v>
      </c>
      <c r="I14" s="142">
        <v>0</v>
      </c>
      <c r="J14" s="2">
        <v>0</v>
      </c>
      <c r="K14" s="15">
        <v>78.61</v>
      </c>
      <c r="L14" s="2">
        <v>0</v>
      </c>
      <c r="M14" s="2">
        <v>0</v>
      </c>
      <c r="N14" s="2">
        <v>0</v>
      </c>
      <c r="O14" s="2">
        <v>10.2193</v>
      </c>
      <c r="P14" s="2">
        <v>88.829300000000003</v>
      </c>
      <c r="Q14"/>
      <c r="R14" t="s">
        <v>8045</v>
      </c>
      <c r="S14" s="2">
        <v>0</v>
      </c>
      <c r="T14" s="2">
        <v>0</v>
      </c>
      <c r="U14" s="2"/>
    </row>
    <row r="15" spans="1:21" x14ac:dyDescent="0.25">
      <c r="A15" t="s">
        <v>8329</v>
      </c>
      <c r="B15" t="s">
        <v>9725</v>
      </c>
      <c r="C15" s="21" t="s">
        <v>9530</v>
      </c>
      <c r="D15" t="s">
        <v>0</v>
      </c>
      <c r="E15" t="s">
        <v>9791</v>
      </c>
      <c r="F15" t="s">
        <v>1317</v>
      </c>
      <c r="G15" t="s">
        <v>1318</v>
      </c>
      <c r="H15" s="2">
        <v>0</v>
      </c>
      <c r="I15" s="142">
        <v>0</v>
      </c>
      <c r="J15" s="2">
        <v>0</v>
      </c>
      <c r="K15" s="15">
        <v>27.43</v>
      </c>
      <c r="L15" s="2">
        <v>0</v>
      </c>
      <c r="M15" s="2">
        <v>0</v>
      </c>
      <c r="N15" s="2">
        <v>0</v>
      </c>
      <c r="O15" s="2">
        <v>3.5659000000000001</v>
      </c>
      <c r="P15" s="2">
        <v>30.995899999999999</v>
      </c>
      <c r="Q15"/>
      <c r="R15" t="s">
        <v>8045</v>
      </c>
      <c r="S15" s="2">
        <v>0</v>
      </c>
      <c r="T15" s="2">
        <v>0</v>
      </c>
      <c r="U15" s="2"/>
    </row>
    <row r="16" spans="1:21" x14ac:dyDescent="0.25">
      <c r="A16" t="s">
        <v>8329</v>
      </c>
      <c r="B16" t="s">
        <v>9725</v>
      </c>
      <c r="C16" s="21" t="s">
        <v>9530</v>
      </c>
      <c r="D16" t="s">
        <v>0</v>
      </c>
      <c r="E16" t="s">
        <v>9806</v>
      </c>
      <c r="F16" t="s">
        <v>1317</v>
      </c>
      <c r="G16" t="s">
        <v>1318</v>
      </c>
      <c r="H16" s="2">
        <v>0</v>
      </c>
      <c r="I16" s="142">
        <v>0</v>
      </c>
      <c r="J16" s="2">
        <v>0</v>
      </c>
      <c r="K16" s="15">
        <v>14.6</v>
      </c>
      <c r="L16" s="2">
        <v>0</v>
      </c>
      <c r="M16" s="2">
        <v>0</v>
      </c>
      <c r="N16" s="2">
        <v>0</v>
      </c>
      <c r="O16" s="2">
        <v>1.8979999999999999</v>
      </c>
      <c r="P16" s="2">
        <v>16.498000000000001</v>
      </c>
      <c r="Q16"/>
      <c r="R16" t="s">
        <v>8045</v>
      </c>
      <c r="S16" s="2">
        <v>0</v>
      </c>
      <c r="T16" s="2">
        <v>0</v>
      </c>
      <c r="U16" s="2"/>
    </row>
    <row r="17" spans="1:21" x14ac:dyDescent="0.25">
      <c r="A17" t="s">
        <v>8329</v>
      </c>
      <c r="B17" t="s">
        <v>9725</v>
      </c>
      <c r="C17" s="21" t="s">
        <v>9530</v>
      </c>
      <c r="D17" t="s">
        <v>0</v>
      </c>
      <c r="E17" t="s">
        <v>9807</v>
      </c>
      <c r="F17" t="s">
        <v>1317</v>
      </c>
      <c r="G17" t="s">
        <v>1318</v>
      </c>
      <c r="H17" s="2">
        <v>0</v>
      </c>
      <c r="I17" s="142">
        <v>0</v>
      </c>
      <c r="J17" s="2">
        <v>0</v>
      </c>
      <c r="K17" s="15">
        <v>39.42</v>
      </c>
      <c r="L17" s="2">
        <v>0</v>
      </c>
      <c r="M17" s="2">
        <v>0</v>
      </c>
      <c r="N17" s="2">
        <v>0</v>
      </c>
      <c r="O17" s="2">
        <v>5.1246</v>
      </c>
      <c r="P17" s="2">
        <v>44.544600000000003</v>
      </c>
      <c r="Q17"/>
      <c r="R17" t="s">
        <v>8045</v>
      </c>
      <c r="S17" s="2">
        <v>0</v>
      </c>
      <c r="T17" s="2">
        <v>0</v>
      </c>
      <c r="U17" s="2"/>
    </row>
    <row r="18" spans="1:21" x14ac:dyDescent="0.25">
      <c r="A18" t="s">
        <v>8329</v>
      </c>
      <c r="B18" t="s">
        <v>9725</v>
      </c>
      <c r="C18" s="21" t="s">
        <v>9530</v>
      </c>
      <c r="D18" t="s">
        <v>0</v>
      </c>
      <c r="E18" t="s">
        <v>9792</v>
      </c>
      <c r="F18" t="s">
        <v>1317</v>
      </c>
      <c r="G18" t="s">
        <v>1318</v>
      </c>
      <c r="H18" s="2">
        <v>0</v>
      </c>
      <c r="I18" s="142">
        <v>0</v>
      </c>
      <c r="J18" s="2">
        <v>0</v>
      </c>
      <c r="K18" s="15">
        <v>1.06</v>
      </c>
      <c r="L18" s="2">
        <v>0</v>
      </c>
      <c r="M18" s="2">
        <v>0</v>
      </c>
      <c r="N18" s="2">
        <v>0</v>
      </c>
      <c r="O18" s="2">
        <v>0.13780000000000001</v>
      </c>
      <c r="P18" s="2">
        <v>1.1978</v>
      </c>
      <c r="Q18"/>
      <c r="R18" t="s">
        <v>8045</v>
      </c>
      <c r="S18" s="2">
        <v>0</v>
      </c>
      <c r="T18" s="2">
        <v>0</v>
      </c>
      <c r="U18" s="2"/>
    </row>
    <row r="19" spans="1:21" x14ac:dyDescent="0.25">
      <c r="A19" t="s">
        <v>8329</v>
      </c>
      <c r="B19" t="s">
        <v>9745</v>
      </c>
      <c r="C19" s="21" t="s">
        <v>9530</v>
      </c>
      <c r="D19" t="s">
        <v>0</v>
      </c>
      <c r="E19" t="s">
        <v>9791</v>
      </c>
      <c r="F19" t="s">
        <v>1317</v>
      </c>
      <c r="G19" t="s">
        <v>1318</v>
      </c>
      <c r="H19" s="2">
        <v>0</v>
      </c>
      <c r="I19" s="142">
        <v>0</v>
      </c>
      <c r="J19" s="2">
        <v>0</v>
      </c>
      <c r="K19" s="15">
        <v>27.43</v>
      </c>
      <c r="L19" s="2">
        <v>0</v>
      </c>
      <c r="M19" s="2">
        <v>0</v>
      </c>
      <c r="N19" s="2">
        <v>0</v>
      </c>
      <c r="O19" s="2">
        <v>3.5659000000000001</v>
      </c>
      <c r="P19" s="2">
        <v>30.995899999999999</v>
      </c>
      <c r="Q19"/>
      <c r="R19" t="s">
        <v>8045</v>
      </c>
      <c r="S19" s="2">
        <v>0</v>
      </c>
      <c r="T19" s="2">
        <v>0</v>
      </c>
      <c r="U19" s="2"/>
    </row>
    <row r="20" spans="1:21" x14ac:dyDescent="0.25">
      <c r="A20" t="s">
        <v>8329</v>
      </c>
      <c r="B20" t="s">
        <v>9745</v>
      </c>
      <c r="C20" t="s">
        <v>7706</v>
      </c>
      <c r="D20" t="s">
        <v>0</v>
      </c>
      <c r="E20">
        <v>205181</v>
      </c>
      <c r="F20" t="s">
        <v>2796</v>
      </c>
      <c r="G20" t="s">
        <v>2797</v>
      </c>
      <c r="H20" s="2">
        <v>0</v>
      </c>
      <c r="I20" s="142">
        <v>0</v>
      </c>
      <c r="J20" s="2">
        <v>0</v>
      </c>
      <c r="K20" s="15">
        <v>38.869999999999997</v>
      </c>
      <c r="L20" s="2">
        <v>0</v>
      </c>
      <c r="M20" s="2">
        <v>0</v>
      </c>
      <c r="N20" s="2">
        <v>0</v>
      </c>
      <c r="O20" s="2">
        <v>5.0530999999999997</v>
      </c>
      <c r="P20" s="2">
        <v>43.923099999999998</v>
      </c>
      <c r="Q20"/>
      <c r="R20" t="s">
        <v>8045</v>
      </c>
      <c r="S20" s="2">
        <v>0</v>
      </c>
      <c r="T20" s="2">
        <v>0</v>
      </c>
      <c r="U20" s="2"/>
    </row>
    <row r="21" spans="1:21" x14ac:dyDescent="0.25">
      <c r="A21" t="s">
        <v>8329</v>
      </c>
      <c r="B21" t="s">
        <v>9745</v>
      </c>
      <c r="C21" t="s">
        <v>7706</v>
      </c>
      <c r="D21" t="s">
        <v>0</v>
      </c>
      <c r="E21">
        <v>81505</v>
      </c>
      <c r="F21" t="s">
        <v>1459</v>
      </c>
      <c r="G21" s="134" t="s">
        <v>1460</v>
      </c>
      <c r="H21" s="2">
        <v>2.5</v>
      </c>
      <c r="I21" s="142">
        <v>0</v>
      </c>
      <c r="J21" s="2">
        <v>0</v>
      </c>
      <c r="K21" s="15">
        <v>26.19</v>
      </c>
      <c r="L21" s="2">
        <v>0</v>
      </c>
      <c r="M21" s="2">
        <v>0</v>
      </c>
      <c r="N21" s="2">
        <v>0</v>
      </c>
      <c r="O21" s="2">
        <v>3.4047000000000005</v>
      </c>
      <c r="P21" s="2">
        <v>32.094700000000003</v>
      </c>
      <c r="Q21"/>
      <c r="R21" t="s">
        <v>8045</v>
      </c>
      <c r="S21" s="2">
        <v>0</v>
      </c>
      <c r="T21" s="2">
        <v>0</v>
      </c>
      <c r="U21" s="2"/>
    </row>
    <row r="22" spans="1:21" x14ac:dyDescent="0.25">
      <c r="A22" t="s">
        <v>8329</v>
      </c>
      <c r="B22" t="s">
        <v>9733</v>
      </c>
      <c r="C22" t="s">
        <v>7706</v>
      </c>
      <c r="D22" t="s">
        <v>0</v>
      </c>
      <c r="E22">
        <v>22830</v>
      </c>
      <c r="F22" t="s">
        <v>9234</v>
      </c>
      <c r="G22" s="146" t="s">
        <v>9448</v>
      </c>
      <c r="H22" s="2">
        <v>2.72</v>
      </c>
      <c r="I22" s="142">
        <v>0</v>
      </c>
      <c r="J22" s="2">
        <v>0</v>
      </c>
      <c r="K22" s="15">
        <v>27.68</v>
      </c>
      <c r="L22" s="2">
        <v>0</v>
      </c>
      <c r="M22" s="2">
        <v>0</v>
      </c>
      <c r="N22" s="2">
        <v>0</v>
      </c>
      <c r="O22" s="2">
        <v>3.5984000000000003</v>
      </c>
      <c r="P22" s="2">
        <v>33.998399999999997</v>
      </c>
      <c r="Q22"/>
      <c r="R22" t="s">
        <v>8045</v>
      </c>
      <c r="S22" s="2">
        <v>0</v>
      </c>
      <c r="T22" s="2">
        <v>0</v>
      </c>
      <c r="U22" s="2"/>
    </row>
    <row r="23" spans="1:21" x14ac:dyDescent="0.25">
      <c r="A23" t="s">
        <v>8329</v>
      </c>
      <c r="B23" t="s">
        <v>9781</v>
      </c>
      <c r="C23" t="s">
        <v>7706</v>
      </c>
      <c r="D23" t="s">
        <v>0</v>
      </c>
      <c r="E23">
        <v>24848</v>
      </c>
      <c r="F23" t="s">
        <v>9234</v>
      </c>
      <c r="G23" s="146" t="s">
        <v>9448</v>
      </c>
      <c r="H23" s="2">
        <v>2.35</v>
      </c>
      <c r="I23" s="142">
        <v>0</v>
      </c>
      <c r="J23" s="2">
        <v>0</v>
      </c>
      <c r="K23" s="15">
        <v>27.87</v>
      </c>
      <c r="L23" s="2">
        <v>0</v>
      </c>
      <c r="M23" s="2">
        <v>0</v>
      </c>
      <c r="N23" s="2">
        <v>0</v>
      </c>
      <c r="O23" s="2">
        <v>3.6231000000000004</v>
      </c>
      <c r="P23" s="2">
        <v>33.8431</v>
      </c>
      <c r="Q23"/>
      <c r="R23" t="s">
        <v>8045</v>
      </c>
      <c r="S23" s="2">
        <v>0</v>
      </c>
      <c r="T23" s="2">
        <v>0</v>
      </c>
      <c r="U23" s="2"/>
    </row>
    <row r="24" spans="1:21" x14ac:dyDescent="0.25">
      <c r="A24" t="s">
        <v>8329</v>
      </c>
      <c r="B24" t="s">
        <v>9769</v>
      </c>
      <c r="C24" t="s">
        <v>7706</v>
      </c>
      <c r="D24" t="s">
        <v>0</v>
      </c>
      <c r="E24">
        <v>24500</v>
      </c>
      <c r="F24" t="s">
        <v>9234</v>
      </c>
      <c r="G24" s="146" t="s">
        <v>9448</v>
      </c>
      <c r="H24" s="2">
        <v>4.46</v>
      </c>
      <c r="I24" s="142">
        <v>0</v>
      </c>
      <c r="J24" s="2">
        <v>0</v>
      </c>
      <c r="K24" s="15">
        <v>44.59</v>
      </c>
      <c r="L24" s="2">
        <v>0</v>
      </c>
      <c r="M24" s="2">
        <v>0</v>
      </c>
      <c r="N24" s="2">
        <v>0</v>
      </c>
      <c r="O24" s="2">
        <v>5.7967000000000004</v>
      </c>
      <c r="P24" s="2">
        <v>54.846700000000006</v>
      </c>
      <c r="Q24"/>
      <c r="R24" t="s">
        <v>8045</v>
      </c>
      <c r="S24" s="2">
        <v>0</v>
      </c>
      <c r="T24" s="2">
        <v>0</v>
      </c>
      <c r="U24" s="2"/>
    </row>
    <row r="25" spans="1:21" x14ac:dyDescent="0.25">
      <c r="A25" t="s">
        <v>8329</v>
      </c>
      <c r="B25" t="s">
        <v>9758</v>
      </c>
      <c r="C25" t="s">
        <v>7706</v>
      </c>
      <c r="D25" t="s">
        <v>0</v>
      </c>
      <c r="E25">
        <v>24128</v>
      </c>
      <c r="F25" t="s">
        <v>9234</v>
      </c>
      <c r="G25" s="146" t="s">
        <v>9448</v>
      </c>
      <c r="H25" s="2">
        <v>2.4300000000000002</v>
      </c>
      <c r="I25" s="142">
        <v>0</v>
      </c>
      <c r="J25" s="2">
        <v>0</v>
      </c>
      <c r="K25" s="15">
        <v>24.4</v>
      </c>
      <c r="L25" s="2">
        <v>0</v>
      </c>
      <c r="M25" s="2">
        <v>0</v>
      </c>
      <c r="N25" s="2">
        <v>0</v>
      </c>
      <c r="O25" s="2">
        <v>3.1719999999999997</v>
      </c>
      <c r="P25" s="2">
        <v>30.001999999999999</v>
      </c>
      <c r="Q25"/>
      <c r="R25" t="s">
        <v>8045</v>
      </c>
      <c r="S25" s="2">
        <v>0</v>
      </c>
      <c r="T25" s="2">
        <v>0</v>
      </c>
      <c r="U25" s="2"/>
    </row>
    <row r="26" spans="1:21" x14ac:dyDescent="0.25">
      <c r="A26" t="s">
        <v>8329</v>
      </c>
      <c r="B26" t="s">
        <v>9784</v>
      </c>
      <c r="C26" t="s">
        <v>7706</v>
      </c>
      <c r="D26" t="s">
        <v>0</v>
      </c>
      <c r="E26">
        <v>22304</v>
      </c>
      <c r="F26" t="s">
        <v>9234</v>
      </c>
      <c r="G26" s="146" t="s">
        <v>9448</v>
      </c>
      <c r="H26" s="2">
        <v>2.4000000000000004</v>
      </c>
      <c r="I26" s="142">
        <v>0</v>
      </c>
      <c r="J26" s="2">
        <v>0</v>
      </c>
      <c r="K26" s="15">
        <v>24.42</v>
      </c>
      <c r="L26" s="2">
        <v>0</v>
      </c>
      <c r="M26" s="2">
        <v>0</v>
      </c>
      <c r="N26" s="2">
        <v>0</v>
      </c>
      <c r="O26" s="2">
        <v>3.1746000000000003</v>
      </c>
      <c r="P26" s="2">
        <v>29.994600000000002</v>
      </c>
      <c r="Q26"/>
      <c r="R26" t="s">
        <v>8045</v>
      </c>
      <c r="S26" s="2">
        <v>0</v>
      </c>
      <c r="T26" s="2">
        <v>0</v>
      </c>
      <c r="U26" s="2"/>
    </row>
    <row r="27" spans="1:21" x14ac:dyDescent="0.25">
      <c r="A27" t="s">
        <v>8329</v>
      </c>
      <c r="B27" t="s">
        <v>9725</v>
      </c>
      <c r="C27" t="s">
        <v>7706</v>
      </c>
      <c r="D27" t="s">
        <v>0</v>
      </c>
      <c r="E27">
        <v>400457</v>
      </c>
      <c r="F27" t="s">
        <v>1529</v>
      </c>
      <c r="G27" s="143" t="s">
        <v>1530</v>
      </c>
      <c r="H27" s="2">
        <v>0</v>
      </c>
      <c r="I27" s="142">
        <v>0</v>
      </c>
      <c r="J27" s="2">
        <v>0</v>
      </c>
      <c r="K27" s="15">
        <v>42.24</v>
      </c>
      <c r="L27" s="2">
        <v>0</v>
      </c>
      <c r="M27" s="2">
        <v>0</v>
      </c>
      <c r="N27" s="2">
        <v>0</v>
      </c>
      <c r="O27" s="2">
        <v>5.4912000000000001</v>
      </c>
      <c r="P27" s="2">
        <v>47.731200000000001</v>
      </c>
      <c r="Q27"/>
      <c r="R27" t="s">
        <v>8045</v>
      </c>
      <c r="S27" s="2">
        <v>0</v>
      </c>
      <c r="T27" s="2">
        <v>0</v>
      </c>
      <c r="U27" s="2"/>
    </row>
    <row r="28" spans="1:21" x14ac:dyDescent="0.25">
      <c r="A28" t="s">
        <v>8329</v>
      </c>
      <c r="B28" t="s">
        <v>9790</v>
      </c>
      <c r="C28" t="s">
        <v>7706</v>
      </c>
      <c r="D28" t="s">
        <v>0</v>
      </c>
      <c r="E28">
        <v>17159</v>
      </c>
      <c r="F28" t="s">
        <v>1363</v>
      </c>
      <c r="G28" s="146" t="s">
        <v>1364</v>
      </c>
      <c r="H28" s="2">
        <v>9.0399999999999991</v>
      </c>
      <c r="I28" s="142">
        <v>0</v>
      </c>
      <c r="J28" s="2">
        <v>0</v>
      </c>
      <c r="K28" s="15">
        <v>107.04</v>
      </c>
      <c r="L28" s="2">
        <v>0</v>
      </c>
      <c r="M28" s="2">
        <v>0</v>
      </c>
      <c r="N28" s="2">
        <v>0</v>
      </c>
      <c r="O28" s="2">
        <v>13.9152</v>
      </c>
      <c r="P28" s="2">
        <v>129.99520000000001</v>
      </c>
      <c r="Q28"/>
      <c r="R28" t="s">
        <v>8045</v>
      </c>
      <c r="S28" s="2">
        <v>0</v>
      </c>
      <c r="T28" s="2">
        <v>0</v>
      </c>
      <c r="U28" s="2"/>
    </row>
    <row r="29" spans="1:21" x14ac:dyDescent="0.25">
      <c r="A29" t="s">
        <v>8329</v>
      </c>
      <c r="B29" t="s">
        <v>9725</v>
      </c>
      <c r="C29" t="s">
        <v>7706</v>
      </c>
      <c r="D29" t="s">
        <v>0</v>
      </c>
      <c r="E29">
        <v>9300</v>
      </c>
      <c r="F29" t="s">
        <v>9788</v>
      </c>
      <c r="G29" s="146" t="s">
        <v>9789</v>
      </c>
      <c r="H29" s="2">
        <v>7.48</v>
      </c>
      <c r="I29" s="142">
        <v>0</v>
      </c>
      <c r="J29" s="2">
        <v>0</v>
      </c>
      <c r="K29" s="15">
        <v>81.88</v>
      </c>
      <c r="L29" s="2">
        <v>0</v>
      </c>
      <c r="M29" s="2">
        <v>0</v>
      </c>
      <c r="N29" s="2">
        <v>0</v>
      </c>
      <c r="O29" s="2">
        <v>10.644399999999999</v>
      </c>
      <c r="P29" s="2">
        <v>100.0044</v>
      </c>
      <c r="Q29"/>
      <c r="R29" t="s">
        <v>8045</v>
      </c>
      <c r="S29" s="2">
        <v>0</v>
      </c>
      <c r="T29" s="2">
        <v>0</v>
      </c>
      <c r="U29" s="2"/>
    </row>
    <row r="30" spans="1:21" x14ac:dyDescent="0.25">
      <c r="A30" t="s">
        <v>8329</v>
      </c>
      <c r="B30" t="s">
        <v>9685</v>
      </c>
      <c r="C30" t="s">
        <v>7706</v>
      </c>
      <c r="D30" t="s">
        <v>0</v>
      </c>
      <c r="E30">
        <v>15311</v>
      </c>
      <c r="F30" t="s">
        <v>2771</v>
      </c>
      <c r="G30" s="146" t="s">
        <v>2772</v>
      </c>
      <c r="H30" s="2">
        <v>7.48</v>
      </c>
      <c r="I30" s="142">
        <v>0</v>
      </c>
      <c r="J30" s="2">
        <v>0</v>
      </c>
      <c r="K30" s="15">
        <v>81.88</v>
      </c>
      <c r="L30" s="2">
        <v>0</v>
      </c>
      <c r="M30" s="2">
        <v>0</v>
      </c>
      <c r="N30" s="2">
        <v>0</v>
      </c>
      <c r="O30" s="2">
        <v>10.644399999999999</v>
      </c>
      <c r="P30" s="2">
        <v>100.0044</v>
      </c>
      <c r="Q30"/>
      <c r="R30" t="s">
        <v>8045</v>
      </c>
      <c r="S30" s="2">
        <v>0</v>
      </c>
      <c r="T30" s="2">
        <v>0</v>
      </c>
      <c r="U30" s="2"/>
    </row>
    <row r="31" spans="1:21" x14ac:dyDescent="0.25">
      <c r="A31" t="s">
        <v>8329</v>
      </c>
      <c r="B31" t="s">
        <v>9683</v>
      </c>
      <c r="C31" t="s">
        <v>7706</v>
      </c>
      <c r="D31" t="s">
        <v>0</v>
      </c>
      <c r="E31">
        <v>27472</v>
      </c>
      <c r="F31" t="s">
        <v>1531</v>
      </c>
      <c r="G31" s="146" t="s">
        <v>1532</v>
      </c>
      <c r="H31" s="2">
        <v>4.26</v>
      </c>
      <c r="I31" s="142">
        <v>0</v>
      </c>
      <c r="J31" s="2">
        <v>0</v>
      </c>
      <c r="K31" s="15">
        <v>49.32</v>
      </c>
      <c r="L31" s="2">
        <v>0</v>
      </c>
      <c r="M31" s="2">
        <v>0</v>
      </c>
      <c r="N31" s="2">
        <v>0</v>
      </c>
      <c r="O31" s="2">
        <v>6.4116</v>
      </c>
      <c r="P31" s="2">
        <v>59.991599999999998</v>
      </c>
      <c r="Q31"/>
      <c r="R31" t="s">
        <v>8045</v>
      </c>
      <c r="S31" s="2">
        <v>0</v>
      </c>
      <c r="T31" s="2">
        <v>0</v>
      </c>
      <c r="U31" s="2"/>
    </row>
    <row r="32" spans="1:21" x14ac:dyDescent="0.25">
      <c r="A32" t="s">
        <v>8329</v>
      </c>
      <c r="B32" t="s">
        <v>9718</v>
      </c>
      <c r="C32" t="s">
        <v>7706</v>
      </c>
      <c r="D32" t="s">
        <v>0</v>
      </c>
      <c r="E32">
        <v>121523</v>
      </c>
      <c r="G32" s="146" t="s">
        <v>1391</v>
      </c>
      <c r="H32" s="2">
        <v>2.25</v>
      </c>
      <c r="I32" s="142">
        <v>0</v>
      </c>
      <c r="J32" s="2">
        <v>0</v>
      </c>
      <c r="K32" s="15">
        <v>24.56</v>
      </c>
      <c r="L32" s="2">
        <v>0</v>
      </c>
      <c r="M32" s="2">
        <v>0</v>
      </c>
      <c r="N32" s="2">
        <v>0</v>
      </c>
      <c r="O32" s="2">
        <v>3.1928000000000001</v>
      </c>
      <c r="P32" s="2">
        <v>30.002800000000001</v>
      </c>
      <c r="Q32" t="s">
        <v>9244</v>
      </c>
      <c r="R32" t="s">
        <v>8045</v>
      </c>
      <c r="S32" s="2">
        <v>0</v>
      </c>
      <c r="T32" s="2">
        <v>0</v>
      </c>
      <c r="U32" s="2"/>
    </row>
    <row r="33" spans="1:21" x14ac:dyDescent="0.25">
      <c r="A33" t="s">
        <v>8329</v>
      </c>
      <c r="B33" t="s">
        <v>9690</v>
      </c>
      <c r="C33" t="s">
        <v>7706</v>
      </c>
      <c r="D33" t="s">
        <v>0</v>
      </c>
      <c r="E33">
        <v>118598</v>
      </c>
      <c r="G33" s="146" t="s">
        <v>1391</v>
      </c>
      <c r="H33" s="2">
        <v>3.4499999999999997</v>
      </c>
      <c r="I33" s="142">
        <v>0</v>
      </c>
      <c r="J33" s="2">
        <v>0</v>
      </c>
      <c r="K33" s="15">
        <v>40.76</v>
      </c>
      <c r="L33" s="2">
        <v>0</v>
      </c>
      <c r="M33" s="2">
        <v>0</v>
      </c>
      <c r="N33" s="2">
        <v>0</v>
      </c>
      <c r="O33" s="2">
        <v>5.2988</v>
      </c>
      <c r="P33" s="2">
        <v>49.508800000000001</v>
      </c>
      <c r="Q33" t="s">
        <v>9244</v>
      </c>
      <c r="R33" t="s">
        <v>8045</v>
      </c>
      <c r="S33" s="2">
        <v>0</v>
      </c>
      <c r="T33" s="2">
        <v>0</v>
      </c>
      <c r="U33" s="2"/>
    </row>
    <row r="34" spans="1:21" x14ac:dyDescent="0.25">
      <c r="A34" t="s">
        <v>8329</v>
      </c>
      <c r="B34" t="s">
        <v>9777</v>
      </c>
      <c r="C34" t="s">
        <v>7706</v>
      </c>
      <c r="D34" t="s">
        <v>0</v>
      </c>
      <c r="E34">
        <v>121652</v>
      </c>
      <c r="G34" s="146" t="s">
        <v>1391</v>
      </c>
      <c r="H34" s="2">
        <v>1.5</v>
      </c>
      <c r="I34" s="142">
        <v>0</v>
      </c>
      <c r="J34" s="2">
        <v>0</v>
      </c>
      <c r="K34" s="2">
        <v>16.37</v>
      </c>
      <c r="L34" s="2">
        <v>0</v>
      </c>
      <c r="M34" s="2">
        <v>0</v>
      </c>
      <c r="N34" s="2">
        <v>0</v>
      </c>
      <c r="O34" s="2">
        <v>2.1281000000000003</v>
      </c>
      <c r="P34" s="2">
        <v>19.998100000000001</v>
      </c>
      <c r="Q34" t="s">
        <v>9244</v>
      </c>
      <c r="R34" t="s">
        <v>8045</v>
      </c>
      <c r="S34" s="2">
        <v>0</v>
      </c>
      <c r="T34" s="2">
        <v>0</v>
      </c>
      <c r="U34" s="2"/>
    </row>
    <row r="35" spans="1:21" x14ac:dyDescent="0.25">
      <c r="A35" t="s">
        <v>8329</v>
      </c>
      <c r="B35" t="s">
        <v>9777</v>
      </c>
      <c r="C35" t="s">
        <v>7706</v>
      </c>
      <c r="D35" t="s">
        <v>0</v>
      </c>
      <c r="E35">
        <v>120069</v>
      </c>
      <c r="G35" s="146" t="s">
        <v>1391</v>
      </c>
      <c r="H35" s="2">
        <v>3.4699999999999998</v>
      </c>
      <c r="I35" s="142">
        <v>0</v>
      </c>
      <c r="J35" s="2">
        <v>0</v>
      </c>
      <c r="K35" s="15">
        <v>40.28</v>
      </c>
      <c r="L35" s="2">
        <v>0</v>
      </c>
      <c r="M35" s="2">
        <v>0</v>
      </c>
      <c r="N35" s="2">
        <v>0</v>
      </c>
      <c r="O35" s="2">
        <v>5.2364000000000006</v>
      </c>
      <c r="P35" s="2">
        <v>48.986400000000003</v>
      </c>
      <c r="Q35" t="s">
        <v>9244</v>
      </c>
      <c r="R35" t="s">
        <v>8045</v>
      </c>
      <c r="S35" s="2">
        <v>0</v>
      </c>
      <c r="T35" s="2">
        <v>0</v>
      </c>
      <c r="U35" s="2"/>
    </row>
    <row r="36" spans="1:21" x14ac:dyDescent="0.25">
      <c r="A36" t="s">
        <v>8329</v>
      </c>
      <c r="B36" t="s">
        <v>9687</v>
      </c>
      <c r="C36" t="s">
        <v>7706</v>
      </c>
      <c r="D36" t="s">
        <v>0</v>
      </c>
      <c r="E36">
        <v>4177254</v>
      </c>
      <c r="F36" t="s">
        <v>1506</v>
      </c>
      <c r="G36" s="137" t="s">
        <v>1507</v>
      </c>
      <c r="H36" s="2">
        <v>0</v>
      </c>
      <c r="I36" s="142">
        <v>0</v>
      </c>
      <c r="J36" s="2">
        <v>0</v>
      </c>
      <c r="K36" s="15">
        <v>91.1</v>
      </c>
      <c r="L36" s="2">
        <v>0</v>
      </c>
      <c r="M36" s="2">
        <v>0</v>
      </c>
      <c r="N36" s="2">
        <v>0</v>
      </c>
      <c r="O36" s="2">
        <v>11.843</v>
      </c>
      <c r="P36" s="2">
        <v>102.943</v>
      </c>
      <c r="Q36"/>
      <c r="R36" t="s">
        <v>8045</v>
      </c>
      <c r="S36" s="2">
        <v>0</v>
      </c>
      <c r="T36" s="2">
        <v>0</v>
      </c>
      <c r="U36" s="2"/>
    </row>
    <row r="37" spans="1:21" x14ac:dyDescent="0.25">
      <c r="A37" t="s">
        <v>8329</v>
      </c>
      <c r="B37" t="s">
        <v>9687</v>
      </c>
      <c r="C37" t="s">
        <v>7706</v>
      </c>
      <c r="D37" t="s">
        <v>0</v>
      </c>
      <c r="E37">
        <v>51</v>
      </c>
      <c r="F37" t="s">
        <v>9252</v>
      </c>
      <c r="G37" s="42" t="s">
        <v>9253</v>
      </c>
      <c r="H37" s="2">
        <v>0</v>
      </c>
      <c r="I37" s="142">
        <v>0</v>
      </c>
      <c r="J37" s="2">
        <v>0</v>
      </c>
      <c r="K37" s="15">
        <v>1319.6</v>
      </c>
      <c r="L37" s="2">
        <v>0</v>
      </c>
      <c r="M37" s="2">
        <v>0</v>
      </c>
      <c r="N37" s="2">
        <v>0</v>
      </c>
      <c r="O37" s="2">
        <v>171.548</v>
      </c>
      <c r="P37" s="113">
        <v>1491.1479999999999</v>
      </c>
      <c r="Q37"/>
      <c r="R37" t="s">
        <v>8045</v>
      </c>
      <c r="S37" s="2">
        <v>0</v>
      </c>
      <c r="T37" s="2">
        <v>0</v>
      </c>
      <c r="U37" s="2"/>
    </row>
    <row r="38" spans="1:21" x14ac:dyDescent="0.25">
      <c r="A38" t="s">
        <v>8329</v>
      </c>
      <c r="B38" t="s">
        <v>9782</v>
      </c>
      <c r="C38" t="s">
        <v>7706</v>
      </c>
      <c r="D38" t="s">
        <v>0</v>
      </c>
      <c r="E38">
        <v>90</v>
      </c>
      <c r="F38" t="s">
        <v>9701</v>
      </c>
      <c r="G38" s="132" t="s">
        <v>9702</v>
      </c>
      <c r="H38" s="2">
        <v>0</v>
      </c>
      <c r="I38" s="142">
        <v>0</v>
      </c>
      <c r="J38" s="2">
        <v>0</v>
      </c>
      <c r="K38" s="15">
        <v>99.56</v>
      </c>
      <c r="L38" s="2">
        <v>0</v>
      </c>
      <c r="M38" s="2">
        <v>0</v>
      </c>
      <c r="N38" s="2">
        <v>0</v>
      </c>
      <c r="O38" s="2">
        <v>12.9428</v>
      </c>
      <c r="P38" s="2">
        <v>112.50280000000001</v>
      </c>
      <c r="Q38"/>
      <c r="R38" t="s">
        <v>8045</v>
      </c>
      <c r="S38" s="2">
        <v>0</v>
      </c>
      <c r="T38" s="2">
        <v>0</v>
      </c>
      <c r="U38" s="2"/>
    </row>
    <row r="39" spans="1:21" x14ac:dyDescent="0.25">
      <c r="A39" t="s">
        <v>8329</v>
      </c>
      <c r="B39" t="s">
        <v>9752</v>
      </c>
      <c r="C39" t="s">
        <v>7706</v>
      </c>
      <c r="D39" t="s">
        <v>0</v>
      </c>
      <c r="E39">
        <v>89</v>
      </c>
      <c r="F39" t="s">
        <v>9701</v>
      </c>
      <c r="G39" s="132" t="s">
        <v>9702</v>
      </c>
      <c r="H39" s="2">
        <v>0</v>
      </c>
      <c r="I39" s="113">
        <v>0</v>
      </c>
      <c r="J39" s="2">
        <v>0</v>
      </c>
      <c r="K39" s="15">
        <v>46.9</v>
      </c>
      <c r="L39" s="2">
        <v>0</v>
      </c>
      <c r="M39" s="2">
        <v>0</v>
      </c>
      <c r="N39" s="2">
        <v>0</v>
      </c>
      <c r="O39" s="2">
        <v>6.0970000000000004</v>
      </c>
      <c r="P39" s="144">
        <v>52.997</v>
      </c>
      <c r="Q39"/>
      <c r="R39" t="s">
        <v>8045</v>
      </c>
      <c r="S39" s="2">
        <v>0</v>
      </c>
      <c r="T39" s="2">
        <v>0</v>
      </c>
      <c r="U39" s="2"/>
    </row>
    <row r="40" spans="1:21" x14ac:dyDescent="0.25">
      <c r="A40" t="s">
        <v>8329</v>
      </c>
      <c r="B40" t="s">
        <v>9785</v>
      </c>
      <c r="C40" t="s">
        <v>7706</v>
      </c>
      <c r="D40" t="s">
        <v>0</v>
      </c>
      <c r="E40">
        <v>14</v>
      </c>
      <c r="F40" t="s">
        <v>9786</v>
      </c>
      <c r="G40" t="s">
        <v>9787</v>
      </c>
      <c r="H40" s="2">
        <v>0</v>
      </c>
      <c r="I40" s="142">
        <v>0</v>
      </c>
      <c r="J40" s="2">
        <v>0</v>
      </c>
      <c r="K40" s="15">
        <v>30</v>
      </c>
      <c r="L40" s="2">
        <v>0</v>
      </c>
      <c r="M40" s="2">
        <v>0</v>
      </c>
      <c r="N40" s="2">
        <v>0</v>
      </c>
      <c r="O40" s="2">
        <v>3.9000000000000004</v>
      </c>
      <c r="P40" s="2">
        <v>33.9</v>
      </c>
      <c r="Q40"/>
      <c r="R40" t="s">
        <v>8045</v>
      </c>
      <c r="S40" s="2">
        <v>0</v>
      </c>
      <c r="T40" s="2">
        <v>0</v>
      </c>
      <c r="U40" s="2"/>
    </row>
    <row r="41" spans="1:21" x14ac:dyDescent="0.25">
      <c r="A41" t="s">
        <v>8329</v>
      </c>
      <c r="B41" t="s">
        <v>9439</v>
      </c>
      <c r="C41" t="s">
        <v>7706</v>
      </c>
      <c r="D41" t="s">
        <v>0</v>
      </c>
      <c r="E41">
        <v>80060</v>
      </c>
      <c r="F41" t="s">
        <v>1459</v>
      </c>
      <c r="G41" s="134" t="s">
        <v>1460</v>
      </c>
      <c r="H41" s="2">
        <v>3.2800000000000002</v>
      </c>
      <c r="I41" s="2">
        <v>0</v>
      </c>
      <c r="J41" s="2">
        <v>0</v>
      </c>
      <c r="K41" s="15">
        <v>36.03</v>
      </c>
      <c r="L41" s="2">
        <v>0</v>
      </c>
      <c r="M41" s="2">
        <v>0</v>
      </c>
      <c r="N41" s="2">
        <v>0</v>
      </c>
      <c r="O41" s="2">
        <v>4.6839000000000004</v>
      </c>
      <c r="P41" s="2">
        <v>43.993900000000004</v>
      </c>
      <c r="Q41"/>
      <c r="R41" t="s">
        <v>8045</v>
      </c>
      <c r="S41" s="2">
        <v>0</v>
      </c>
      <c r="T41" s="2">
        <v>0</v>
      </c>
      <c r="U41" s="2"/>
    </row>
    <row r="42" spans="1:21" x14ac:dyDescent="0.25">
      <c r="A42" t="s">
        <v>8329</v>
      </c>
      <c r="B42" t="s">
        <v>9718</v>
      </c>
      <c r="C42" t="s">
        <v>7706</v>
      </c>
      <c r="D42" t="s">
        <v>0</v>
      </c>
      <c r="E42">
        <v>80085</v>
      </c>
      <c r="F42" t="s">
        <v>1459</v>
      </c>
      <c r="G42" s="134" t="s">
        <v>1460</v>
      </c>
      <c r="H42" s="2">
        <v>5.24</v>
      </c>
      <c r="I42" s="2">
        <v>0</v>
      </c>
      <c r="J42" s="2">
        <v>0</v>
      </c>
      <c r="K42" s="15">
        <v>57.31</v>
      </c>
      <c r="L42" s="2">
        <v>0</v>
      </c>
      <c r="M42" s="2">
        <v>0</v>
      </c>
      <c r="N42" s="2">
        <v>0</v>
      </c>
      <c r="O42" s="2">
        <v>7.4503000000000004</v>
      </c>
      <c r="P42" s="2">
        <v>70.00030000000001</v>
      </c>
      <c r="Q42"/>
      <c r="R42" t="s">
        <v>8045</v>
      </c>
      <c r="S42" s="2">
        <v>0</v>
      </c>
      <c r="T42" s="2">
        <v>0</v>
      </c>
      <c r="U42" s="2"/>
    </row>
    <row r="43" spans="1:21" x14ac:dyDescent="0.25">
      <c r="A43" t="s">
        <v>8329</v>
      </c>
      <c r="B43" t="s">
        <v>9784</v>
      </c>
      <c r="C43" t="s">
        <v>7706</v>
      </c>
      <c r="D43" t="s">
        <v>0</v>
      </c>
      <c r="E43">
        <v>80302</v>
      </c>
      <c r="F43" t="s">
        <v>1459</v>
      </c>
      <c r="G43" s="134" t="s">
        <v>1460</v>
      </c>
      <c r="H43" s="2">
        <v>3.74</v>
      </c>
      <c r="I43" s="2">
        <v>0</v>
      </c>
      <c r="J43" s="2">
        <v>0</v>
      </c>
      <c r="K43" s="15">
        <v>40.94</v>
      </c>
      <c r="L43" s="2">
        <v>0</v>
      </c>
      <c r="M43" s="2">
        <v>0</v>
      </c>
      <c r="N43" s="2">
        <v>0</v>
      </c>
      <c r="O43" s="2">
        <v>5.3221999999999996</v>
      </c>
      <c r="P43" s="2">
        <v>50.002200000000002</v>
      </c>
      <c r="Q43"/>
      <c r="R43" t="s">
        <v>8045</v>
      </c>
      <c r="S43" s="2">
        <v>0</v>
      </c>
      <c r="T43" s="2">
        <v>0</v>
      </c>
      <c r="U43" s="2"/>
    </row>
    <row r="44" spans="1:21" x14ac:dyDescent="0.25">
      <c r="A44" t="s">
        <v>8329</v>
      </c>
      <c r="B44" t="s">
        <v>9723</v>
      </c>
      <c r="C44" t="s">
        <v>7706</v>
      </c>
      <c r="D44" t="s">
        <v>0</v>
      </c>
      <c r="E44">
        <v>80330</v>
      </c>
      <c r="F44" t="s">
        <v>1459</v>
      </c>
      <c r="G44" s="134" t="s">
        <v>1460</v>
      </c>
      <c r="H44" s="2">
        <v>1.49</v>
      </c>
      <c r="I44" s="2">
        <v>0</v>
      </c>
      <c r="J44" s="2">
        <v>0</v>
      </c>
      <c r="K44" s="15">
        <v>16.37</v>
      </c>
      <c r="L44" s="2">
        <v>0</v>
      </c>
      <c r="M44" s="2">
        <v>0</v>
      </c>
      <c r="N44" s="2">
        <v>0</v>
      </c>
      <c r="O44" s="2">
        <v>2.1281000000000003</v>
      </c>
      <c r="P44" s="2">
        <v>19.988099999999999</v>
      </c>
      <c r="Q44"/>
      <c r="R44" t="s">
        <v>8045</v>
      </c>
      <c r="S44" s="2">
        <v>0</v>
      </c>
      <c r="T44" s="2">
        <v>0</v>
      </c>
      <c r="U44" s="2"/>
    </row>
    <row r="45" spans="1:21" x14ac:dyDescent="0.25">
      <c r="A45" t="s">
        <v>8329</v>
      </c>
      <c r="B45" t="s">
        <v>9776</v>
      </c>
      <c r="C45" t="s">
        <v>7706</v>
      </c>
      <c r="D45" t="s">
        <v>0</v>
      </c>
      <c r="E45">
        <v>80512</v>
      </c>
      <c r="F45" t="s">
        <v>1459</v>
      </c>
      <c r="G45" s="134" t="s">
        <v>1460</v>
      </c>
      <c r="H45" s="2">
        <v>3.8899999999999997</v>
      </c>
      <c r="I45" s="2">
        <v>0</v>
      </c>
      <c r="J45" s="2">
        <v>0</v>
      </c>
      <c r="K45" s="15">
        <v>42.57</v>
      </c>
      <c r="L45" s="2">
        <v>0</v>
      </c>
      <c r="M45" s="2">
        <v>0</v>
      </c>
      <c r="N45" s="2">
        <v>0</v>
      </c>
      <c r="O45" s="2">
        <v>5.5341000000000005</v>
      </c>
      <c r="P45" s="2">
        <v>51.994100000000003</v>
      </c>
      <c r="Q45"/>
      <c r="R45" t="s">
        <v>8045</v>
      </c>
      <c r="S45" s="2">
        <v>0</v>
      </c>
      <c r="T45" s="2">
        <v>0</v>
      </c>
      <c r="U45" s="2"/>
    </row>
    <row r="46" spans="1:21" x14ac:dyDescent="0.25">
      <c r="A46" t="s">
        <v>8329</v>
      </c>
      <c r="B46" t="s">
        <v>9728</v>
      </c>
      <c r="C46" t="s">
        <v>7706</v>
      </c>
      <c r="D46" t="s">
        <v>0</v>
      </c>
      <c r="E46">
        <v>80762</v>
      </c>
      <c r="F46" t="s">
        <v>1459</v>
      </c>
      <c r="G46" s="134" t="s">
        <v>1460</v>
      </c>
      <c r="H46" s="2">
        <v>4.34</v>
      </c>
      <c r="I46" s="2">
        <v>0</v>
      </c>
      <c r="J46" s="2">
        <v>0</v>
      </c>
      <c r="K46" s="15">
        <v>47.49</v>
      </c>
      <c r="L46" s="2">
        <v>0</v>
      </c>
      <c r="M46" s="2">
        <v>0</v>
      </c>
      <c r="N46" s="2">
        <v>0</v>
      </c>
      <c r="O46" s="2">
        <v>6.1737000000000002</v>
      </c>
      <c r="P46" s="2">
        <v>58.003699999999995</v>
      </c>
      <c r="Q46"/>
      <c r="R46" t="s">
        <v>8045</v>
      </c>
      <c r="S46" s="2">
        <v>0</v>
      </c>
      <c r="T46" s="2">
        <v>0</v>
      </c>
      <c r="U46" s="2"/>
    </row>
    <row r="47" spans="1:21" x14ac:dyDescent="0.25">
      <c r="A47" t="s">
        <v>8329</v>
      </c>
      <c r="B47" t="s">
        <v>9733</v>
      </c>
      <c r="C47" t="s">
        <v>7706</v>
      </c>
      <c r="D47" t="s">
        <v>0</v>
      </c>
      <c r="E47">
        <v>80870</v>
      </c>
      <c r="F47" t="s">
        <v>1459</v>
      </c>
      <c r="G47" s="134" t="s">
        <v>1460</v>
      </c>
      <c r="H47" s="2">
        <v>7.48</v>
      </c>
      <c r="I47" s="2">
        <v>0</v>
      </c>
      <c r="J47" s="2">
        <v>0</v>
      </c>
      <c r="K47" s="15">
        <v>81.87</v>
      </c>
      <c r="L47" s="2">
        <v>0</v>
      </c>
      <c r="M47" s="2">
        <v>0</v>
      </c>
      <c r="N47" s="2">
        <v>0</v>
      </c>
      <c r="O47" s="2">
        <v>10.6431</v>
      </c>
      <c r="P47" s="2">
        <v>99.993100000000013</v>
      </c>
      <c r="Q47"/>
      <c r="R47" t="s">
        <v>8045</v>
      </c>
      <c r="S47" s="2">
        <v>0</v>
      </c>
      <c r="T47" s="2">
        <v>0</v>
      </c>
      <c r="U47" s="2"/>
    </row>
    <row r="48" spans="1:21" x14ac:dyDescent="0.25">
      <c r="A48" t="s">
        <v>8329</v>
      </c>
      <c r="B48" t="s">
        <v>9738</v>
      </c>
      <c r="C48" t="s">
        <v>7706</v>
      </c>
      <c r="D48" t="s">
        <v>0</v>
      </c>
      <c r="E48">
        <v>80954</v>
      </c>
      <c r="F48" t="s">
        <v>1459</v>
      </c>
      <c r="G48" s="134" t="s">
        <v>1460</v>
      </c>
      <c r="H48" s="2">
        <v>1.5</v>
      </c>
      <c r="I48" s="2">
        <v>0</v>
      </c>
      <c r="J48" s="2">
        <v>0</v>
      </c>
      <c r="K48" s="15">
        <v>16.47</v>
      </c>
      <c r="L48" s="2">
        <v>0</v>
      </c>
      <c r="M48" s="2">
        <v>0</v>
      </c>
      <c r="N48" s="2">
        <v>0</v>
      </c>
      <c r="O48" s="2">
        <v>2.1410999999999998</v>
      </c>
      <c r="P48" s="2">
        <v>20.1111</v>
      </c>
      <c r="Q48"/>
      <c r="R48" t="s">
        <v>8045</v>
      </c>
      <c r="S48" s="2">
        <v>0</v>
      </c>
      <c r="T48" s="2">
        <v>0</v>
      </c>
      <c r="U48" s="2"/>
    </row>
    <row r="49" spans="1:21" x14ac:dyDescent="0.25">
      <c r="A49" t="s">
        <v>8329</v>
      </c>
      <c r="B49" t="s">
        <v>9738</v>
      </c>
      <c r="C49" t="s">
        <v>7706</v>
      </c>
      <c r="D49" t="s">
        <v>0</v>
      </c>
      <c r="E49">
        <v>81036</v>
      </c>
      <c r="F49" t="s">
        <v>1459</v>
      </c>
      <c r="G49" s="134" t="s">
        <v>1460</v>
      </c>
      <c r="H49" s="2">
        <v>3.2800000000000002</v>
      </c>
      <c r="I49" s="2">
        <v>0</v>
      </c>
      <c r="J49" s="2">
        <v>0</v>
      </c>
      <c r="K49" s="15">
        <v>48.3</v>
      </c>
      <c r="L49" s="2">
        <v>0</v>
      </c>
      <c r="M49" s="2">
        <v>0</v>
      </c>
      <c r="N49" s="2">
        <v>0</v>
      </c>
      <c r="O49" s="2">
        <v>6.2789999999999999</v>
      </c>
      <c r="P49" s="2">
        <v>57.858999999999995</v>
      </c>
      <c r="Q49"/>
      <c r="R49" t="s">
        <v>8045</v>
      </c>
      <c r="S49" s="2">
        <v>0</v>
      </c>
      <c r="T49" s="2">
        <v>0</v>
      </c>
      <c r="U49" s="2"/>
    </row>
    <row r="50" spans="1:21" x14ac:dyDescent="0.25">
      <c r="A50" t="s">
        <v>8329</v>
      </c>
      <c r="B50" t="s">
        <v>9742</v>
      </c>
      <c r="C50" t="s">
        <v>7706</v>
      </c>
      <c r="D50" t="s">
        <v>0</v>
      </c>
      <c r="E50">
        <v>81077</v>
      </c>
      <c r="F50" t="s">
        <v>1459</v>
      </c>
      <c r="G50" s="134" t="s">
        <v>1460</v>
      </c>
      <c r="H50" s="2">
        <v>2.59</v>
      </c>
      <c r="I50" s="2">
        <v>0</v>
      </c>
      <c r="J50" s="2">
        <v>0</v>
      </c>
      <c r="K50" s="15">
        <v>26.73</v>
      </c>
      <c r="L50" s="2">
        <v>0</v>
      </c>
      <c r="M50" s="2">
        <v>0</v>
      </c>
      <c r="N50" s="2">
        <v>0</v>
      </c>
      <c r="O50" s="2">
        <v>3.4749000000000003</v>
      </c>
      <c r="P50" s="2">
        <v>32.794899999999998</v>
      </c>
      <c r="Q50"/>
      <c r="R50" t="s">
        <v>8045</v>
      </c>
      <c r="S50" s="2">
        <v>0</v>
      </c>
      <c r="T50" s="2">
        <v>0</v>
      </c>
      <c r="U50" s="2"/>
    </row>
    <row r="51" spans="1:21" x14ac:dyDescent="0.25">
      <c r="A51" t="s">
        <v>8329</v>
      </c>
      <c r="B51" t="s">
        <v>9742</v>
      </c>
      <c r="C51" t="s">
        <v>7706</v>
      </c>
      <c r="D51" t="s">
        <v>0</v>
      </c>
      <c r="E51">
        <v>81388</v>
      </c>
      <c r="F51" t="s">
        <v>1459</v>
      </c>
      <c r="G51" s="134" t="s">
        <v>1460</v>
      </c>
      <c r="H51" s="2">
        <v>3</v>
      </c>
      <c r="I51" s="2">
        <v>0</v>
      </c>
      <c r="J51" s="2">
        <v>0</v>
      </c>
      <c r="K51" s="15">
        <v>43.36</v>
      </c>
      <c r="L51" s="2">
        <v>0</v>
      </c>
      <c r="M51" s="2">
        <v>0</v>
      </c>
      <c r="N51" s="2">
        <v>0</v>
      </c>
      <c r="O51" s="2">
        <v>5.6368</v>
      </c>
      <c r="P51" s="2">
        <v>51.9968</v>
      </c>
      <c r="Q51"/>
      <c r="R51" t="s">
        <v>8045</v>
      </c>
      <c r="S51" s="2">
        <v>0</v>
      </c>
      <c r="T51" s="2">
        <v>0</v>
      </c>
      <c r="U51" s="2"/>
    </row>
    <row r="52" spans="1:21" x14ac:dyDescent="0.25">
      <c r="A52" t="s">
        <v>8329</v>
      </c>
      <c r="B52" t="s">
        <v>9745</v>
      </c>
      <c r="C52" t="s">
        <v>7706</v>
      </c>
      <c r="D52" t="s">
        <v>0</v>
      </c>
      <c r="E52">
        <v>81475</v>
      </c>
      <c r="F52" t="s">
        <v>1459</v>
      </c>
      <c r="G52" s="134" t="s">
        <v>1460</v>
      </c>
      <c r="H52" s="2">
        <v>3.5999999999999996</v>
      </c>
      <c r="I52" s="2">
        <v>0</v>
      </c>
      <c r="J52" s="2">
        <v>0</v>
      </c>
      <c r="K52" s="15">
        <v>37.04</v>
      </c>
      <c r="L52" s="2">
        <v>0</v>
      </c>
      <c r="M52" s="2">
        <v>0</v>
      </c>
      <c r="N52" s="2">
        <v>0</v>
      </c>
      <c r="O52" s="2">
        <v>4.8151999999999999</v>
      </c>
      <c r="P52" s="2">
        <v>45.455199999999998</v>
      </c>
      <c r="Q52"/>
      <c r="R52" t="s">
        <v>8045</v>
      </c>
      <c r="S52" s="2">
        <v>0</v>
      </c>
      <c r="T52" s="2">
        <v>0</v>
      </c>
      <c r="U52" s="2"/>
    </row>
    <row r="53" spans="1:21" x14ac:dyDescent="0.25">
      <c r="A53" t="s">
        <v>8329</v>
      </c>
      <c r="B53" t="s">
        <v>9745</v>
      </c>
      <c r="C53" t="s">
        <v>7706</v>
      </c>
      <c r="D53" t="s">
        <v>0</v>
      </c>
      <c r="E53">
        <v>81519</v>
      </c>
      <c r="F53" t="s">
        <v>1459</v>
      </c>
      <c r="G53" s="134" t="s">
        <v>1460</v>
      </c>
      <c r="H53" s="2">
        <v>2.77</v>
      </c>
      <c r="I53" s="2">
        <v>0</v>
      </c>
      <c r="J53" s="2">
        <v>0</v>
      </c>
      <c r="K53" s="15">
        <v>28.52</v>
      </c>
      <c r="L53" s="2">
        <v>0</v>
      </c>
      <c r="M53" s="2">
        <v>0</v>
      </c>
      <c r="N53" s="2">
        <v>0</v>
      </c>
      <c r="O53" s="2">
        <v>3.7076000000000002</v>
      </c>
      <c r="P53" s="2">
        <v>34.997599999999998</v>
      </c>
      <c r="Q53"/>
      <c r="R53" t="s">
        <v>8045</v>
      </c>
      <c r="S53" s="2">
        <v>0</v>
      </c>
      <c r="T53" s="2">
        <v>0</v>
      </c>
      <c r="U53" s="2"/>
    </row>
    <row r="54" spans="1:21" x14ac:dyDescent="0.25">
      <c r="A54" t="s">
        <v>8329</v>
      </c>
      <c r="B54" t="s">
        <v>9749</v>
      </c>
      <c r="C54" t="s">
        <v>7706</v>
      </c>
      <c r="D54" t="s">
        <v>0</v>
      </c>
      <c r="E54">
        <v>81569</v>
      </c>
      <c r="F54" t="s">
        <v>1459</v>
      </c>
      <c r="G54" s="134" t="s">
        <v>1460</v>
      </c>
      <c r="H54" s="2">
        <v>5.53</v>
      </c>
      <c r="I54" s="2">
        <v>0</v>
      </c>
      <c r="J54" s="2">
        <v>0</v>
      </c>
      <c r="K54" s="15">
        <v>57.04</v>
      </c>
      <c r="L54" s="2">
        <v>0</v>
      </c>
      <c r="M54" s="2">
        <v>0</v>
      </c>
      <c r="N54" s="2">
        <v>0</v>
      </c>
      <c r="O54" s="2">
        <v>7.4152000000000005</v>
      </c>
      <c r="P54" s="2">
        <v>69.985200000000006</v>
      </c>
      <c r="Q54"/>
      <c r="R54" t="s">
        <v>8045</v>
      </c>
      <c r="S54" s="2">
        <v>0</v>
      </c>
      <c r="T54" s="2">
        <v>0</v>
      </c>
      <c r="U54" s="2"/>
    </row>
    <row r="55" spans="1:21" x14ac:dyDescent="0.25">
      <c r="A55" t="s">
        <v>8329</v>
      </c>
      <c r="B55" t="s">
        <v>9752</v>
      </c>
      <c r="C55" t="s">
        <v>7706</v>
      </c>
      <c r="D55" t="s">
        <v>0</v>
      </c>
      <c r="E55">
        <v>81804</v>
      </c>
      <c r="F55" t="s">
        <v>1459</v>
      </c>
      <c r="G55" s="134" t="s">
        <v>1460</v>
      </c>
      <c r="H55" s="2">
        <v>3.2700000000000005</v>
      </c>
      <c r="I55" s="2">
        <v>0</v>
      </c>
      <c r="J55" s="2">
        <v>0</v>
      </c>
      <c r="K55" s="15">
        <v>45.99</v>
      </c>
      <c r="L55" s="2">
        <v>0</v>
      </c>
      <c r="M55" s="2">
        <v>0</v>
      </c>
      <c r="N55" s="2">
        <v>0</v>
      </c>
      <c r="O55" s="2">
        <v>5.9787000000000008</v>
      </c>
      <c r="P55" s="2">
        <v>55.238700000000009</v>
      </c>
      <c r="Q55"/>
      <c r="R55" t="s">
        <v>8045</v>
      </c>
      <c r="S55" s="2">
        <v>0</v>
      </c>
      <c r="T55" s="2">
        <v>0</v>
      </c>
      <c r="U55" s="2"/>
    </row>
    <row r="56" spans="1:21" x14ac:dyDescent="0.25">
      <c r="A56" t="s">
        <v>8329</v>
      </c>
      <c r="B56" t="s">
        <v>9754</v>
      </c>
      <c r="C56" t="s">
        <v>7706</v>
      </c>
      <c r="D56" t="s">
        <v>0</v>
      </c>
      <c r="E56">
        <v>81853</v>
      </c>
      <c r="F56" t="s">
        <v>1459</v>
      </c>
      <c r="G56" s="134" t="s">
        <v>1460</v>
      </c>
      <c r="H56" s="2">
        <v>5.54</v>
      </c>
      <c r="I56" s="2">
        <v>0</v>
      </c>
      <c r="J56" s="2">
        <v>0</v>
      </c>
      <c r="K56" s="15">
        <v>57.04</v>
      </c>
      <c r="L56" s="2">
        <v>0</v>
      </c>
      <c r="M56" s="2">
        <v>0</v>
      </c>
      <c r="N56" s="2">
        <v>0</v>
      </c>
      <c r="O56" s="2">
        <v>7.4152000000000005</v>
      </c>
      <c r="P56" s="2">
        <v>69.995199999999997</v>
      </c>
      <c r="Q56"/>
      <c r="R56" t="s">
        <v>8045</v>
      </c>
      <c r="S56" s="2">
        <v>0</v>
      </c>
      <c r="T56" s="2">
        <v>0</v>
      </c>
      <c r="U56" s="2"/>
    </row>
    <row r="57" spans="1:21" x14ac:dyDescent="0.25">
      <c r="A57" t="s">
        <v>8329</v>
      </c>
      <c r="B57" t="s">
        <v>9754</v>
      </c>
      <c r="C57" t="s">
        <v>7706</v>
      </c>
      <c r="D57" t="s">
        <v>0</v>
      </c>
      <c r="E57">
        <v>81930</v>
      </c>
      <c r="F57" t="s">
        <v>1459</v>
      </c>
      <c r="G57" s="134" t="s">
        <v>1460</v>
      </c>
      <c r="H57" s="2">
        <v>1.66</v>
      </c>
      <c r="I57" s="2">
        <v>0</v>
      </c>
      <c r="J57" s="2">
        <v>0</v>
      </c>
      <c r="K57" s="15">
        <v>17.11</v>
      </c>
      <c r="L57" s="2">
        <v>0</v>
      </c>
      <c r="M57" s="2">
        <v>0</v>
      </c>
      <c r="N57" s="2">
        <v>0</v>
      </c>
      <c r="O57" s="2">
        <v>2.2242999999999999</v>
      </c>
      <c r="P57" s="2">
        <v>20.994299999999999</v>
      </c>
      <c r="Q57"/>
      <c r="R57" t="s">
        <v>8045</v>
      </c>
      <c r="S57" s="2">
        <v>0</v>
      </c>
      <c r="T57" s="2">
        <v>0</v>
      </c>
      <c r="U57" s="2"/>
    </row>
    <row r="58" spans="1:21" x14ac:dyDescent="0.25">
      <c r="A58" t="s">
        <v>8329</v>
      </c>
      <c r="B58" t="s">
        <v>9783</v>
      </c>
      <c r="C58" t="s">
        <v>7706</v>
      </c>
      <c r="D58" t="s">
        <v>0</v>
      </c>
      <c r="E58">
        <v>82012</v>
      </c>
      <c r="F58" t="s">
        <v>1459</v>
      </c>
      <c r="G58" s="134" t="s">
        <v>1460</v>
      </c>
      <c r="H58" s="2">
        <v>5.53</v>
      </c>
      <c r="I58" s="2">
        <v>0</v>
      </c>
      <c r="J58" s="2">
        <v>0</v>
      </c>
      <c r="K58" s="15">
        <v>57.04</v>
      </c>
      <c r="L58" s="2">
        <v>0</v>
      </c>
      <c r="M58" s="2">
        <v>0</v>
      </c>
      <c r="N58" s="2">
        <v>0</v>
      </c>
      <c r="O58" s="2">
        <v>7.4152000000000005</v>
      </c>
      <c r="P58" s="2">
        <v>69.985200000000006</v>
      </c>
      <c r="Q58"/>
      <c r="R58" t="s">
        <v>8045</v>
      </c>
      <c r="S58" s="2">
        <v>0</v>
      </c>
      <c r="T58" s="2">
        <v>0</v>
      </c>
      <c r="U58" s="2"/>
    </row>
    <row r="59" spans="1:21" x14ac:dyDescent="0.25">
      <c r="A59" t="s">
        <v>8329</v>
      </c>
      <c r="B59" t="s">
        <v>9758</v>
      </c>
      <c r="C59" t="s">
        <v>7706</v>
      </c>
      <c r="D59" t="s">
        <v>0</v>
      </c>
      <c r="E59">
        <v>82181</v>
      </c>
      <c r="F59" t="s">
        <v>1459</v>
      </c>
      <c r="G59" s="134" t="s">
        <v>1460</v>
      </c>
      <c r="H59" s="2">
        <v>2.0999999999999996</v>
      </c>
      <c r="I59" s="2">
        <v>0</v>
      </c>
      <c r="J59" s="2">
        <v>0</v>
      </c>
      <c r="K59" s="15">
        <v>21.68</v>
      </c>
      <c r="L59" s="2">
        <v>0</v>
      </c>
      <c r="M59" s="2">
        <v>0</v>
      </c>
      <c r="N59" s="2">
        <v>0</v>
      </c>
      <c r="O59" s="2">
        <v>2.8184</v>
      </c>
      <c r="P59" s="2">
        <v>26.598400000000002</v>
      </c>
      <c r="Q59"/>
      <c r="R59" t="s">
        <v>8045</v>
      </c>
      <c r="S59" s="2">
        <v>0</v>
      </c>
      <c r="T59" s="2">
        <v>0</v>
      </c>
      <c r="U59" s="2"/>
    </row>
    <row r="60" spans="1:21" x14ac:dyDescent="0.25">
      <c r="A60" t="s">
        <v>8329</v>
      </c>
      <c r="B60" t="s">
        <v>9782</v>
      </c>
      <c r="C60" t="s">
        <v>7706</v>
      </c>
      <c r="D60" t="s">
        <v>0</v>
      </c>
      <c r="E60">
        <v>82465</v>
      </c>
      <c r="F60" t="s">
        <v>1459</v>
      </c>
      <c r="G60" s="134" t="s">
        <v>1460</v>
      </c>
      <c r="H60" s="2">
        <v>4.53</v>
      </c>
      <c r="I60" s="2">
        <v>0</v>
      </c>
      <c r="J60" s="2">
        <v>0</v>
      </c>
      <c r="K60" s="15">
        <v>46.65</v>
      </c>
      <c r="L60" s="2">
        <v>0</v>
      </c>
      <c r="M60" s="2">
        <v>0</v>
      </c>
      <c r="N60" s="2">
        <v>0</v>
      </c>
      <c r="O60" s="2">
        <v>6.0644999999999998</v>
      </c>
      <c r="P60" s="2">
        <v>57.244500000000002</v>
      </c>
      <c r="Q60"/>
      <c r="R60" t="s">
        <v>8045</v>
      </c>
      <c r="S60" s="2">
        <v>0</v>
      </c>
      <c r="T60" s="2">
        <v>0</v>
      </c>
      <c r="U60" s="2"/>
    </row>
    <row r="61" spans="1:21" x14ac:dyDescent="0.25">
      <c r="A61" t="s">
        <v>8329</v>
      </c>
      <c r="B61" t="s">
        <v>9769</v>
      </c>
      <c r="C61" t="s">
        <v>7706</v>
      </c>
      <c r="D61" t="s">
        <v>0</v>
      </c>
      <c r="E61">
        <v>82570</v>
      </c>
      <c r="F61" t="s">
        <v>1459</v>
      </c>
      <c r="G61" s="134" t="s">
        <v>1460</v>
      </c>
      <c r="H61" s="2">
        <v>2.68</v>
      </c>
      <c r="I61" s="2">
        <v>0</v>
      </c>
      <c r="J61" s="2">
        <v>0</v>
      </c>
      <c r="K61" s="15">
        <v>26.91</v>
      </c>
      <c r="L61" s="2">
        <v>0</v>
      </c>
      <c r="M61" s="2">
        <v>0</v>
      </c>
      <c r="N61" s="2">
        <v>0</v>
      </c>
      <c r="O61" s="2">
        <v>3.4983</v>
      </c>
      <c r="P61" s="2">
        <v>33.088299999999997</v>
      </c>
      <c r="Q61"/>
      <c r="R61" t="s">
        <v>8045</v>
      </c>
      <c r="S61" s="2">
        <v>0</v>
      </c>
      <c r="T61" s="2">
        <v>0</v>
      </c>
      <c r="U61" s="2"/>
    </row>
    <row r="62" spans="1:21" x14ac:dyDescent="0.25">
      <c r="A62" t="s">
        <v>8329</v>
      </c>
      <c r="B62" t="s">
        <v>9772</v>
      </c>
      <c r="C62" t="s">
        <v>7706</v>
      </c>
      <c r="D62" t="s">
        <v>0</v>
      </c>
      <c r="E62">
        <v>82716</v>
      </c>
      <c r="F62" t="s">
        <v>1459</v>
      </c>
      <c r="G62" s="134" t="s">
        <v>1460</v>
      </c>
      <c r="H62" s="2">
        <v>2.96</v>
      </c>
      <c r="I62" s="2">
        <v>0</v>
      </c>
      <c r="J62" s="2">
        <v>0</v>
      </c>
      <c r="K62" s="15">
        <v>29.63</v>
      </c>
      <c r="L62" s="2">
        <v>0</v>
      </c>
      <c r="M62" s="2">
        <v>0</v>
      </c>
      <c r="N62" s="2">
        <v>0</v>
      </c>
      <c r="O62" s="2">
        <v>3.8519000000000001</v>
      </c>
      <c r="P62" s="2">
        <v>36.441899999999997</v>
      </c>
      <c r="Q62"/>
      <c r="R62" t="s">
        <v>8045</v>
      </c>
      <c r="S62" s="2">
        <v>0</v>
      </c>
      <c r="T62" s="2">
        <v>0</v>
      </c>
      <c r="U62" s="2"/>
    </row>
    <row r="63" spans="1:21" x14ac:dyDescent="0.25">
      <c r="A63" t="s">
        <v>8329</v>
      </c>
      <c r="B63" t="s">
        <v>9775</v>
      </c>
      <c r="C63" t="s">
        <v>7706</v>
      </c>
      <c r="D63" t="s">
        <v>0</v>
      </c>
      <c r="E63">
        <v>82939</v>
      </c>
      <c r="F63" t="s">
        <v>1459</v>
      </c>
      <c r="G63" s="134" t="s">
        <v>1460</v>
      </c>
      <c r="H63" s="2">
        <v>3.0199999999999996</v>
      </c>
      <c r="I63" s="2">
        <v>0</v>
      </c>
      <c r="J63" s="2">
        <v>0</v>
      </c>
      <c r="K63" s="15">
        <v>30.26</v>
      </c>
      <c r="L63" s="2">
        <v>0</v>
      </c>
      <c r="M63" s="2">
        <v>0</v>
      </c>
      <c r="N63" s="2">
        <v>0</v>
      </c>
      <c r="O63" s="2">
        <v>3.9338000000000002</v>
      </c>
      <c r="P63" s="2">
        <v>37.213799999999999</v>
      </c>
      <c r="Q63"/>
      <c r="R63" t="s">
        <v>8045</v>
      </c>
      <c r="S63" s="2">
        <v>0</v>
      </c>
      <c r="T63" s="2">
        <v>0</v>
      </c>
      <c r="U63" s="2"/>
    </row>
    <row r="64" spans="1:21" x14ac:dyDescent="0.25">
      <c r="A64" t="s">
        <v>8329</v>
      </c>
      <c r="B64" t="s">
        <v>9781</v>
      </c>
      <c r="C64" t="s">
        <v>7706</v>
      </c>
      <c r="D64" t="s">
        <v>0</v>
      </c>
      <c r="E64">
        <v>83025</v>
      </c>
      <c r="F64" t="s">
        <v>1459</v>
      </c>
      <c r="G64" s="134" t="s">
        <v>1460</v>
      </c>
      <c r="H64" s="2">
        <v>5.6899999999999995</v>
      </c>
      <c r="I64" s="2">
        <v>0</v>
      </c>
      <c r="J64" s="2">
        <v>0</v>
      </c>
      <c r="K64" s="15">
        <v>56.91</v>
      </c>
      <c r="L64" s="2">
        <v>0</v>
      </c>
      <c r="M64" s="2">
        <v>0</v>
      </c>
      <c r="N64" s="2">
        <v>0</v>
      </c>
      <c r="O64" s="2">
        <v>7.3982999999999999</v>
      </c>
      <c r="P64" s="2">
        <v>69.9983</v>
      </c>
      <c r="Q64"/>
      <c r="R64" t="s">
        <v>8045</v>
      </c>
      <c r="S64" s="2">
        <v>0</v>
      </c>
      <c r="T64" s="2">
        <v>0</v>
      </c>
      <c r="U64" s="2"/>
    </row>
    <row r="65" spans="1:21" x14ac:dyDescent="0.25">
      <c r="A65" t="s">
        <v>8329</v>
      </c>
      <c r="B65" t="s">
        <v>9781</v>
      </c>
      <c r="C65" t="s">
        <v>7706</v>
      </c>
      <c r="D65" t="s">
        <v>0</v>
      </c>
      <c r="E65">
        <v>83027</v>
      </c>
      <c r="F65" t="s">
        <v>1459</v>
      </c>
      <c r="G65" s="134" t="s">
        <v>1460</v>
      </c>
      <c r="H65" s="2">
        <v>4.71</v>
      </c>
      <c r="I65" s="2">
        <v>0</v>
      </c>
      <c r="J65" s="2">
        <v>0</v>
      </c>
      <c r="K65" s="15">
        <v>47.15</v>
      </c>
      <c r="L65" s="2">
        <v>0</v>
      </c>
      <c r="M65" s="2">
        <v>0</v>
      </c>
      <c r="N65" s="2">
        <v>0</v>
      </c>
      <c r="O65" s="2">
        <v>6.1295000000000002</v>
      </c>
      <c r="P65" s="2">
        <v>57.9895</v>
      </c>
      <c r="Q65"/>
      <c r="R65" t="s">
        <v>8045</v>
      </c>
      <c r="S65" s="2">
        <v>0</v>
      </c>
      <c r="T65" s="2">
        <v>0</v>
      </c>
      <c r="U65" s="2"/>
    </row>
    <row r="66" spans="1:21" x14ac:dyDescent="0.25">
      <c r="A66" t="s">
        <v>8329</v>
      </c>
      <c r="B66" t="s">
        <v>9780</v>
      </c>
      <c r="C66" t="s">
        <v>7706</v>
      </c>
      <c r="D66" t="s">
        <v>0</v>
      </c>
      <c r="E66">
        <v>68035</v>
      </c>
      <c r="F66" t="s">
        <v>1455</v>
      </c>
      <c r="G66" s="141" t="s">
        <v>1456</v>
      </c>
      <c r="H66" s="2">
        <v>9.94</v>
      </c>
      <c r="I66" s="2">
        <v>0</v>
      </c>
      <c r="J66" s="2">
        <v>0</v>
      </c>
      <c r="K66" s="15">
        <v>102.38</v>
      </c>
      <c r="L66" s="2">
        <v>0</v>
      </c>
      <c r="M66" s="2">
        <v>0</v>
      </c>
      <c r="N66" s="2">
        <v>0</v>
      </c>
      <c r="O66" s="2">
        <v>13.3094</v>
      </c>
      <c r="P66" s="2">
        <v>125.62939999999999</v>
      </c>
      <c r="Q66"/>
      <c r="R66" t="s">
        <v>8045</v>
      </c>
      <c r="S66" s="2">
        <v>0</v>
      </c>
      <c r="T66" s="2">
        <v>0</v>
      </c>
      <c r="U66" s="2"/>
    </row>
    <row r="67" spans="1:21" x14ac:dyDescent="0.25">
      <c r="A67" t="s">
        <v>8329</v>
      </c>
      <c r="B67" t="s">
        <v>9754</v>
      </c>
      <c r="C67" t="s">
        <v>7706</v>
      </c>
      <c r="D67" t="s">
        <v>0</v>
      </c>
      <c r="E67">
        <v>68508</v>
      </c>
      <c r="F67" t="s">
        <v>1455</v>
      </c>
      <c r="G67" s="141" t="s">
        <v>1456</v>
      </c>
      <c r="H67" s="2">
        <v>8.2200000000000006</v>
      </c>
      <c r="I67" s="2">
        <v>0</v>
      </c>
      <c r="J67" s="2">
        <v>0</v>
      </c>
      <c r="K67" s="15">
        <v>84.67</v>
      </c>
      <c r="L67" s="2">
        <v>0</v>
      </c>
      <c r="M67" s="2">
        <v>0</v>
      </c>
      <c r="N67" s="2">
        <v>0</v>
      </c>
      <c r="O67" s="2">
        <v>11.007100000000001</v>
      </c>
      <c r="P67" s="2">
        <v>103.89709999999999</v>
      </c>
      <c r="Q67"/>
      <c r="R67" t="s">
        <v>8045</v>
      </c>
      <c r="S67" s="2">
        <v>0</v>
      </c>
      <c r="T67" s="2">
        <v>0</v>
      </c>
      <c r="U67" s="2"/>
    </row>
    <row r="68" spans="1:21" x14ac:dyDescent="0.25">
      <c r="A68" t="s">
        <v>8329</v>
      </c>
      <c r="B68" t="s">
        <v>9779</v>
      </c>
      <c r="C68" t="s">
        <v>7706</v>
      </c>
      <c r="D68" t="s">
        <v>0</v>
      </c>
      <c r="E68">
        <v>70517</v>
      </c>
      <c r="F68" t="s">
        <v>1455</v>
      </c>
      <c r="G68" s="141" t="s">
        <v>1456</v>
      </c>
      <c r="H68" s="2">
        <v>10.01</v>
      </c>
      <c r="I68" s="2">
        <v>0</v>
      </c>
      <c r="J68" s="2">
        <v>0</v>
      </c>
      <c r="K68" s="15">
        <v>100.07</v>
      </c>
      <c r="L68" s="2">
        <v>0</v>
      </c>
      <c r="M68" s="2">
        <v>0</v>
      </c>
      <c r="N68" s="2">
        <v>0</v>
      </c>
      <c r="O68" s="2">
        <v>13.0091</v>
      </c>
      <c r="P68" s="2">
        <v>123.0891</v>
      </c>
      <c r="Q68"/>
      <c r="R68" t="s">
        <v>8045</v>
      </c>
      <c r="S68" s="2">
        <v>0</v>
      </c>
      <c r="T68" s="2">
        <v>0</v>
      </c>
      <c r="U68" s="2"/>
    </row>
    <row r="69" spans="1:21" x14ac:dyDescent="0.25">
      <c r="A69" t="s">
        <v>8329</v>
      </c>
      <c r="B69" t="s">
        <v>9774</v>
      </c>
      <c r="C69" t="s">
        <v>7706</v>
      </c>
      <c r="D69" t="s">
        <v>0</v>
      </c>
      <c r="E69">
        <v>70119</v>
      </c>
      <c r="F69" t="s">
        <v>1455</v>
      </c>
      <c r="G69" s="141" t="s">
        <v>1456</v>
      </c>
      <c r="H69" s="2">
        <v>9.0299999999999994</v>
      </c>
      <c r="I69" s="2">
        <v>0</v>
      </c>
      <c r="J69" s="2">
        <v>0</v>
      </c>
      <c r="K69" s="15">
        <v>90.24</v>
      </c>
      <c r="L69" s="2">
        <v>0</v>
      </c>
      <c r="M69" s="2">
        <v>0</v>
      </c>
      <c r="N69" s="2">
        <v>0</v>
      </c>
      <c r="O69" s="2">
        <v>11.731199999999999</v>
      </c>
      <c r="P69" s="2">
        <v>111.0012</v>
      </c>
      <c r="Q69"/>
      <c r="R69" t="s">
        <v>8045</v>
      </c>
      <c r="S69" s="2">
        <v>0</v>
      </c>
      <c r="T69" s="2">
        <v>0</v>
      </c>
      <c r="U69" s="2"/>
    </row>
    <row r="70" spans="1:21" x14ac:dyDescent="0.25">
      <c r="A70" t="s">
        <v>8329</v>
      </c>
      <c r="B70" t="s">
        <v>9778</v>
      </c>
      <c r="C70" t="s">
        <v>7706</v>
      </c>
      <c r="D70" t="s">
        <v>0</v>
      </c>
      <c r="E70">
        <v>69825</v>
      </c>
      <c r="F70" t="s">
        <v>1455</v>
      </c>
      <c r="G70" s="141" t="s">
        <v>1456</v>
      </c>
      <c r="H70" s="2">
        <v>10.49</v>
      </c>
      <c r="I70" s="2">
        <v>0</v>
      </c>
      <c r="J70" s="2">
        <v>0</v>
      </c>
      <c r="K70" s="15">
        <v>104.88</v>
      </c>
      <c r="L70" s="2">
        <v>0</v>
      </c>
      <c r="M70" s="2">
        <v>0</v>
      </c>
      <c r="N70" s="2">
        <v>0</v>
      </c>
      <c r="O70" s="2">
        <v>13.634399999999999</v>
      </c>
      <c r="P70" s="2">
        <v>129.00439999999998</v>
      </c>
      <c r="Q70"/>
      <c r="R70" t="s">
        <v>8045</v>
      </c>
      <c r="S70" s="2">
        <v>0</v>
      </c>
      <c r="T70" s="2">
        <v>0</v>
      </c>
      <c r="U70" s="2"/>
    </row>
    <row r="71" spans="1:21" x14ac:dyDescent="0.25">
      <c r="A71" t="s">
        <v>8329</v>
      </c>
      <c r="B71" t="s">
        <v>9778</v>
      </c>
      <c r="C71" t="s">
        <v>7706</v>
      </c>
      <c r="D71" t="s">
        <v>0</v>
      </c>
      <c r="E71">
        <v>69458</v>
      </c>
      <c r="F71" t="s">
        <v>1455</v>
      </c>
      <c r="G71" s="141" t="s">
        <v>1456</v>
      </c>
      <c r="H71" s="2">
        <v>9.8999999999999986</v>
      </c>
      <c r="I71" s="2">
        <v>0</v>
      </c>
      <c r="J71" s="2">
        <v>0</v>
      </c>
      <c r="K71" s="15">
        <v>101.86</v>
      </c>
      <c r="L71" s="2">
        <v>0</v>
      </c>
      <c r="M71" s="2">
        <v>0</v>
      </c>
      <c r="N71" s="2">
        <v>0</v>
      </c>
      <c r="O71" s="2">
        <v>13.2418</v>
      </c>
      <c r="P71" s="2">
        <v>125.00179999999999</v>
      </c>
      <c r="Q71"/>
      <c r="R71" t="s">
        <v>8045</v>
      </c>
      <c r="S71" s="2">
        <v>0</v>
      </c>
      <c r="T71" s="2">
        <v>0</v>
      </c>
      <c r="U71" s="2"/>
    </row>
    <row r="72" spans="1:21" x14ac:dyDescent="0.25">
      <c r="A72" t="s">
        <v>8329</v>
      </c>
      <c r="B72" t="s">
        <v>9778</v>
      </c>
      <c r="C72" t="s">
        <v>7706</v>
      </c>
      <c r="D72" t="s">
        <v>0</v>
      </c>
      <c r="E72">
        <v>69373</v>
      </c>
      <c r="F72" t="s">
        <v>1455</v>
      </c>
      <c r="G72" s="141" t="s">
        <v>1456</v>
      </c>
      <c r="H72" s="2">
        <v>3.09</v>
      </c>
      <c r="I72" s="2">
        <v>0</v>
      </c>
      <c r="J72" s="2">
        <v>0</v>
      </c>
      <c r="K72" s="15">
        <v>31.79</v>
      </c>
      <c r="L72" s="2">
        <v>0</v>
      </c>
      <c r="M72" s="2">
        <v>0</v>
      </c>
      <c r="N72" s="2">
        <v>0</v>
      </c>
      <c r="O72" s="2">
        <v>4.1326999999999998</v>
      </c>
      <c r="P72" s="2">
        <v>39.012699999999995</v>
      </c>
      <c r="Q72"/>
      <c r="R72" t="s">
        <v>8045</v>
      </c>
      <c r="S72" s="2">
        <v>0</v>
      </c>
      <c r="T72" s="2">
        <v>0</v>
      </c>
      <c r="U72" s="2"/>
    </row>
    <row r="73" spans="1:21" x14ac:dyDescent="0.25">
      <c r="A73" t="s">
        <v>8329</v>
      </c>
      <c r="B73" t="s">
        <v>9758</v>
      </c>
      <c r="C73" t="s">
        <v>7706</v>
      </c>
      <c r="D73" t="s">
        <v>0</v>
      </c>
      <c r="E73">
        <v>68947</v>
      </c>
      <c r="F73" t="s">
        <v>1455</v>
      </c>
      <c r="G73" s="141" t="s">
        <v>1456</v>
      </c>
      <c r="H73" s="2">
        <v>10.209999999999999</v>
      </c>
      <c r="I73" s="2">
        <v>0</v>
      </c>
      <c r="J73" s="2">
        <v>0</v>
      </c>
      <c r="K73" s="15">
        <v>105.12</v>
      </c>
      <c r="L73" s="2">
        <v>0</v>
      </c>
      <c r="M73" s="2">
        <v>0</v>
      </c>
      <c r="N73" s="2">
        <v>0</v>
      </c>
      <c r="O73" s="2">
        <v>13.665600000000001</v>
      </c>
      <c r="P73" s="2">
        <v>128.9956</v>
      </c>
      <c r="Q73"/>
      <c r="R73" t="s">
        <v>8045</v>
      </c>
      <c r="S73" s="2">
        <v>0</v>
      </c>
      <c r="T73" s="2">
        <v>0</v>
      </c>
      <c r="U73" s="2"/>
    </row>
    <row r="74" spans="1:21" x14ac:dyDescent="0.25">
      <c r="A74" t="s">
        <v>8329</v>
      </c>
      <c r="B74" t="s">
        <v>9777</v>
      </c>
      <c r="C74" t="s">
        <v>7706</v>
      </c>
      <c r="D74" t="s">
        <v>0</v>
      </c>
      <c r="E74">
        <v>65084</v>
      </c>
      <c r="F74" t="s">
        <v>1455</v>
      </c>
      <c r="G74" s="141" t="s">
        <v>1456</v>
      </c>
      <c r="H74" s="2">
        <v>9.7200000000000006</v>
      </c>
      <c r="I74" s="2">
        <v>0</v>
      </c>
      <c r="J74" s="2">
        <v>0</v>
      </c>
      <c r="K74" s="15">
        <v>106.44</v>
      </c>
      <c r="L74" s="2">
        <v>0</v>
      </c>
      <c r="M74" s="2">
        <v>0</v>
      </c>
      <c r="N74" s="2">
        <v>0</v>
      </c>
      <c r="O74" s="2">
        <v>13.837200000000001</v>
      </c>
      <c r="P74" s="2">
        <v>129.99719999999999</v>
      </c>
      <c r="Q74"/>
      <c r="R74" t="s">
        <v>8045</v>
      </c>
      <c r="S74" s="2">
        <v>0</v>
      </c>
      <c r="T74" s="2">
        <v>0</v>
      </c>
      <c r="U74" s="2"/>
    </row>
    <row r="75" spans="1:21" x14ac:dyDescent="0.25">
      <c r="A75" t="s">
        <v>8329</v>
      </c>
      <c r="B75" t="s">
        <v>9776</v>
      </c>
      <c r="C75" t="s">
        <v>7706</v>
      </c>
      <c r="D75" t="s">
        <v>0</v>
      </c>
      <c r="E75">
        <v>65603</v>
      </c>
      <c r="F75" t="s">
        <v>1455</v>
      </c>
      <c r="G75" s="141" t="s">
        <v>1456</v>
      </c>
      <c r="H75" s="2">
        <v>11.22</v>
      </c>
      <c r="I75" s="2">
        <v>0</v>
      </c>
      <c r="J75" s="2">
        <v>0</v>
      </c>
      <c r="K75" s="15">
        <v>122.81</v>
      </c>
      <c r="L75" s="2">
        <v>0</v>
      </c>
      <c r="M75" s="2">
        <v>0</v>
      </c>
      <c r="N75" s="2">
        <v>0</v>
      </c>
      <c r="O75" s="2">
        <v>15.965300000000001</v>
      </c>
      <c r="P75" s="2">
        <v>149.99530000000001</v>
      </c>
      <c r="Q75"/>
      <c r="R75" t="s">
        <v>8045</v>
      </c>
      <c r="S75" s="2">
        <v>0</v>
      </c>
      <c r="T75" s="2">
        <v>0</v>
      </c>
      <c r="U75" s="2"/>
    </row>
    <row r="76" spans="1:21" x14ac:dyDescent="0.25">
      <c r="A76" t="s">
        <v>8329</v>
      </c>
      <c r="B76" t="s">
        <v>9776</v>
      </c>
      <c r="C76" t="s">
        <v>7706</v>
      </c>
      <c r="D76" t="s">
        <v>0</v>
      </c>
      <c r="E76">
        <v>65637</v>
      </c>
      <c r="F76" t="s">
        <v>1455</v>
      </c>
      <c r="G76" s="141" t="s">
        <v>1456</v>
      </c>
      <c r="H76" s="2">
        <v>2.62</v>
      </c>
      <c r="I76" s="2">
        <v>0</v>
      </c>
      <c r="J76" s="2">
        <v>0</v>
      </c>
      <c r="K76" s="15">
        <v>28.66</v>
      </c>
      <c r="L76" s="2">
        <v>0</v>
      </c>
      <c r="M76" s="2">
        <v>0</v>
      </c>
      <c r="N76" s="2">
        <v>0</v>
      </c>
      <c r="O76" s="2">
        <v>3.7258</v>
      </c>
      <c r="P76" s="2">
        <v>35.005800000000001</v>
      </c>
      <c r="Q76"/>
      <c r="R76" t="s">
        <v>8045</v>
      </c>
      <c r="S76" s="2">
        <v>0</v>
      </c>
      <c r="T76" s="2">
        <v>0</v>
      </c>
      <c r="U76" s="2"/>
    </row>
    <row r="77" spans="1:21" x14ac:dyDescent="0.25">
      <c r="A77" t="s">
        <v>8329</v>
      </c>
      <c r="B77" t="s">
        <v>9725</v>
      </c>
      <c r="C77" t="s">
        <v>7706</v>
      </c>
      <c r="D77" t="s">
        <v>0</v>
      </c>
      <c r="E77">
        <v>66041</v>
      </c>
      <c r="F77" t="s">
        <v>1455</v>
      </c>
      <c r="G77" s="141" t="s">
        <v>1456</v>
      </c>
      <c r="H77" s="2">
        <v>11.22</v>
      </c>
      <c r="I77" s="2">
        <v>0</v>
      </c>
      <c r="J77" s="2">
        <v>0</v>
      </c>
      <c r="K77" s="15">
        <v>122.81</v>
      </c>
      <c r="L77" s="2">
        <v>0</v>
      </c>
      <c r="M77" s="2">
        <v>0</v>
      </c>
      <c r="N77" s="2">
        <v>0</v>
      </c>
      <c r="O77" s="2">
        <v>15.965300000000001</v>
      </c>
      <c r="P77" s="2">
        <v>149.99530000000001</v>
      </c>
      <c r="Q77"/>
      <c r="R77" t="s">
        <v>8045</v>
      </c>
      <c r="S77" s="2">
        <v>0</v>
      </c>
      <c r="T77" s="2">
        <v>0</v>
      </c>
      <c r="U77" s="2"/>
    </row>
    <row r="78" spans="1:21" x14ac:dyDescent="0.25">
      <c r="A78" t="s">
        <v>8329</v>
      </c>
      <c r="B78" t="s">
        <v>9775</v>
      </c>
      <c r="C78" t="s">
        <v>7706</v>
      </c>
      <c r="D78" t="s">
        <v>0</v>
      </c>
      <c r="E78">
        <v>66614</v>
      </c>
      <c r="F78" t="s">
        <v>1455</v>
      </c>
      <c r="G78" s="141" t="s">
        <v>1456</v>
      </c>
      <c r="H78" s="2">
        <v>10.850000000000001</v>
      </c>
      <c r="I78" s="2">
        <v>0</v>
      </c>
      <c r="J78" s="2">
        <v>0</v>
      </c>
      <c r="K78" s="15">
        <v>118.72</v>
      </c>
      <c r="L78" s="2">
        <v>0</v>
      </c>
      <c r="M78" s="2">
        <v>0</v>
      </c>
      <c r="N78" s="2">
        <v>0</v>
      </c>
      <c r="O78" s="2">
        <v>15.4336</v>
      </c>
      <c r="P78" s="2">
        <v>145.00360000000001</v>
      </c>
      <c r="Q78"/>
      <c r="R78" t="s">
        <v>8045</v>
      </c>
      <c r="S78" s="2">
        <v>0</v>
      </c>
      <c r="T78" s="2">
        <v>0</v>
      </c>
      <c r="U78" s="2"/>
    </row>
    <row r="79" spans="1:21" x14ac:dyDescent="0.25">
      <c r="A79" t="s">
        <v>8329</v>
      </c>
      <c r="B79" t="s">
        <v>9775</v>
      </c>
      <c r="C79" t="s">
        <v>7706</v>
      </c>
      <c r="D79" t="s">
        <v>0</v>
      </c>
      <c r="E79">
        <v>67057</v>
      </c>
      <c r="F79" t="s">
        <v>1455</v>
      </c>
      <c r="G79" s="141" t="s">
        <v>1456</v>
      </c>
      <c r="H79" s="2">
        <v>10.77</v>
      </c>
      <c r="I79" s="2">
        <v>0</v>
      </c>
      <c r="J79" s="2">
        <v>0</v>
      </c>
      <c r="K79" s="15">
        <v>110.83</v>
      </c>
      <c r="L79" s="2">
        <v>0</v>
      </c>
      <c r="M79" s="2">
        <v>0</v>
      </c>
      <c r="N79" s="2">
        <v>0</v>
      </c>
      <c r="O79" s="2">
        <v>14.4079</v>
      </c>
      <c r="P79" s="2">
        <v>136.00790000000001</v>
      </c>
      <c r="Q79"/>
      <c r="R79" t="s">
        <v>8045</v>
      </c>
      <c r="S79" s="2">
        <v>0</v>
      </c>
      <c r="T79" s="2">
        <v>0</v>
      </c>
      <c r="U79" s="2"/>
    </row>
    <row r="80" spans="1:21" x14ac:dyDescent="0.25">
      <c r="A80" t="s">
        <v>8329</v>
      </c>
      <c r="B80" t="s">
        <v>9775</v>
      </c>
      <c r="C80" t="s">
        <v>7706</v>
      </c>
      <c r="D80" t="s">
        <v>0</v>
      </c>
      <c r="E80">
        <v>67508</v>
      </c>
      <c r="F80" t="s">
        <v>1455</v>
      </c>
      <c r="G80" s="141" t="s">
        <v>1456</v>
      </c>
      <c r="H80" s="2">
        <v>9.51</v>
      </c>
      <c r="I80" s="2">
        <v>0</v>
      </c>
      <c r="J80" s="2">
        <v>0</v>
      </c>
      <c r="K80" s="15">
        <v>128.76</v>
      </c>
      <c r="L80" s="2">
        <v>0</v>
      </c>
      <c r="M80" s="2">
        <v>0</v>
      </c>
      <c r="N80" s="2">
        <v>0</v>
      </c>
      <c r="O80" s="2">
        <v>16.738799999999998</v>
      </c>
      <c r="P80" s="2">
        <v>155.00879999999998</v>
      </c>
      <c r="Q80"/>
      <c r="R80" t="s">
        <v>8045</v>
      </c>
      <c r="S80" s="2">
        <v>0</v>
      </c>
      <c r="T80" s="2">
        <v>0</v>
      </c>
      <c r="U80" s="2"/>
    </row>
    <row r="81" spans="1:21" x14ac:dyDescent="0.25">
      <c r="A81" t="s">
        <v>8329</v>
      </c>
      <c r="B81" t="s">
        <v>9775</v>
      </c>
      <c r="C81" s="21" t="s">
        <v>9530</v>
      </c>
      <c r="D81" t="s">
        <v>0</v>
      </c>
      <c r="E81" t="s">
        <v>9771</v>
      </c>
      <c r="F81" t="s">
        <v>2876</v>
      </c>
      <c r="G81" s="42" t="s">
        <v>2877</v>
      </c>
      <c r="H81" s="2">
        <v>0</v>
      </c>
      <c r="I81" s="2">
        <v>0</v>
      </c>
      <c r="J81" s="2">
        <v>0</v>
      </c>
      <c r="K81" s="15">
        <v>64.069999999999993</v>
      </c>
      <c r="L81" s="2">
        <v>0</v>
      </c>
      <c r="M81" s="2">
        <v>0</v>
      </c>
      <c r="N81" s="2">
        <v>0</v>
      </c>
      <c r="O81" s="2">
        <v>8.3290999999999986</v>
      </c>
      <c r="P81" s="2">
        <v>72.39909999999999</v>
      </c>
      <c r="Q81"/>
      <c r="R81" t="s">
        <v>8045</v>
      </c>
      <c r="S81" s="2">
        <v>0</v>
      </c>
      <c r="T81" s="2">
        <v>0</v>
      </c>
      <c r="U81" s="2"/>
    </row>
    <row r="82" spans="1:21" x14ac:dyDescent="0.25">
      <c r="A82" t="s">
        <v>8329</v>
      </c>
      <c r="B82" t="s">
        <v>9775</v>
      </c>
      <c r="C82" s="21" t="s">
        <v>9530</v>
      </c>
      <c r="D82" t="s">
        <v>0</v>
      </c>
      <c r="E82" t="s">
        <v>9771</v>
      </c>
      <c r="F82" t="s">
        <v>2876</v>
      </c>
      <c r="G82" s="42" t="s">
        <v>2877</v>
      </c>
      <c r="H82" s="2">
        <v>0</v>
      </c>
      <c r="I82" s="2">
        <v>0</v>
      </c>
      <c r="J82" s="2">
        <v>0</v>
      </c>
      <c r="K82" s="15">
        <v>31.98</v>
      </c>
      <c r="L82" s="2">
        <v>0</v>
      </c>
      <c r="M82" s="2">
        <v>0</v>
      </c>
      <c r="N82" s="2">
        <v>0</v>
      </c>
      <c r="O82" s="2">
        <v>4.1574</v>
      </c>
      <c r="P82" s="2">
        <v>36.1374</v>
      </c>
      <c r="Q82"/>
      <c r="R82" t="s">
        <v>8045</v>
      </c>
      <c r="S82" s="2">
        <v>0</v>
      </c>
      <c r="T82" s="2">
        <v>0</v>
      </c>
      <c r="U82" s="2"/>
    </row>
    <row r="83" spans="1:21" x14ac:dyDescent="0.25">
      <c r="A83" t="s">
        <v>8329</v>
      </c>
      <c r="B83" t="s">
        <v>9774</v>
      </c>
      <c r="C83" s="21" t="s">
        <v>9530</v>
      </c>
      <c r="D83" t="s">
        <v>0</v>
      </c>
      <c r="E83" t="s">
        <v>9771</v>
      </c>
      <c r="F83" t="s">
        <v>2876</v>
      </c>
      <c r="G83" s="42" t="s">
        <v>2877</v>
      </c>
      <c r="H83" s="2">
        <v>0</v>
      </c>
      <c r="I83" s="2">
        <v>0</v>
      </c>
      <c r="J83" s="2">
        <v>0</v>
      </c>
      <c r="K83" s="15">
        <v>31.98</v>
      </c>
      <c r="L83" s="2">
        <v>0</v>
      </c>
      <c r="M83" s="2">
        <v>0</v>
      </c>
      <c r="N83" s="2">
        <v>0</v>
      </c>
      <c r="O83" s="2">
        <v>4.1574</v>
      </c>
      <c r="P83" s="2">
        <v>36.1374</v>
      </c>
      <c r="Q83"/>
      <c r="R83" t="s">
        <v>8045</v>
      </c>
      <c r="S83" s="2">
        <v>0</v>
      </c>
      <c r="T83" s="2">
        <v>0</v>
      </c>
      <c r="U83" s="2"/>
    </row>
    <row r="84" spans="1:21" x14ac:dyDescent="0.25">
      <c r="A84" t="s">
        <v>8329</v>
      </c>
      <c r="B84" t="s">
        <v>9774</v>
      </c>
      <c r="C84" s="21" t="s">
        <v>9530</v>
      </c>
      <c r="D84" t="s">
        <v>0</v>
      </c>
      <c r="E84" t="s">
        <v>9771</v>
      </c>
      <c r="F84" t="s">
        <v>2876</v>
      </c>
      <c r="G84" s="42" t="s">
        <v>2877</v>
      </c>
      <c r="H84" s="2">
        <v>0</v>
      </c>
      <c r="I84" s="2">
        <v>0</v>
      </c>
      <c r="J84" s="2">
        <v>0</v>
      </c>
      <c r="K84" s="15">
        <v>31.98</v>
      </c>
      <c r="L84" s="2">
        <v>0</v>
      </c>
      <c r="M84" s="2">
        <v>0</v>
      </c>
      <c r="N84" s="2">
        <v>0</v>
      </c>
      <c r="O84" s="2">
        <v>4.1574</v>
      </c>
      <c r="P84" s="2">
        <v>36.1374</v>
      </c>
      <c r="Q84"/>
      <c r="R84" t="s">
        <v>8045</v>
      </c>
      <c r="S84" s="2">
        <v>0</v>
      </c>
      <c r="T84" s="2">
        <v>0</v>
      </c>
      <c r="U84" s="2"/>
    </row>
    <row r="85" spans="1:21" x14ac:dyDescent="0.25">
      <c r="A85" t="s">
        <v>8329</v>
      </c>
      <c r="B85" t="s">
        <v>9772</v>
      </c>
      <c r="C85" s="21" t="s">
        <v>9530</v>
      </c>
      <c r="D85" t="s">
        <v>0</v>
      </c>
      <c r="E85" t="s">
        <v>9771</v>
      </c>
      <c r="F85" t="s">
        <v>2876</v>
      </c>
      <c r="G85" s="42" t="s">
        <v>2877</v>
      </c>
      <c r="H85" s="2">
        <v>0</v>
      </c>
      <c r="I85" s="2">
        <v>0</v>
      </c>
      <c r="J85" s="2">
        <v>0</v>
      </c>
      <c r="K85" s="15">
        <v>97.39</v>
      </c>
      <c r="L85" s="2">
        <v>0</v>
      </c>
      <c r="M85" s="2">
        <v>0</v>
      </c>
      <c r="N85" s="2">
        <v>0</v>
      </c>
      <c r="O85" s="2">
        <v>12.6607</v>
      </c>
      <c r="P85" s="2">
        <v>110.05070000000001</v>
      </c>
      <c r="Q85"/>
      <c r="R85" t="s">
        <v>8045</v>
      </c>
      <c r="S85" s="2">
        <v>0</v>
      </c>
      <c r="T85" s="2">
        <v>0</v>
      </c>
      <c r="U85" s="2"/>
    </row>
    <row r="86" spans="1:21" x14ac:dyDescent="0.25">
      <c r="A86" t="s">
        <v>8329</v>
      </c>
      <c r="B86" t="s">
        <v>9769</v>
      </c>
      <c r="C86" s="21" t="s">
        <v>9530</v>
      </c>
      <c r="D86" t="s">
        <v>0</v>
      </c>
      <c r="E86" t="s">
        <v>9771</v>
      </c>
      <c r="F86" t="s">
        <v>2876</v>
      </c>
      <c r="G86" s="42" t="s">
        <v>2877</v>
      </c>
      <c r="H86" s="2">
        <v>0</v>
      </c>
      <c r="I86" s="2">
        <v>0</v>
      </c>
      <c r="J86" s="2">
        <v>0</v>
      </c>
      <c r="K86" s="2">
        <v>63.32</v>
      </c>
      <c r="L86" s="2">
        <v>0</v>
      </c>
      <c r="M86" s="2">
        <v>0</v>
      </c>
      <c r="N86" s="2">
        <v>0</v>
      </c>
      <c r="O86" s="2">
        <v>8.2316000000000003</v>
      </c>
      <c r="P86" s="2">
        <v>71.551600000000008</v>
      </c>
      <c r="Q86"/>
      <c r="R86" t="s">
        <v>8045</v>
      </c>
      <c r="S86" s="2">
        <v>0</v>
      </c>
      <c r="T86" s="2">
        <v>0</v>
      </c>
      <c r="U86" s="2"/>
    </row>
    <row r="87" spans="1:21" x14ac:dyDescent="0.25">
      <c r="A87" t="s">
        <v>8329</v>
      </c>
      <c r="B87" t="s">
        <v>9769</v>
      </c>
      <c r="C87" s="21" t="s">
        <v>9530</v>
      </c>
      <c r="D87" t="s">
        <v>0</v>
      </c>
      <c r="E87" t="s">
        <v>9770</v>
      </c>
      <c r="F87" t="s">
        <v>2876</v>
      </c>
      <c r="G87" s="42" t="s">
        <v>2877</v>
      </c>
      <c r="H87" s="2">
        <v>0</v>
      </c>
      <c r="I87" s="2">
        <v>0</v>
      </c>
      <c r="J87" s="2">
        <v>0</v>
      </c>
      <c r="K87" s="2">
        <v>63</v>
      </c>
      <c r="L87" s="2">
        <v>0</v>
      </c>
      <c r="M87" s="2">
        <v>0</v>
      </c>
      <c r="N87" s="2">
        <v>0</v>
      </c>
      <c r="O87" s="2">
        <v>8.19</v>
      </c>
      <c r="P87" s="2">
        <v>71.19</v>
      </c>
      <c r="Q87"/>
      <c r="R87" t="s">
        <v>8045</v>
      </c>
      <c r="S87" s="2">
        <v>0</v>
      </c>
      <c r="T87" s="2">
        <v>0</v>
      </c>
      <c r="U87" s="2"/>
    </row>
    <row r="88" spans="1:21" x14ac:dyDescent="0.25">
      <c r="A88" t="s">
        <v>8329</v>
      </c>
      <c r="B88" t="s">
        <v>9763</v>
      </c>
      <c r="C88" s="21" t="s">
        <v>9530</v>
      </c>
      <c r="D88" t="s">
        <v>0</v>
      </c>
      <c r="E88" t="s">
        <v>9768</v>
      </c>
      <c r="F88" t="s">
        <v>2876</v>
      </c>
      <c r="G88" s="42" t="s">
        <v>2877</v>
      </c>
      <c r="H88" s="2">
        <v>0</v>
      </c>
      <c r="I88" s="2">
        <v>0</v>
      </c>
      <c r="J88" s="2">
        <v>0</v>
      </c>
      <c r="K88" s="15">
        <v>39.979999999999997</v>
      </c>
      <c r="L88" s="2">
        <v>0</v>
      </c>
      <c r="M88" s="2">
        <v>0</v>
      </c>
      <c r="N88" s="2">
        <v>0</v>
      </c>
      <c r="O88" s="2">
        <v>5.1974</v>
      </c>
      <c r="P88" s="2">
        <v>45.177399999999999</v>
      </c>
      <c r="Q88"/>
      <c r="R88" t="s">
        <v>8045</v>
      </c>
      <c r="S88" s="2">
        <v>0</v>
      </c>
      <c r="T88" s="2">
        <v>0</v>
      </c>
      <c r="U88" s="2"/>
    </row>
    <row r="89" spans="1:21" x14ac:dyDescent="0.25">
      <c r="A89" t="s">
        <v>8329</v>
      </c>
      <c r="B89" t="s">
        <v>9763</v>
      </c>
      <c r="C89" s="21" t="s">
        <v>9530</v>
      </c>
      <c r="D89" t="s">
        <v>0</v>
      </c>
      <c r="E89" t="s">
        <v>9767</v>
      </c>
      <c r="F89" t="s">
        <v>2876</v>
      </c>
      <c r="G89" s="42" t="s">
        <v>2877</v>
      </c>
      <c r="H89" s="2">
        <v>0</v>
      </c>
      <c r="I89" s="2">
        <v>0</v>
      </c>
      <c r="J89" s="2">
        <v>0</v>
      </c>
      <c r="K89" s="15">
        <v>64.069999999999993</v>
      </c>
      <c r="L89" s="2">
        <v>0</v>
      </c>
      <c r="M89" s="2">
        <v>0</v>
      </c>
      <c r="N89" s="2">
        <v>0</v>
      </c>
      <c r="O89" s="2">
        <v>8.3290999999999986</v>
      </c>
      <c r="P89" s="2">
        <v>72.39909999999999</v>
      </c>
      <c r="Q89"/>
      <c r="R89" t="s">
        <v>8045</v>
      </c>
      <c r="S89" s="2">
        <v>0</v>
      </c>
      <c r="T89" s="2">
        <v>0</v>
      </c>
      <c r="U89" s="2"/>
    </row>
    <row r="90" spans="1:21" x14ac:dyDescent="0.25">
      <c r="A90" t="s">
        <v>8329</v>
      </c>
      <c r="B90" t="s">
        <v>9763</v>
      </c>
      <c r="C90" s="21" t="s">
        <v>9530</v>
      </c>
      <c r="D90" t="s">
        <v>0</v>
      </c>
      <c r="E90" t="s">
        <v>9766</v>
      </c>
      <c r="F90" t="s">
        <v>2876</v>
      </c>
      <c r="G90" s="42" t="s">
        <v>2877</v>
      </c>
      <c r="H90" s="2">
        <v>0</v>
      </c>
      <c r="I90" s="2">
        <v>0</v>
      </c>
      <c r="J90" s="2">
        <v>0</v>
      </c>
      <c r="K90" s="15">
        <v>31.98</v>
      </c>
      <c r="L90" s="2">
        <v>0</v>
      </c>
      <c r="M90" s="2">
        <v>0</v>
      </c>
      <c r="N90" s="2">
        <v>0</v>
      </c>
      <c r="O90" s="2">
        <v>4.1574</v>
      </c>
      <c r="P90" s="2">
        <v>36.1374</v>
      </c>
      <c r="Q90"/>
      <c r="R90" t="s">
        <v>8045</v>
      </c>
      <c r="S90" s="2">
        <v>0</v>
      </c>
      <c r="T90" s="2">
        <v>0</v>
      </c>
      <c r="U90" s="2"/>
    </row>
    <row r="91" spans="1:21" x14ac:dyDescent="0.25">
      <c r="A91" t="s">
        <v>8329</v>
      </c>
      <c r="B91" t="s">
        <v>9763</v>
      </c>
      <c r="C91" s="21" t="s">
        <v>9530</v>
      </c>
      <c r="D91" t="s">
        <v>0</v>
      </c>
      <c r="E91" t="s">
        <v>9765</v>
      </c>
      <c r="F91" t="s">
        <v>2876</v>
      </c>
      <c r="G91" s="42" t="s">
        <v>2877</v>
      </c>
      <c r="H91" s="2">
        <v>0</v>
      </c>
      <c r="I91" s="2">
        <v>0</v>
      </c>
      <c r="J91" s="2">
        <v>0</v>
      </c>
      <c r="K91" s="15">
        <v>69.84</v>
      </c>
      <c r="L91" s="2">
        <v>0</v>
      </c>
      <c r="M91" s="2">
        <v>0</v>
      </c>
      <c r="N91" s="2">
        <v>0</v>
      </c>
      <c r="O91" s="2">
        <v>9.0792000000000002</v>
      </c>
      <c r="P91" s="2">
        <v>78.919200000000004</v>
      </c>
      <c r="Q91"/>
      <c r="R91" t="s">
        <v>8045</v>
      </c>
      <c r="S91" s="2">
        <v>0</v>
      </c>
      <c r="T91" s="2">
        <v>0</v>
      </c>
      <c r="U91" s="2"/>
    </row>
    <row r="92" spans="1:21" x14ac:dyDescent="0.25">
      <c r="A92" t="s">
        <v>8329</v>
      </c>
      <c r="B92" t="s">
        <v>9763</v>
      </c>
      <c r="C92" s="21" t="s">
        <v>9530</v>
      </c>
      <c r="D92" t="s">
        <v>0</v>
      </c>
      <c r="E92" t="s">
        <v>9764</v>
      </c>
      <c r="F92" t="s">
        <v>2876</v>
      </c>
      <c r="G92" s="42" t="s">
        <v>2877</v>
      </c>
      <c r="H92" s="2">
        <v>0</v>
      </c>
      <c r="I92" s="2">
        <v>0</v>
      </c>
      <c r="J92" s="2">
        <v>0</v>
      </c>
      <c r="K92" s="15">
        <v>64.069999999999993</v>
      </c>
      <c r="L92" s="2">
        <v>0</v>
      </c>
      <c r="M92" s="2">
        <v>0</v>
      </c>
      <c r="N92" s="2">
        <v>0</v>
      </c>
      <c r="O92" s="2">
        <v>8.3290999999999986</v>
      </c>
      <c r="P92" s="2">
        <v>72.39909999999999</v>
      </c>
      <c r="Q92"/>
      <c r="R92" t="s">
        <v>8045</v>
      </c>
      <c r="S92" s="2">
        <v>0</v>
      </c>
      <c r="T92" s="2">
        <v>0</v>
      </c>
      <c r="U92" s="2"/>
    </row>
    <row r="93" spans="1:21" x14ac:dyDescent="0.25">
      <c r="A93" t="s">
        <v>8329</v>
      </c>
      <c r="B93" t="s">
        <v>9763</v>
      </c>
      <c r="C93" s="21" t="s">
        <v>9530</v>
      </c>
      <c r="D93" t="s">
        <v>0</v>
      </c>
      <c r="E93" t="s">
        <v>9762</v>
      </c>
      <c r="F93" t="s">
        <v>2876</v>
      </c>
      <c r="G93" s="42" t="s">
        <v>2877</v>
      </c>
      <c r="H93" s="2">
        <v>0</v>
      </c>
      <c r="I93" s="2">
        <v>0</v>
      </c>
      <c r="J93" s="2">
        <v>0</v>
      </c>
      <c r="K93" s="15">
        <v>34.54</v>
      </c>
      <c r="L93" s="2">
        <v>0</v>
      </c>
      <c r="M93" s="2">
        <v>0</v>
      </c>
      <c r="N93" s="2">
        <v>0</v>
      </c>
      <c r="O93" s="2">
        <v>4.4901999999999997</v>
      </c>
      <c r="P93" s="2">
        <v>39.030200000000001</v>
      </c>
      <c r="Q93"/>
      <c r="R93" t="s">
        <v>8045</v>
      </c>
      <c r="S93" s="2">
        <v>0</v>
      </c>
      <c r="T93" s="2">
        <v>0</v>
      </c>
      <c r="U93" s="2"/>
    </row>
    <row r="94" spans="1:21" x14ac:dyDescent="0.25">
      <c r="A94" t="s">
        <v>8329</v>
      </c>
      <c r="B94" t="s">
        <v>9758</v>
      </c>
      <c r="C94" s="21" t="s">
        <v>9530</v>
      </c>
      <c r="D94" t="s">
        <v>0</v>
      </c>
      <c r="E94" t="s">
        <v>9762</v>
      </c>
      <c r="F94" t="s">
        <v>2876</v>
      </c>
      <c r="G94" s="42" t="s">
        <v>2877</v>
      </c>
      <c r="H94" s="2">
        <v>0</v>
      </c>
      <c r="I94" s="2">
        <v>0</v>
      </c>
      <c r="J94" s="2">
        <v>0</v>
      </c>
      <c r="K94" s="15">
        <v>34.54</v>
      </c>
      <c r="L94" s="2">
        <v>0</v>
      </c>
      <c r="M94" s="2">
        <v>0</v>
      </c>
      <c r="N94" s="2">
        <v>0</v>
      </c>
      <c r="O94" s="2">
        <v>4.4901999999999997</v>
      </c>
      <c r="P94" s="2">
        <v>39.030200000000001</v>
      </c>
      <c r="Q94"/>
      <c r="R94" t="s">
        <v>8045</v>
      </c>
      <c r="S94" s="2">
        <v>0</v>
      </c>
      <c r="T94" s="2">
        <v>0</v>
      </c>
      <c r="U94" s="2"/>
    </row>
    <row r="95" spans="1:21" x14ac:dyDescent="0.25">
      <c r="A95" t="s">
        <v>8329</v>
      </c>
      <c r="B95" t="s">
        <v>9758</v>
      </c>
      <c r="C95" s="21" t="s">
        <v>9530</v>
      </c>
      <c r="D95" t="s">
        <v>0</v>
      </c>
      <c r="E95" t="s">
        <v>9761</v>
      </c>
      <c r="F95" t="s">
        <v>2876</v>
      </c>
      <c r="G95" s="42" t="s">
        <v>2877</v>
      </c>
      <c r="H95" s="2">
        <v>0</v>
      </c>
      <c r="I95" s="2">
        <v>0</v>
      </c>
      <c r="J95" s="2">
        <v>0</v>
      </c>
      <c r="K95" s="15">
        <v>64.069999999999993</v>
      </c>
      <c r="L95" s="2">
        <v>0</v>
      </c>
      <c r="M95" s="2">
        <v>0</v>
      </c>
      <c r="N95" s="2">
        <v>0</v>
      </c>
      <c r="O95" s="2">
        <v>8.3290999999999986</v>
      </c>
      <c r="P95" s="2">
        <v>72.39909999999999</v>
      </c>
      <c r="Q95"/>
      <c r="R95" t="s">
        <v>8045</v>
      </c>
      <c r="S95" s="2">
        <v>0</v>
      </c>
      <c r="T95" s="2">
        <v>0</v>
      </c>
      <c r="U95" s="2"/>
    </row>
    <row r="96" spans="1:21" x14ac:dyDescent="0.25">
      <c r="A96" t="s">
        <v>8329</v>
      </c>
      <c r="B96" t="s">
        <v>9758</v>
      </c>
      <c r="C96" s="21" t="s">
        <v>9530</v>
      </c>
      <c r="D96" t="s">
        <v>0</v>
      </c>
      <c r="E96" t="s">
        <v>9760</v>
      </c>
      <c r="F96" t="s">
        <v>2876</v>
      </c>
      <c r="G96" s="42" t="s">
        <v>2877</v>
      </c>
      <c r="H96" s="2">
        <v>0</v>
      </c>
      <c r="I96" s="2">
        <v>0</v>
      </c>
      <c r="J96" s="2">
        <v>0</v>
      </c>
      <c r="K96" s="15">
        <v>31.98</v>
      </c>
      <c r="L96" s="2">
        <v>0</v>
      </c>
      <c r="M96" s="2">
        <v>0</v>
      </c>
      <c r="N96" s="2">
        <v>0</v>
      </c>
      <c r="O96" s="2">
        <v>4.1574</v>
      </c>
      <c r="P96" s="2">
        <v>36.1374</v>
      </c>
      <c r="Q96"/>
      <c r="R96" t="s">
        <v>8045</v>
      </c>
      <c r="S96" s="2">
        <v>0</v>
      </c>
      <c r="T96" s="2">
        <v>0</v>
      </c>
      <c r="U96" s="2"/>
    </row>
    <row r="97" spans="1:21" x14ac:dyDescent="0.25">
      <c r="A97" t="s">
        <v>8329</v>
      </c>
      <c r="B97" t="s">
        <v>9758</v>
      </c>
      <c r="C97" s="21" t="s">
        <v>9530</v>
      </c>
      <c r="D97" t="s">
        <v>0</v>
      </c>
      <c r="E97" t="s">
        <v>9759</v>
      </c>
      <c r="F97" t="s">
        <v>2876</v>
      </c>
      <c r="G97" s="42" t="s">
        <v>2877</v>
      </c>
      <c r="H97" s="2">
        <v>0</v>
      </c>
      <c r="I97" s="2">
        <v>0</v>
      </c>
      <c r="J97" s="2">
        <v>0</v>
      </c>
      <c r="K97" s="15">
        <v>31.98</v>
      </c>
      <c r="L97" s="2">
        <v>0</v>
      </c>
      <c r="M97" s="2">
        <v>0</v>
      </c>
      <c r="N97" s="2">
        <v>0</v>
      </c>
      <c r="O97" s="2">
        <v>4.1574</v>
      </c>
      <c r="P97" s="2">
        <v>36.1374</v>
      </c>
      <c r="Q97"/>
      <c r="R97" t="s">
        <v>8045</v>
      </c>
      <c r="S97" s="2">
        <v>0</v>
      </c>
      <c r="T97" s="2">
        <v>0</v>
      </c>
      <c r="U97" s="2"/>
    </row>
    <row r="98" spans="1:21" x14ac:dyDescent="0.25">
      <c r="A98" t="s">
        <v>8329</v>
      </c>
      <c r="B98" t="s">
        <v>9752</v>
      </c>
      <c r="C98" s="21" t="s">
        <v>9530</v>
      </c>
      <c r="D98" t="s">
        <v>0</v>
      </c>
      <c r="E98" t="s">
        <v>9757</v>
      </c>
      <c r="F98" t="s">
        <v>2876</v>
      </c>
      <c r="G98" s="42" t="s">
        <v>2877</v>
      </c>
      <c r="H98" s="2">
        <v>0</v>
      </c>
      <c r="I98" s="2">
        <v>0</v>
      </c>
      <c r="J98" s="2">
        <v>0</v>
      </c>
      <c r="K98" s="15">
        <v>64.069999999999993</v>
      </c>
      <c r="L98" s="2">
        <v>0</v>
      </c>
      <c r="M98" s="2">
        <v>0</v>
      </c>
      <c r="N98" s="2">
        <v>0</v>
      </c>
      <c r="O98" s="2">
        <v>8.3290999999999986</v>
      </c>
      <c r="P98" s="2">
        <v>72.39909999999999</v>
      </c>
      <c r="Q98"/>
      <c r="R98" t="s">
        <v>8045</v>
      </c>
      <c r="S98" s="2">
        <v>0</v>
      </c>
      <c r="T98" s="2">
        <v>0</v>
      </c>
      <c r="U98" s="2"/>
    </row>
    <row r="99" spans="1:21" x14ac:dyDescent="0.25">
      <c r="A99" t="s">
        <v>8329</v>
      </c>
      <c r="B99" t="s">
        <v>9754</v>
      </c>
      <c r="C99" s="21" t="s">
        <v>9530</v>
      </c>
      <c r="D99" t="s">
        <v>0</v>
      </c>
      <c r="E99" t="s">
        <v>9756</v>
      </c>
      <c r="F99" t="s">
        <v>2876</v>
      </c>
      <c r="G99" s="42" t="s">
        <v>2877</v>
      </c>
      <c r="H99" s="2">
        <v>0</v>
      </c>
      <c r="I99" s="2">
        <v>0</v>
      </c>
      <c r="J99" s="2">
        <v>0</v>
      </c>
      <c r="K99" s="15">
        <v>43.18</v>
      </c>
      <c r="L99" s="2">
        <v>0</v>
      </c>
      <c r="M99" s="2">
        <v>0</v>
      </c>
      <c r="N99" s="2">
        <v>0</v>
      </c>
      <c r="O99" s="2">
        <v>5.6134000000000004</v>
      </c>
      <c r="P99" s="2">
        <v>48.793399999999998</v>
      </c>
      <c r="Q99"/>
      <c r="R99" t="s">
        <v>8045</v>
      </c>
      <c r="S99" s="2">
        <v>0</v>
      </c>
      <c r="T99" s="2">
        <v>0</v>
      </c>
      <c r="U99" s="2"/>
    </row>
    <row r="100" spans="1:21" x14ac:dyDescent="0.25">
      <c r="A100" t="s">
        <v>8329</v>
      </c>
      <c r="B100" t="s">
        <v>9754</v>
      </c>
      <c r="C100" s="21" t="s">
        <v>9530</v>
      </c>
      <c r="D100" t="s">
        <v>0</v>
      </c>
      <c r="E100" t="s">
        <v>9755</v>
      </c>
      <c r="F100" t="s">
        <v>2876</v>
      </c>
      <c r="G100" s="42" t="s">
        <v>2877</v>
      </c>
      <c r="H100" s="2">
        <v>0</v>
      </c>
      <c r="I100" s="2">
        <v>0</v>
      </c>
      <c r="J100" s="2">
        <v>0</v>
      </c>
      <c r="K100" s="15">
        <v>45.42</v>
      </c>
      <c r="L100" s="2">
        <v>0</v>
      </c>
      <c r="M100" s="2">
        <v>0</v>
      </c>
      <c r="N100" s="2">
        <v>0</v>
      </c>
      <c r="O100" s="2">
        <v>5.9046000000000003</v>
      </c>
      <c r="P100" s="2">
        <v>51.324600000000004</v>
      </c>
      <c r="Q100"/>
      <c r="R100" t="s">
        <v>8045</v>
      </c>
      <c r="S100" s="2">
        <v>0</v>
      </c>
      <c r="T100" s="2">
        <v>0</v>
      </c>
      <c r="U100" s="2"/>
    </row>
    <row r="101" spans="1:21" x14ac:dyDescent="0.25">
      <c r="A101" t="s">
        <v>8329</v>
      </c>
      <c r="B101" t="s">
        <v>9754</v>
      </c>
      <c r="C101" s="21" t="s">
        <v>9530</v>
      </c>
      <c r="D101" t="s">
        <v>0</v>
      </c>
      <c r="E101" t="s">
        <v>9755</v>
      </c>
      <c r="F101" t="s">
        <v>2876</v>
      </c>
      <c r="G101" s="42" t="s">
        <v>2877</v>
      </c>
      <c r="H101" s="2">
        <v>0</v>
      </c>
      <c r="I101" s="2">
        <v>0</v>
      </c>
      <c r="J101" s="2">
        <v>0</v>
      </c>
      <c r="K101" s="15">
        <v>45.42</v>
      </c>
      <c r="L101" s="2">
        <v>0</v>
      </c>
      <c r="M101" s="2">
        <v>0</v>
      </c>
      <c r="N101" s="2">
        <v>0</v>
      </c>
      <c r="O101" s="2">
        <v>5.9046000000000003</v>
      </c>
      <c r="P101" s="2">
        <v>51.324600000000004</v>
      </c>
      <c r="Q101"/>
      <c r="R101" t="s">
        <v>8045</v>
      </c>
      <c r="S101" s="2">
        <v>0</v>
      </c>
      <c r="T101" s="2">
        <v>0</v>
      </c>
      <c r="U101" s="2"/>
    </row>
    <row r="102" spans="1:21" x14ac:dyDescent="0.25">
      <c r="A102" t="s">
        <v>8329</v>
      </c>
      <c r="B102" t="s">
        <v>9752</v>
      </c>
      <c r="C102" s="21" t="s">
        <v>9530</v>
      </c>
      <c r="D102" t="s">
        <v>0</v>
      </c>
      <c r="E102" t="s">
        <v>9753</v>
      </c>
      <c r="F102" t="s">
        <v>2876</v>
      </c>
      <c r="G102" s="42" t="s">
        <v>2877</v>
      </c>
      <c r="H102" s="2">
        <v>0</v>
      </c>
      <c r="I102" s="2">
        <v>0</v>
      </c>
      <c r="J102" s="2">
        <v>0</v>
      </c>
      <c r="K102" s="15">
        <v>64.069999999999993</v>
      </c>
      <c r="L102" s="2">
        <v>0</v>
      </c>
      <c r="M102" s="2">
        <v>0</v>
      </c>
      <c r="N102" s="2">
        <v>0</v>
      </c>
      <c r="O102" s="2">
        <v>8.3290999999999986</v>
      </c>
      <c r="P102" s="2">
        <v>72.39909999999999</v>
      </c>
      <c r="Q102"/>
      <c r="R102" t="s">
        <v>8045</v>
      </c>
      <c r="S102" s="2">
        <v>0</v>
      </c>
      <c r="T102" s="2">
        <v>0</v>
      </c>
      <c r="U102" s="2"/>
    </row>
    <row r="103" spans="1:21" x14ac:dyDescent="0.25">
      <c r="A103" t="s">
        <v>8329</v>
      </c>
      <c r="B103" t="s">
        <v>9749</v>
      </c>
      <c r="C103" s="21" t="s">
        <v>9530</v>
      </c>
      <c r="D103" t="s">
        <v>0</v>
      </c>
      <c r="E103" t="s">
        <v>9751</v>
      </c>
      <c r="F103" t="s">
        <v>2876</v>
      </c>
      <c r="G103" s="42" t="s">
        <v>2877</v>
      </c>
      <c r="H103" s="2">
        <v>0</v>
      </c>
      <c r="I103" s="2">
        <v>0</v>
      </c>
      <c r="J103" s="2">
        <v>0</v>
      </c>
      <c r="K103" s="15">
        <v>36.14</v>
      </c>
      <c r="L103" s="2">
        <v>0</v>
      </c>
      <c r="M103" s="2">
        <v>0</v>
      </c>
      <c r="N103" s="2">
        <v>0</v>
      </c>
      <c r="O103" s="2">
        <v>4.6981999999999999</v>
      </c>
      <c r="P103" s="2">
        <v>40.838200000000001</v>
      </c>
      <c r="Q103"/>
      <c r="R103" t="s">
        <v>8045</v>
      </c>
      <c r="S103" s="2">
        <v>0</v>
      </c>
      <c r="T103" s="2">
        <v>0</v>
      </c>
      <c r="U103" s="2"/>
    </row>
    <row r="104" spans="1:21" x14ac:dyDescent="0.25">
      <c r="A104" t="s">
        <v>8329</v>
      </c>
      <c r="B104" t="s">
        <v>9749</v>
      </c>
      <c r="C104" s="21" t="s">
        <v>9530</v>
      </c>
      <c r="D104" t="s">
        <v>0</v>
      </c>
      <c r="E104" t="s">
        <v>9750</v>
      </c>
      <c r="F104" t="s">
        <v>2876</v>
      </c>
      <c r="G104" s="42" t="s">
        <v>2877</v>
      </c>
      <c r="H104" s="2">
        <v>0</v>
      </c>
      <c r="I104" s="2">
        <v>0</v>
      </c>
      <c r="J104" s="2">
        <v>0</v>
      </c>
      <c r="K104" s="15">
        <v>64.069999999999993</v>
      </c>
      <c r="L104" s="2">
        <v>0</v>
      </c>
      <c r="M104" s="2">
        <v>0</v>
      </c>
      <c r="N104" s="2">
        <v>0</v>
      </c>
      <c r="O104" s="2">
        <v>8.3290999999999986</v>
      </c>
      <c r="P104" s="2">
        <v>72.39909999999999</v>
      </c>
      <c r="Q104"/>
      <c r="R104" t="s">
        <v>8045</v>
      </c>
      <c r="S104" s="2">
        <v>0</v>
      </c>
      <c r="T104" s="2">
        <v>0</v>
      </c>
      <c r="U104" s="2"/>
    </row>
    <row r="105" spans="1:21" x14ac:dyDescent="0.25">
      <c r="A105" t="s">
        <v>8329</v>
      </c>
      <c r="B105" t="s">
        <v>9745</v>
      </c>
      <c r="C105" s="21" t="s">
        <v>9530</v>
      </c>
      <c r="D105" t="s">
        <v>0</v>
      </c>
      <c r="E105" t="s">
        <v>9748</v>
      </c>
      <c r="F105" t="s">
        <v>2876</v>
      </c>
      <c r="G105" s="42" t="s">
        <v>2877</v>
      </c>
      <c r="H105" s="2">
        <v>0</v>
      </c>
      <c r="I105" s="2">
        <v>0</v>
      </c>
      <c r="J105" s="2">
        <v>0</v>
      </c>
      <c r="K105" s="15">
        <v>64.069999999999993</v>
      </c>
      <c r="L105" s="2">
        <v>0</v>
      </c>
      <c r="M105" s="2">
        <v>0</v>
      </c>
      <c r="N105" s="2">
        <v>0</v>
      </c>
      <c r="O105" s="2">
        <v>8.3290999999999986</v>
      </c>
      <c r="P105" s="2">
        <v>72.39909999999999</v>
      </c>
      <c r="Q105"/>
      <c r="R105" t="s">
        <v>8045</v>
      </c>
      <c r="S105" s="2">
        <v>0</v>
      </c>
      <c r="T105" s="2">
        <v>0</v>
      </c>
      <c r="U105" s="2"/>
    </row>
    <row r="106" spans="1:21" x14ac:dyDescent="0.25">
      <c r="A106" t="s">
        <v>8329</v>
      </c>
      <c r="B106" t="s">
        <v>9745</v>
      </c>
      <c r="C106" s="21" t="s">
        <v>9530</v>
      </c>
      <c r="D106" t="s">
        <v>0</v>
      </c>
      <c r="E106" t="s">
        <v>9747</v>
      </c>
      <c r="F106" t="s">
        <v>2876</v>
      </c>
      <c r="G106" s="42" t="s">
        <v>2877</v>
      </c>
      <c r="H106" s="2">
        <v>0</v>
      </c>
      <c r="I106" s="2">
        <v>0</v>
      </c>
      <c r="J106" s="2">
        <v>0</v>
      </c>
      <c r="K106" s="15">
        <v>36.46</v>
      </c>
      <c r="L106" s="2">
        <v>0</v>
      </c>
      <c r="M106" s="2">
        <v>0</v>
      </c>
      <c r="N106" s="2">
        <v>0</v>
      </c>
      <c r="O106" s="2">
        <v>4.7398000000000007</v>
      </c>
      <c r="P106" s="2">
        <v>41.199800000000003</v>
      </c>
      <c r="Q106"/>
      <c r="R106" t="s">
        <v>8045</v>
      </c>
      <c r="S106" s="2">
        <v>0</v>
      </c>
      <c r="T106" s="2">
        <v>0</v>
      </c>
      <c r="U106" s="2"/>
    </row>
    <row r="107" spans="1:21" x14ac:dyDescent="0.25">
      <c r="A107" t="s">
        <v>8329</v>
      </c>
      <c r="B107" t="s">
        <v>9745</v>
      </c>
      <c r="C107" s="21" t="s">
        <v>9530</v>
      </c>
      <c r="D107" t="s">
        <v>0</v>
      </c>
      <c r="E107" t="s">
        <v>9746</v>
      </c>
      <c r="F107" t="s">
        <v>2876</v>
      </c>
      <c r="G107" s="42" t="s">
        <v>2877</v>
      </c>
      <c r="H107" s="2">
        <v>0</v>
      </c>
      <c r="I107" s="2">
        <v>0</v>
      </c>
      <c r="J107" s="2">
        <v>0</v>
      </c>
      <c r="K107" s="15">
        <v>64.069999999999993</v>
      </c>
      <c r="L107" s="2">
        <v>0</v>
      </c>
      <c r="M107" s="2">
        <v>0</v>
      </c>
      <c r="N107" s="2">
        <v>0</v>
      </c>
      <c r="O107" s="2">
        <v>8.3290999999999986</v>
      </c>
      <c r="P107" s="2">
        <v>72.39909999999999</v>
      </c>
      <c r="Q107"/>
      <c r="R107" t="s">
        <v>8045</v>
      </c>
      <c r="S107" s="2">
        <v>0</v>
      </c>
      <c r="T107" s="2">
        <v>0</v>
      </c>
      <c r="U107" s="2"/>
    </row>
    <row r="108" spans="1:21" x14ac:dyDescent="0.25">
      <c r="A108" t="s">
        <v>8329</v>
      </c>
      <c r="B108" t="s">
        <v>9742</v>
      </c>
      <c r="C108" s="21" t="s">
        <v>9530</v>
      </c>
      <c r="D108" t="s">
        <v>0</v>
      </c>
      <c r="E108" t="s">
        <v>9744</v>
      </c>
      <c r="F108" t="s">
        <v>2876</v>
      </c>
      <c r="G108" s="42" t="s">
        <v>2877</v>
      </c>
      <c r="H108" s="2">
        <v>0</v>
      </c>
      <c r="I108" s="2">
        <v>0</v>
      </c>
      <c r="J108" s="2">
        <v>0</v>
      </c>
      <c r="K108" s="15">
        <v>31.98</v>
      </c>
      <c r="L108" s="2">
        <v>0</v>
      </c>
      <c r="M108" s="2">
        <v>0</v>
      </c>
      <c r="N108" s="2">
        <v>0</v>
      </c>
      <c r="O108" s="2">
        <v>4.1574</v>
      </c>
      <c r="P108" s="2">
        <v>36.1374</v>
      </c>
      <c r="Q108"/>
      <c r="R108" t="s">
        <v>8045</v>
      </c>
      <c r="S108" s="2">
        <v>0</v>
      </c>
      <c r="T108" s="2">
        <v>0</v>
      </c>
      <c r="U108" s="2"/>
    </row>
    <row r="109" spans="1:21" x14ac:dyDescent="0.25">
      <c r="A109" t="s">
        <v>8329</v>
      </c>
      <c r="B109" t="s">
        <v>9742</v>
      </c>
      <c r="C109" s="21" t="s">
        <v>9530</v>
      </c>
      <c r="D109" t="s">
        <v>0</v>
      </c>
      <c r="E109" t="s">
        <v>9743</v>
      </c>
      <c r="F109" t="s">
        <v>2876</v>
      </c>
      <c r="G109" s="42" t="s">
        <v>2877</v>
      </c>
      <c r="H109" s="2">
        <v>0</v>
      </c>
      <c r="I109" s="2">
        <v>0</v>
      </c>
      <c r="J109" s="2">
        <v>0</v>
      </c>
      <c r="K109" s="15">
        <v>64.069999999999993</v>
      </c>
      <c r="L109" s="2">
        <v>0</v>
      </c>
      <c r="M109" s="2">
        <v>0</v>
      </c>
      <c r="N109" s="2">
        <v>0</v>
      </c>
      <c r="O109" s="2">
        <v>8.3290999999999986</v>
      </c>
      <c r="P109" s="2">
        <v>72.39909999999999</v>
      </c>
      <c r="Q109"/>
      <c r="R109" t="s">
        <v>8045</v>
      </c>
      <c r="S109" s="2">
        <v>0</v>
      </c>
      <c r="T109" s="2">
        <v>0</v>
      </c>
      <c r="U109" s="2"/>
    </row>
    <row r="110" spans="1:21" x14ac:dyDescent="0.25">
      <c r="A110" t="s">
        <v>8329</v>
      </c>
      <c r="B110" t="s">
        <v>9738</v>
      </c>
      <c r="C110" s="21" t="s">
        <v>9530</v>
      </c>
      <c r="D110" t="s">
        <v>0</v>
      </c>
      <c r="E110" t="s">
        <v>9741</v>
      </c>
      <c r="F110" t="s">
        <v>2876</v>
      </c>
      <c r="G110" s="42" t="s">
        <v>2877</v>
      </c>
      <c r="H110" s="2">
        <v>0</v>
      </c>
      <c r="I110" s="2">
        <v>0</v>
      </c>
      <c r="J110" s="2">
        <v>0</v>
      </c>
      <c r="K110" s="15">
        <v>44.45</v>
      </c>
      <c r="L110" s="2">
        <v>0</v>
      </c>
      <c r="M110" s="2">
        <v>0</v>
      </c>
      <c r="N110" s="2">
        <v>0</v>
      </c>
      <c r="O110" s="2">
        <v>5.7785000000000002</v>
      </c>
      <c r="P110" s="2">
        <v>50.228500000000004</v>
      </c>
      <c r="Q110"/>
      <c r="R110" t="s">
        <v>8045</v>
      </c>
      <c r="S110" s="2">
        <v>0</v>
      </c>
      <c r="T110" s="2">
        <v>0</v>
      </c>
      <c r="U110" s="2"/>
    </row>
    <row r="111" spans="1:21" x14ac:dyDescent="0.25">
      <c r="A111" t="s">
        <v>8329</v>
      </c>
      <c r="B111" t="s">
        <v>9738</v>
      </c>
      <c r="C111" s="21" t="s">
        <v>9530</v>
      </c>
      <c r="D111" t="s">
        <v>0</v>
      </c>
      <c r="E111" t="s">
        <v>9740</v>
      </c>
      <c r="F111" t="s">
        <v>2876</v>
      </c>
      <c r="G111" s="42" t="s">
        <v>2877</v>
      </c>
      <c r="H111" s="2">
        <v>0</v>
      </c>
      <c r="I111" s="2">
        <v>0</v>
      </c>
      <c r="J111" s="2">
        <v>0</v>
      </c>
      <c r="K111" s="15">
        <v>47.65</v>
      </c>
      <c r="L111" s="2">
        <v>0</v>
      </c>
      <c r="M111" s="2">
        <v>0</v>
      </c>
      <c r="N111" s="2">
        <v>0</v>
      </c>
      <c r="O111" s="2">
        <v>6.1944999999999997</v>
      </c>
      <c r="P111" s="2">
        <v>53.844499999999996</v>
      </c>
      <c r="Q111"/>
      <c r="R111" t="s">
        <v>8045</v>
      </c>
      <c r="S111" s="2">
        <v>0</v>
      </c>
      <c r="T111" s="2">
        <v>0</v>
      </c>
      <c r="U111" s="2"/>
    </row>
    <row r="112" spans="1:21" x14ac:dyDescent="0.25">
      <c r="A112" t="s">
        <v>8329</v>
      </c>
      <c r="B112" t="s">
        <v>9738</v>
      </c>
      <c r="C112" s="21" t="s">
        <v>9530</v>
      </c>
      <c r="D112" t="s">
        <v>0</v>
      </c>
      <c r="E112" t="s">
        <v>9739</v>
      </c>
      <c r="F112" t="s">
        <v>2876</v>
      </c>
      <c r="G112" s="42" t="s">
        <v>2877</v>
      </c>
      <c r="H112" s="2">
        <v>0</v>
      </c>
      <c r="I112" s="2">
        <v>0</v>
      </c>
      <c r="J112" s="2">
        <v>0</v>
      </c>
      <c r="K112" s="15">
        <v>64.069999999999993</v>
      </c>
      <c r="L112" s="2">
        <v>0</v>
      </c>
      <c r="M112" s="2">
        <v>0</v>
      </c>
      <c r="N112" s="2">
        <v>0</v>
      </c>
      <c r="O112" s="2">
        <v>8.3290999999999986</v>
      </c>
      <c r="P112" s="2">
        <v>72.39909999999999</v>
      </c>
      <c r="Q112"/>
      <c r="R112" t="s">
        <v>8045</v>
      </c>
      <c r="S112" s="2">
        <v>0</v>
      </c>
      <c r="T112" s="2">
        <v>0</v>
      </c>
      <c r="U112" s="2"/>
    </row>
    <row r="113" spans="1:21" x14ac:dyDescent="0.25">
      <c r="A113" t="s">
        <v>8329</v>
      </c>
      <c r="B113" t="s">
        <v>9733</v>
      </c>
      <c r="C113" s="21" t="s">
        <v>9530</v>
      </c>
      <c r="D113" t="s">
        <v>0</v>
      </c>
      <c r="E113" t="s">
        <v>9737</v>
      </c>
      <c r="F113" t="s">
        <v>2876</v>
      </c>
      <c r="G113" s="42" t="s">
        <v>2877</v>
      </c>
      <c r="H113" s="2">
        <v>0</v>
      </c>
      <c r="I113" s="2">
        <v>0</v>
      </c>
      <c r="J113" s="2">
        <v>0</v>
      </c>
      <c r="K113" s="15">
        <v>64.069999999999993</v>
      </c>
      <c r="L113" s="2">
        <v>0</v>
      </c>
      <c r="M113" s="2">
        <v>0</v>
      </c>
      <c r="N113" s="2">
        <v>0</v>
      </c>
      <c r="O113" s="2">
        <v>8.3290999999999986</v>
      </c>
      <c r="P113" s="2">
        <v>72.39909999999999</v>
      </c>
      <c r="Q113"/>
      <c r="R113" t="s">
        <v>8045</v>
      </c>
      <c r="S113" s="2">
        <v>0</v>
      </c>
      <c r="T113" s="2">
        <v>0</v>
      </c>
      <c r="U113" s="2"/>
    </row>
    <row r="114" spans="1:21" x14ac:dyDescent="0.25">
      <c r="A114" t="s">
        <v>8329</v>
      </c>
      <c r="B114" t="s">
        <v>9733</v>
      </c>
      <c r="C114" s="21" t="s">
        <v>9530</v>
      </c>
      <c r="D114" t="s">
        <v>0</v>
      </c>
      <c r="E114" t="s">
        <v>9736</v>
      </c>
      <c r="F114" t="s">
        <v>2876</v>
      </c>
      <c r="G114" s="42" t="s">
        <v>2877</v>
      </c>
      <c r="H114" s="2">
        <v>0</v>
      </c>
      <c r="I114" s="2">
        <v>0</v>
      </c>
      <c r="J114" s="2">
        <v>0</v>
      </c>
      <c r="K114" s="15">
        <v>31.98</v>
      </c>
      <c r="L114" s="2">
        <v>0</v>
      </c>
      <c r="M114" s="2">
        <v>0</v>
      </c>
      <c r="N114" s="2">
        <v>0</v>
      </c>
      <c r="O114" s="2">
        <v>4.1574</v>
      </c>
      <c r="P114" s="2">
        <v>36.1374</v>
      </c>
      <c r="Q114"/>
      <c r="R114" t="s">
        <v>8045</v>
      </c>
      <c r="S114" s="2">
        <v>0</v>
      </c>
      <c r="T114" s="2">
        <v>0</v>
      </c>
      <c r="U114" s="2"/>
    </row>
    <row r="115" spans="1:21" x14ac:dyDescent="0.25">
      <c r="A115" t="s">
        <v>8329</v>
      </c>
      <c r="B115" t="s">
        <v>9733</v>
      </c>
      <c r="C115" s="21" t="s">
        <v>9530</v>
      </c>
      <c r="D115" t="s">
        <v>0</v>
      </c>
      <c r="E115" t="s">
        <v>9735</v>
      </c>
      <c r="F115" t="s">
        <v>2876</v>
      </c>
      <c r="G115" s="42" t="s">
        <v>2877</v>
      </c>
      <c r="H115" s="2">
        <v>0</v>
      </c>
      <c r="I115" s="2">
        <v>0</v>
      </c>
      <c r="J115" s="2">
        <v>0</v>
      </c>
      <c r="K115" s="15">
        <v>64.069999999999993</v>
      </c>
      <c r="L115" s="2">
        <v>0</v>
      </c>
      <c r="M115" s="2">
        <v>0</v>
      </c>
      <c r="N115" s="2">
        <v>0</v>
      </c>
      <c r="O115" s="2">
        <v>8.3290999999999986</v>
      </c>
      <c r="P115" s="2">
        <v>72.39909999999999</v>
      </c>
      <c r="Q115"/>
      <c r="R115" t="s">
        <v>8045</v>
      </c>
      <c r="S115" s="2">
        <v>0</v>
      </c>
      <c r="T115" s="2">
        <v>0</v>
      </c>
      <c r="U115" s="2"/>
    </row>
    <row r="116" spans="1:21" x14ac:dyDescent="0.25">
      <c r="A116" t="s">
        <v>8329</v>
      </c>
      <c r="B116" t="s">
        <v>9733</v>
      </c>
      <c r="C116" s="21" t="s">
        <v>9530</v>
      </c>
      <c r="D116" t="s">
        <v>0</v>
      </c>
      <c r="E116" t="s">
        <v>9734</v>
      </c>
      <c r="F116" t="s">
        <v>2876</v>
      </c>
      <c r="G116" s="42" t="s">
        <v>2877</v>
      </c>
      <c r="H116" s="2">
        <v>0</v>
      </c>
      <c r="I116" s="2">
        <v>0</v>
      </c>
      <c r="J116" s="2">
        <v>0</v>
      </c>
      <c r="K116" s="15">
        <v>64.069999999999993</v>
      </c>
      <c r="L116" s="2">
        <v>0</v>
      </c>
      <c r="M116" s="2">
        <v>0</v>
      </c>
      <c r="N116" s="2">
        <v>0</v>
      </c>
      <c r="O116" s="2">
        <v>8.3290999999999986</v>
      </c>
      <c r="P116" s="2">
        <v>72.39909999999999</v>
      </c>
      <c r="Q116"/>
      <c r="R116" t="s">
        <v>8045</v>
      </c>
      <c r="S116" s="2">
        <v>0</v>
      </c>
      <c r="T116" s="2">
        <v>0</v>
      </c>
      <c r="U116" s="2"/>
    </row>
    <row r="117" spans="1:21" x14ac:dyDescent="0.25">
      <c r="A117" t="s">
        <v>8329</v>
      </c>
      <c r="B117" t="s">
        <v>9728</v>
      </c>
      <c r="C117" s="21" t="s">
        <v>9530</v>
      </c>
      <c r="D117" t="s">
        <v>0</v>
      </c>
      <c r="E117" t="s">
        <v>9732</v>
      </c>
      <c r="F117" t="s">
        <v>2876</v>
      </c>
      <c r="G117" s="42" t="s">
        <v>2877</v>
      </c>
      <c r="H117" s="2">
        <v>0</v>
      </c>
      <c r="I117" s="2">
        <v>0</v>
      </c>
      <c r="J117" s="2">
        <v>0</v>
      </c>
      <c r="K117" s="15">
        <v>64.069999999999993</v>
      </c>
      <c r="L117" s="2">
        <v>0</v>
      </c>
      <c r="M117" s="2">
        <v>0</v>
      </c>
      <c r="N117" s="2">
        <v>0</v>
      </c>
      <c r="O117" s="2">
        <v>8.3290999999999986</v>
      </c>
      <c r="P117" s="2">
        <v>72.39909999999999</v>
      </c>
      <c r="Q117"/>
      <c r="R117" t="s">
        <v>8045</v>
      </c>
      <c r="S117" s="2">
        <v>0</v>
      </c>
      <c r="T117" s="2">
        <v>0</v>
      </c>
      <c r="U117" s="2"/>
    </row>
    <row r="118" spans="1:21" x14ac:dyDescent="0.25">
      <c r="A118" t="s">
        <v>8329</v>
      </c>
      <c r="B118" t="s">
        <v>9728</v>
      </c>
      <c r="C118" s="21" t="s">
        <v>9530</v>
      </c>
      <c r="D118" t="s">
        <v>0</v>
      </c>
      <c r="E118" t="s">
        <v>9731</v>
      </c>
      <c r="F118" t="s">
        <v>2876</v>
      </c>
      <c r="G118" s="42" t="s">
        <v>2877</v>
      </c>
      <c r="H118" s="2">
        <v>0</v>
      </c>
      <c r="I118" s="2">
        <v>0</v>
      </c>
      <c r="J118" s="2">
        <v>0</v>
      </c>
      <c r="K118" s="15">
        <v>64.069999999999993</v>
      </c>
      <c r="L118" s="2">
        <v>0</v>
      </c>
      <c r="M118" s="2">
        <v>0</v>
      </c>
      <c r="N118" s="2">
        <v>0</v>
      </c>
      <c r="O118" s="2">
        <v>8.3290999999999986</v>
      </c>
      <c r="P118" s="2">
        <v>72.39909999999999</v>
      </c>
      <c r="Q118"/>
      <c r="R118" t="s">
        <v>8045</v>
      </c>
      <c r="S118" s="2">
        <v>0</v>
      </c>
      <c r="T118" s="2">
        <v>0</v>
      </c>
      <c r="U118" s="2"/>
    </row>
    <row r="119" spans="1:21" x14ac:dyDescent="0.25">
      <c r="A119" t="s">
        <v>8329</v>
      </c>
      <c r="B119" t="s">
        <v>9728</v>
      </c>
      <c r="C119" s="21" t="s">
        <v>9530</v>
      </c>
      <c r="D119" t="s">
        <v>0</v>
      </c>
      <c r="E119" t="s">
        <v>9730</v>
      </c>
      <c r="F119" t="s">
        <v>2876</v>
      </c>
      <c r="G119" s="42" t="s">
        <v>2877</v>
      </c>
      <c r="H119" s="2">
        <v>0</v>
      </c>
      <c r="I119" s="2">
        <v>0</v>
      </c>
      <c r="J119" s="2">
        <v>0</v>
      </c>
      <c r="K119" s="15">
        <v>35.82</v>
      </c>
      <c r="L119" s="2">
        <v>0</v>
      </c>
      <c r="M119" s="2">
        <v>0</v>
      </c>
      <c r="N119" s="2">
        <v>0</v>
      </c>
      <c r="O119" s="2">
        <v>4.6566000000000001</v>
      </c>
      <c r="P119" s="2">
        <v>40.476599999999998</v>
      </c>
      <c r="Q119"/>
      <c r="R119" t="s">
        <v>8045</v>
      </c>
      <c r="S119" s="2">
        <v>0</v>
      </c>
      <c r="T119" s="2">
        <v>0</v>
      </c>
      <c r="U119" s="2"/>
    </row>
    <row r="120" spans="1:21" x14ac:dyDescent="0.25">
      <c r="A120" t="s">
        <v>8329</v>
      </c>
      <c r="B120" t="s">
        <v>9728</v>
      </c>
      <c r="C120" s="21" t="s">
        <v>9530</v>
      </c>
      <c r="D120" t="s">
        <v>0</v>
      </c>
      <c r="E120" t="s">
        <v>9729</v>
      </c>
      <c r="F120" t="s">
        <v>2876</v>
      </c>
      <c r="G120" s="42" t="s">
        <v>2877</v>
      </c>
      <c r="H120" s="2">
        <v>0</v>
      </c>
      <c r="I120" s="2">
        <v>0</v>
      </c>
      <c r="J120" s="2">
        <v>0</v>
      </c>
      <c r="K120" s="15">
        <v>31.98</v>
      </c>
      <c r="L120" s="2">
        <v>0</v>
      </c>
      <c r="M120" s="2">
        <v>0</v>
      </c>
      <c r="N120" s="2">
        <v>0</v>
      </c>
      <c r="O120" s="2">
        <v>4.1574</v>
      </c>
      <c r="P120" s="2">
        <v>36.1374</v>
      </c>
      <c r="Q120"/>
      <c r="R120" t="s">
        <v>8045</v>
      </c>
      <c r="S120" s="2">
        <v>0</v>
      </c>
      <c r="T120" s="2">
        <v>0</v>
      </c>
      <c r="U120" s="2"/>
    </row>
    <row r="121" spans="1:21" x14ac:dyDescent="0.25">
      <c r="A121" t="s">
        <v>8329</v>
      </c>
      <c r="B121" t="s">
        <v>9725</v>
      </c>
      <c r="C121" s="21" t="s">
        <v>9530</v>
      </c>
      <c r="D121" t="s">
        <v>0</v>
      </c>
      <c r="E121" t="s">
        <v>9727</v>
      </c>
      <c r="F121" t="s">
        <v>2876</v>
      </c>
      <c r="G121" s="42" t="s">
        <v>2877</v>
      </c>
      <c r="H121" s="2">
        <v>0</v>
      </c>
      <c r="I121" s="2">
        <v>0</v>
      </c>
      <c r="J121" s="2">
        <v>0</v>
      </c>
      <c r="K121" s="15">
        <v>64.069999999999993</v>
      </c>
      <c r="L121" s="2">
        <v>0</v>
      </c>
      <c r="M121" s="2">
        <v>0</v>
      </c>
      <c r="N121" s="2">
        <v>0</v>
      </c>
      <c r="O121" s="2">
        <v>8.3290999999999986</v>
      </c>
      <c r="P121" s="2">
        <v>72.39909999999999</v>
      </c>
      <c r="Q121"/>
      <c r="R121" t="s">
        <v>8045</v>
      </c>
      <c r="S121" s="2">
        <v>0</v>
      </c>
      <c r="T121" s="2">
        <v>0</v>
      </c>
      <c r="U121" s="2"/>
    </row>
    <row r="122" spans="1:21" x14ac:dyDescent="0.25">
      <c r="A122" t="s">
        <v>8329</v>
      </c>
      <c r="B122" t="s">
        <v>9725</v>
      </c>
      <c r="C122" s="21" t="s">
        <v>9530</v>
      </c>
      <c r="D122" t="s">
        <v>0</v>
      </c>
      <c r="E122" t="s">
        <v>9726</v>
      </c>
      <c r="F122" t="s">
        <v>2876</v>
      </c>
      <c r="G122" s="42" t="s">
        <v>2877</v>
      </c>
      <c r="H122" s="2">
        <v>0</v>
      </c>
      <c r="I122" s="2">
        <v>0</v>
      </c>
      <c r="J122" s="2">
        <v>0</v>
      </c>
      <c r="K122" s="15">
        <v>31.98</v>
      </c>
      <c r="L122" s="2">
        <v>0</v>
      </c>
      <c r="M122" s="2">
        <v>0</v>
      </c>
      <c r="N122" s="2">
        <v>0</v>
      </c>
      <c r="O122" s="2">
        <v>4.1574</v>
      </c>
      <c r="P122" s="2">
        <v>36.1374</v>
      </c>
      <c r="Q122"/>
      <c r="R122" t="s">
        <v>8045</v>
      </c>
      <c r="S122" s="2">
        <v>0</v>
      </c>
      <c r="T122" s="2">
        <v>0</v>
      </c>
      <c r="U122" s="2"/>
    </row>
    <row r="123" spans="1:21" x14ac:dyDescent="0.25">
      <c r="A123" t="s">
        <v>8329</v>
      </c>
      <c r="B123" t="s">
        <v>9723</v>
      </c>
      <c r="C123" s="21" t="s">
        <v>9530</v>
      </c>
      <c r="D123" t="s">
        <v>0</v>
      </c>
      <c r="E123" t="s">
        <v>9773</v>
      </c>
      <c r="F123" t="s">
        <v>2876</v>
      </c>
      <c r="G123" s="42" t="s">
        <v>2877</v>
      </c>
      <c r="H123" s="2">
        <v>0</v>
      </c>
      <c r="I123" s="2">
        <v>0</v>
      </c>
      <c r="J123" s="2">
        <v>0</v>
      </c>
      <c r="K123" s="15">
        <v>39.020000000000003</v>
      </c>
      <c r="L123" s="2">
        <v>0</v>
      </c>
      <c r="M123" s="2">
        <v>0</v>
      </c>
      <c r="N123" s="2">
        <v>0</v>
      </c>
      <c r="O123" s="2">
        <v>5.0726000000000004</v>
      </c>
      <c r="P123" s="2">
        <v>44.092600000000004</v>
      </c>
      <c r="Q123"/>
      <c r="R123" t="s">
        <v>8045</v>
      </c>
      <c r="S123" s="2">
        <v>0</v>
      </c>
      <c r="T123" s="2">
        <v>0</v>
      </c>
      <c r="U123" s="2"/>
    </row>
    <row r="124" spans="1:21" x14ac:dyDescent="0.25">
      <c r="A124" t="s">
        <v>8329</v>
      </c>
      <c r="B124" t="s">
        <v>9723</v>
      </c>
      <c r="C124" s="21" t="s">
        <v>9530</v>
      </c>
      <c r="D124" t="s">
        <v>0</v>
      </c>
      <c r="E124" t="s">
        <v>9724</v>
      </c>
      <c r="F124" t="s">
        <v>2876</v>
      </c>
      <c r="G124" s="42" t="s">
        <v>2877</v>
      </c>
      <c r="H124" s="2">
        <v>0</v>
      </c>
      <c r="I124" s="2">
        <v>0</v>
      </c>
      <c r="J124" s="2">
        <v>0</v>
      </c>
      <c r="K124" s="15">
        <v>42.21</v>
      </c>
      <c r="L124" s="2">
        <v>0</v>
      </c>
      <c r="M124" s="2">
        <v>0</v>
      </c>
      <c r="N124" s="2">
        <v>0</v>
      </c>
      <c r="O124" s="2">
        <v>5.4873000000000003</v>
      </c>
      <c r="P124" s="2">
        <v>47.697299999999998</v>
      </c>
      <c r="Q124"/>
      <c r="R124" t="s">
        <v>8045</v>
      </c>
      <c r="S124" s="2">
        <v>0</v>
      </c>
      <c r="T124" s="2">
        <v>0</v>
      </c>
      <c r="U124" s="2"/>
    </row>
    <row r="125" spans="1:21" x14ac:dyDescent="0.25">
      <c r="A125" t="s">
        <v>8329</v>
      </c>
      <c r="B125" s="129">
        <v>45264</v>
      </c>
      <c r="C125" s="21" t="s">
        <v>9530</v>
      </c>
      <c r="D125" t="s">
        <v>0</v>
      </c>
      <c r="E125" t="s">
        <v>9722</v>
      </c>
      <c r="F125" t="s">
        <v>2876</v>
      </c>
      <c r="G125" s="42" t="s">
        <v>2877</v>
      </c>
      <c r="H125" s="2">
        <v>0</v>
      </c>
      <c r="I125" s="2">
        <v>0</v>
      </c>
      <c r="J125" s="2">
        <v>0</v>
      </c>
      <c r="K125" s="15">
        <v>64.069999999999993</v>
      </c>
      <c r="L125" s="2">
        <v>0</v>
      </c>
      <c r="M125" s="2">
        <v>0</v>
      </c>
      <c r="N125" s="2">
        <v>0</v>
      </c>
      <c r="O125" s="2">
        <v>8.3290999999999986</v>
      </c>
      <c r="P125" s="2">
        <v>72.39909999999999</v>
      </c>
      <c r="Q125"/>
      <c r="R125" t="s">
        <v>8045</v>
      </c>
      <c r="S125" s="2">
        <v>0</v>
      </c>
      <c r="T125" s="2">
        <v>0</v>
      </c>
      <c r="U125" s="2"/>
    </row>
    <row r="126" spans="1:21" x14ac:dyDescent="0.25">
      <c r="A126" t="s">
        <v>8329</v>
      </c>
      <c r="B126" t="s">
        <v>9718</v>
      </c>
      <c r="C126" s="21" t="s">
        <v>9530</v>
      </c>
      <c r="D126" t="s">
        <v>0</v>
      </c>
      <c r="E126" t="s">
        <v>9721</v>
      </c>
      <c r="F126" t="s">
        <v>2876</v>
      </c>
      <c r="G126" s="42" t="s">
        <v>2877</v>
      </c>
      <c r="H126" s="2">
        <v>0</v>
      </c>
      <c r="I126" s="2">
        <v>0</v>
      </c>
      <c r="J126" s="2">
        <v>0</v>
      </c>
      <c r="K126" s="15">
        <v>64.069999999999993</v>
      </c>
      <c r="L126" s="2">
        <v>0</v>
      </c>
      <c r="M126" s="2">
        <v>0</v>
      </c>
      <c r="N126" s="2">
        <v>0</v>
      </c>
      <c r="O126" s="2">
        <v>8.3290999999999986</v>
      </c>
      <c r="P126" s="2">
        <v>72.39909999999999</v>
      </c>
      <c r="Q126"/>
      <c r="R126" t="s">
        <v>8045</v>
      </c>
      <c r="S126" s="2">
        <v>0</v>
      </c>
      <c r="T126" s="2">
        <v>0</v>
      </c>
      <c r="U126" s="2"/>
    </row>
    <row r="127" spans="1:21" x14ac:dyDescent="0.25">
      <c r="A127" t="s">
        <v>8329</v>
      </c>
      <c r="B127" t="s">
        <v>9718</v>
      </c>
      <c r="C127" s="21" t="s">
        <v>9530</v>
      </c>
      <c r="D127" t="s">
        <v>0</v>
      </c>
      <c r="E127" t="s">
        <v>9720</v>
      </c>
      <c r="F127" t="s">
        <v>2876</v>
      </c>
      <c r="G127" s="42" t="s">
        <v>2877</v>
      </c>
      <c r="H127" s="2">
        <v>0</v>
      </c>
      <c r="I127" s="2">
        <v>0</v>
      </c>
      <c r="J127" s="2">
        <v>0</v>
      </c>
      <c r="K127" s="15">
        <v>45.41</v>
      </c>
      <c r="L127" s="2">
        <v>0</v>
      </c>
      <c r="M127" s="2">
        <v>0</v>
      </c>
      <c r="N127" s="2">
        <v>0</v>
      </c>
      <c r="O127" s="2">
        <v>5.9032999999999998</v>
      </c>
      <c r="P127" s="2">
        <v>51.313299999999998</v>
      </c>
      <c r="Q127"/>
      <c r="R127" t="s">
        <v>8045</v>
      </c>
      <c r="S127" s="2">
        <v>0</v>
      </c>
      <c r="T127" s="2">
        <v>0</v>
      </c>
      <c r="U127" s="2"/>
    </row>
    <row r="128" spans="1:21" x14ac:dyDescent="0.25">
      <c r="A128" t="s">
        <v>8329</v>
      </c>
      <c r="B128" t="s">
        <v>9718</v>
      </c>
      <c r="C128" s="21" t="s">
        <v>9530</v>
      </c>
      <c r="D128" t="s">
        <v>0</v>
      </c>
      <c r="E128" t="s">
        <v>9719</v>
      </c>
      <c r="F128" t="s">
        <v>2876</v>
      </c>
      <c r="G128" s="42" t="s">
        <v>2877</v>
      </c>
      <c r="H128" s="2">
        <v>0</v>
      </c>
      <c r="I128" s="2">
        <v>0</v>
      </c>
      <c r="J128" s="2">
        <v>0</v>
      </c>
      <c r="K128" s="15">
        <v>64.069999999999993</v>
      </c>
      <c r="L128" s="2">
        <v>0</v>
      </c>
      <c r="M128" s="2">
        <v>0</v>
      </c>
      <c r="N128" s="2">
        <v>0</v>
      </c>
      <c r="O128" s="2">
        <v>8.3290999999999986</v>
      </c>
      <c r="P128" s="2">
        <v>72.39909999999999</v>
      </c>
      <c r="Q128"/>
      <c r="R128" t="s">
        <v>8045</v>
      </c>
      <c r="S128" s="2">
        <v>0</v>
      </c>
      <c r="T128" s="2">
        <v>0</v>
      </c>
      <c r="U128" s="2"/>
    </row>
    <row r="129" spans="1:21" x14ac:dyDescent="0.25">
      <c r="A129" t="s">
        <v>8328</v>
      </c>
      <c r="B129" t="s">
        <v>9682</v>
      </c>
      <c r="C129" t="s">
        <v>7706</v>
      </c>
      <c r="D129" t="s">
        <v>0</v>
      </c>
      <c r="E129">
        <v>85</v>
      </c>
      <c r="F129" t="s">
        <v>9701</v>
      </c>
      <c r="G129" t="s">
        <v>9702</v>
      </c>
      <c r="H129" s="2">
        <v>0</v>
      </c>
      <c r="I129" s="2">
        <v>0</v>
      </c>
      <c r="J129" s="2">
        <v>0</v>
      </c>
      <c r="K129" s="15">
        <v>114.08</v>
      </c>
      <c r="L129" s="2">
        <v>0</v>
      </c>
      <c r="M129" s="2">
        <v>0</v>
      </c>
      <c r="N129" s="2">
        <v>0</v>
      </c>
      <c r="O129" s="2">
        <v>14.830400000000001</v>
      </c>
      <c r="P129" s="2">
        <v>128.91040000000001</v>
      </c>
      <c r="Q129"/>
      <c r="R129" t="s">
        <v>8045</v>
      </c>
      <c r="S129" s="2">
        <v>0</v>
      </c>
      <c r="T129" s="2">
        <v>0</v>
      </c>
      <c r="U129" s="2"/>
    </row>
    <row r="130" spans="1:21" x14ac:dyDescent="0.25">
      <c r="A130" t="s">
        <v>8328</v>
      </c>
      <c r="B130" t="s">
        <v>9675</v>
      </c>
      <c r="C130" t="s">
        <v>7706</v>
      </c>
      <c r="D130" t="s">
        <v>0</v>
      </c>
      <c r="E130">
        <v>55</v>
      </c>
      <c r="F130" t="s">
        <v>1334</v>
      </c>
      <c r="G130" s="134" t="s">
        <v>1335</v>
      </c>
      <c r="H130" s="2">
        <v>0</v>
      </c>
      <c r="I130" s="2">
        <v>0</v>
      </c>
      <c r="J130" s="2">
        <v>0</v>
      </c>
      <c r="K130" s="15">
        <v>500</v>
      </c>
      <c r="L130" s="2">
        <v>0</v>
      </c>
      <c r="M130" s="2">
        <v>0</v>
      </c>
      <c r="N130" s="2">
        <v>0</v>
      </c>
      <c r="O130" s="2">
        <v>65</v>
      </c>
      <c r="P130" s="2">
        <v>565</v>
      </c>
      <c r="Q130"/>
      <c r="R130" t="s">
        <v>8045</v>
      </c>
      <c r="S130" s="2">
        <v>0</v>
      </c>
      <c r="T130" s="2">
        <v>0</v>
      </c>
      <c r="U130" s="2"/>
    </row>
    <row r="131" spans="1:21" x14ac:dyDescent="0.25">
      <c r="A131" t="s">
        <v>8328</v>
      </c>
      <c r="B131" t="s">
        <v>9631</v>
      </c>
      <c r="C131" t="s">
        <v>7706</v>
      </c>
      <c r="D131" t="s">
        <v>0</v>
      </c>
      <c r="E131">
        <v>18089</v>
      </c>
      <c r="F131" t="s">
        <v>1674</v>
      </c>
      <c r="G131" t="s">
        <v>1675</v>
      </c>
      <c r="H131" s="2">
        <v>0</v>
      </c>
      <c r="I131" s="2">
        <v>0</v>
      </c>
      <c r="J131" s="2">
        <v>0</v>
      </c>
      <c r="K131" s="15">
        <v>220.75</v>
      </c>
      <c r="L131" s="2">
        <v>0</v>
      </c>
      <c r="M131" s="2">
        <v>0</v>
      </c>
      <c r="N131" s="2">
        <v>0</v>
      </c>
      <c r="O131" s="2">
        <v>28.697500000000002</v>
      </c>
      <c r="P131" s="2">
        <v>249.44749999999999</v>
      </c>
      <c r="Q131"/>
      <c r="R131" t="s">
        <v>8045</v>
      </c>
      <c r="S131" s="2">
        <v>0</v>
      </c>
      <c r="T131" s="2">
        <v>0</v>
      </c>
      <c r="U131" s="2"/>
    </row>
    <row r="132" spans="1:21" x14ac:dyDescent="0.25">
      <c r="A132" t="s">
        <v>8328</v>
      </c>
      <c r="B132" t="s">
        <v>9641</v>
      </c>
      <c r="C132" t="s">
        <v>7706</v>
      </c>
      <c r="D132" t="s">
        <v>0</v>
      </c>
      <c r="E132">
        <v>28</v>
      </c>
      <c r="F132" t="s">
        <v>9252</v>
      </c>
      <c r="G132" s="42" t="s">
        <v>9253</v>
      </c>
      <c r="H132" s="2">
        <v>0</v>
      </c>
      <c r="I132" s="2">
        <v>0</v>
      </c>
      <c r="J132" s="2">
        <v>0</v>
      </c>
      <c r="K132" s="15">
        <v>1283.5999999999999</v>
      </c>
      <c r="L132" s="2">
        <v>0</v>
      </c>
      <c r="M132" s="2">
        <v>0</v>
      </c>
      <c r="N132" s="2">
        <v>0</v>
      </c>
      <c r="O132" s="2">
        <v>166.86799999999999</v>
      </c>
      <c r="P132" s="2">
        <v>1450.4679999999998</v>
      </c>
      <c r="Q132"/>
      <c r="R132" t="s">
        <v>8045</v>
      </c>
      <c r="S132" s="2">
        <v>0</v>
      </c>
      <c r="T132" s="2">
        <v>0</v>
      </c>
      <c r="U132" s="2"/>
    </row>
    <row r="133" spans="1:21" x14ac:dyDescent="0.25">
      <c r="A133" t="s">
        <v>8328</v>
      </c>
      <c r="B133" t="s">
        <v>9698</v>
      </c>
      <c r="C133" t="s">
        <v>7706</v>
      </c>
      <c r="D133" t="s">
        <v>0</v>
      </c>
      <c r="E133">
        <v>90577</v>
      </c>
      <c r="F133" t="s">
        <v>2796</v>
      </c>
      <c r="G133" t="s">
        <v>2797</v>
      </c>
      <c r="H133" s="2">
        <v>0</v>
      </c>
      <c r="I133" s="2">
        <v>0</v>
      </c>
      <c r="J133" s="2">
        <v>0</v>
      </c>
      <c r="K133" s="15">
        <v>38.869999999999997</v>
      </c>
      <c r="L133" s="2">
        <v>0</v>
      </c>
      <c r="M133" s="2">
        <v>0</v>
      </c>
      <c r="N133" s="2">
        <v>0</v>
      </c>
      <c r="O133" s="2">
        <v>5.0530999999999997</v>
      </c>
      <c r="P133" s="2">
        <v>43.923099999999998</v>
      </c>
      <c r="Q133"/>
      <c r="R133" t="s">
        <v>8045</v>
      </c>
      <c r="S133" s="2">
        <v>0</v>
      </c>
      <c r="T133" s="2">
        <v>0</v>
      </c>
      <c r="U133" s="2"/>
    </row>
    <row r="134" spans="1:21" x14ac:dyDescent="0.25">
      <c r="A134" t="s">
        <v>8328</v>
      </c>
      <c r="B134" t="s">
        <v>9696</v>
      </c>
      <c r="C134" t="s">
        <v>7706</v>
      </c>
      <c r="D134" t="s">
        <v>0</v>
      </c>
      <c r="E134">
        <v>142014</v>
      </c>
      <c r="F134" t="s">
        <v>2796</v>
      </c>
      <c r="G134" t="s">
        <v>2797</v>
      </c>
      <c r="H134" s="2">
        <v>0</v>
      </c>
      <c r="I134" s="2">
        <v>0</v>
      </c>
      <c r="J134" s="2">
        <v>0</v>
      </c>
      <c r="K134" s="15">
        <v>41.31</v>
      </c>
      <c r="L134" s="2">
        <v>0</v>
      </c>
      <c r="M134" s="2">
        <v>0</v>
      </c>
      <c r="N134" s="2">
        <v>0</v>
      </c>
      <c r="O134" s="2">
        <v>5.3703000000000003</v>
      </c>
      <c r="P134" s="2">
        <v>46.680300000000003</v>
      </c>
      <c r="Q134"/>
      <c r="R134" t="s">
        <v>8045</v>
      </c>
      <c r="S134" s="2">
        <v>0</v>
      </c>
      <c r="T134" s="2">
        <v>0</v>
      </c>
      <c r="U134" s="2"/>
    </row>
    <row r="135" spans="1:21" x14ac:dyDescent="0.25">
      <c r="A135" t="s">
        <v>8328</v>
      </c>
      <c r="B135" t="s">
        <v>9678</v>
      </c>
      <c r="C135" t="s">
        <v>7706</v>
      </c>
      <c r="D135" t="s">
        <v>0</v>
      </c>
      <c r="E135">
        <v>41527</v>
      </c>
      <c r="F135" t="s">
        <v>1494</v>
      </c>
      <c r="G135" t="s">
        <v>1495</v>
      </c>
      <c r="H135" s="2">
        <v>2.75</v>
      </c>
      <c r="I135" s="2">
        <v>0</v>
      </c>
      <c r="J135" s="2">
        <v>0</v>
      </c>
      <c r="K135" s="15">
        <v>32.96</v>
      </c>
      <c r="L135" s="2">
        <v>0</v>
      </c>
      <c r="M135" s="2">
        <v>0</v>
      </c>
      <c r="N135" s="2">
        <v>0</v>
      </c>
      <c r="O135" s="2">
        <v>4.2848000000000006</v>
      </c>
      <c r="P135" s="2">
        <v>39.994799999999998</v>
      </c>
      <c r="Q135"/>
      <c r="R135" t="s">
        <v>8045</v>
      </c>
      <c r="S135" s="2">
        <v>0</v>
      </c>
      <c r="T135" s="2">
        <v>0</v>
      </c>
      <c r="U135" s="2"/>
    </row>
    <row r="136" spans="1:21" x14ac:dyDescent="0.25">
      <c r="A136" t="s">
        <v>8328</v>
      </c>
      <c r="B136" t="s">
        <v>9683</v>
      </c>
      <c r="C136" t="s">
        <v>7706</v>
      </c>
      <c r="D136" t="s">
        <v>0</v>
      </c>
      <c r="E136">
        <v>19908</v>
      </c>
      <c r="F136" t="s">
        <v>9234</v>
      </c>
      <c r="G136" t="s">
        <v>9448</v>
      </c>
      <c r="H136" s="2">
        <v>2.4899999999999998</v>
      </c>
      <c r="I136" s="2">
        <v>0</v>
      </c>
      <c r="J136" s="2">
        <v>0</v>
      </c>
      <c r="K136" s="15">
        <v>27.01</v>
      </c>
      <c r="L136" s="2">
        <v>0</v>
      </c>
      <c r="M136" s="2">
        <v>0</v>
      </c>
      <c r="N136" s="2">
        <v>0</v>
      </c>
      <c r="O136" s="2">
        <v>3.5113000000000003</v>
      </c>
      <c r="P136" s="2">
        <v>33.011299999999999</v>
      </c>
      <c r="Q136"/>
      <c r="R136" t="s">
        <v>8045</v>
      </c>
      <c r="S136" s="2">
        <v>0</v>
      </c>
      <c r="T136" s="2">
        <v>0</v>
      </c>
      <c r="U136" s="2"/>
    </row>
    <row r="137" spans="1:21" x14ac:dyDescent="0.25">
      <c r="A137" t="s">
        <v>8328</v>
      </c>
      <c r="B137" t="s">
        <v>9683</v>
      </c>
      <c r="C137" t="s">
        <v>7706</v>
      </c>
      <c r="D137" t="s">
        <v>0</v>
      </c>
      <c r="E137">
        <v>20552</v>
      </c>
      <c r="F137" t="s">
        <v>9234</v>
      </c>
      <c r="G137" t="s">
        <v>9448</v>
      </c>
      <c r="H137" s="2">
        <v>2.4899999999999998</v>
      </c>
      <c r="I137" s="2">
        <v>0</v>
      </c>
      <c r="J137" s="2">
        <v>0</v>
      </c>
      <c r="K137" s="15">
        <v>26.12</v>
      </c>
      <c r="L137" s="2">
        <v>0</v>
      </c>
      <c r="M137" s="2">
        <v>0</v>
      </c>
      <c r="N137" s="2">
        <v>0</v>
      </c>
      <c r="O137" s="2">
        <v>3.3956000000000004</v>
      </c>
      <c r="P137" s="2">
        <v>32.005600000000001</v>
      </c>
      <c r="Q137"/>
      <c r="R137" t="s">
        <v>8045</v>
      </c>
      <c r="S137" s="2">
        <v>0</v>
      </c>
      <c r="T137" s="2">
        <v>0</v>
      </c>
      <c r="U137" s="2"/>
    </row>
    <row r="138" spans="1:21" x14ac:dyDescent="0.25">
      <c r="A138" t="s">
        <v>8328</v>
      </c>
      <c r="B138" t="s">
        <v>9683</v>
      </c>
      <c r="C138" t="s">
        <v>7706</v>
      </c>
      <c r="D138" t="s">
        <v>0</v>
      </c>
      <c r="E138">
        <v>725045</v>
      </c>
      <c r="F138" t="s">
        <v>1375</v>
      </c>
      <c r="G138" t="s">
        <v>1376</v>
      </c>
      <c r="H138" s="2">
        <v>2.73</v>
      </c>
      <c r="I138" s="2">
        <v>0</v>
      </c>
      <c r="J138" s="2">
        <v>0</v>
      </c>
      <c r="K138" s="15">
        <v>28.56</v>
      </c>
      <c r="L138" s="2">
        <v>0</v>
      </c>
      <c r="M138" s="2">
        <v>0</v>
      </c>
      <c r="N138" s="2">
        <v>0</v>
      </c>
      <c r="O138" s="2">
        <v>3.7128000000000001</v>
      </c>
      <c r="P138" s="2">
        <v>35.002800000000001</v>
      </c>
      <c r="Q138"/>
      <c r="R138" t="s">
        <v>8045</v>
      </c>
      <c r="S138" s="2">
        <v>0</v>
      </c>
      <c r="T138" s="2">
        <v>0</v>
      </c>
      <c r="U138" s="2"/>
    </row>
    <row r="139" spans="1:21" x14ac:dyDescent="0.25">
      <c r="A139" t="s">
        <v>8328</v>
      </c>
      <c r="B139" t="s">
        <v>9679</v>
      </c>
      <c r="C139" t="s">
        <v>7706</v>
      </c>
      <c r="D139" t="s">
        <v>0</v>
      </c>
      <c r="E139">
        <v>4596</v>
      </c>
      <c r="F139" t="s">
        <v>5368</v>
      </c>
      <c r="G139" t="s">
        <v>5369</v>
      </c>
      <c r="H139" s="2">
        <v>0</v>
      </c>
      <c r="I139" s="2">
        <v>0</v>
      </c>
      <c r="J139" s="2">
        <v>0</v>
      </c>
      <c r="K139" s="15">
        <v>254.8</v>
      </c>
      <c r="L139" s="2">
        <v>0</v>
      </c>
      <c r="M139" s="2">
        <v>0</v>
      </c>
      <c r="N139" s="2">
        <v>0</v>
      </c>
      <c r="O139" s="2">
        <v>33.124000000000002</v>
      </c>
      <c r="P139" s="2">
        <v>287.92400000000004</v>
      </c>
      <c r="Q139"/>
      <c r="R139" t="s">
        <v>8045</v>
      </c>
      <c r="S139" s="2">
        <v>0</v>
      </c>
      <c r="T139" s="2">
        <v>0</v>
      </c>
      <c r="U139" s="2"/>
    </row>
    <row r="140" spans="1:21" x14ac:dyDescent="0.25">
      <c r="A140" t="s">
        <v>8328</v>
      </c>
      <c r="B140" t="s">
        <v>9679</v>
      </c>
      <c r="C140" t="s">
        <v>7706</v>
      </c>
      <c r="D140" t="s">
        <v>0</v>
      </c>
      <c r="E140">
        <v>4598</v>
      </c>
      <c r="F140" t="s">
        <v>5368</v>
      </c>
      <c r="G140" t="s">
        <v>5369</v>
      </c>
      <c r="H140" s="2">
        <v>0</v>
      </c>
      <c r="I140" s="2">
        <v>0</v>
      </c>
      <c r="J140" s="2">
        <v>0</v>
      </c>
      <c r="K140" s="15">
        <v>88.4</v>
      </c>
      <c r="L140" s="2">
        <v>0</v>
      </c>
      <c r="M140" s="2">
        <v>0</v>
      </c>
      <c r="N140" s="2">
        <v>0</v>
      </c>
      <c r="O140" s="2">
        <v>11.492000000000001</v>
      </c>
      <c r="P140" s="2">
        <v>99.89200000000001</v>
      </c>
      <c r="Q140"/>
      <c r="R140" t="s">
        <v>8045</v>
      </c>
      <c r="S140" s="2">
        <v>0</v>
      </c>
      <c r="T140" s="2">
        <v>0</v>
      </c>
      <c r="U140" s="2"/>
    </row>
    <row r="141" spans="1:21" x14ac:dyDescent="0.25">
      <c r="A141" t="s">
        <v>8328</v>
      </c>
      <c r="B141" t="s">
        <v>9679</v>
      </c>
      <c r="C141" t="s">
        <v>7706</v>
      </c>
      <c r="D141" t="s">
        <v>0</v>
      </c>
      <c r="E141">
        <v>4595</v>
      </c>
      <c r="F141" t="s">
        <v>5368</v>
      </c>
      <c r="G141" t="s">
        <v>5369</v>
      </c>
      <c r="H141" s="2">
        <v>0</v>
      </c>
      <c r="I141" s="2">
        <v>0</v>
      </c>
      <c r="J141" s="2">
        <v>0</v>
      </c>
      <c r="K141" s="15">
        <v>33.799999999999997</v>
      </c>
      <c r="L141" s="2">
        <v>0</v>
      </c>
      <c r="M141" s="2">
        <v>0</v>
      </c>
      <c r="N141" s="2">
        <v>0</v>
      </c>
      <c r="O141" s="2">
        <v>4.3940000000000001</v>
      </c>
      <c r="P141" s="2">
        <v>38.193999999999996</v>
      </c>
      <c r="Q141"/>
      <c r="R141" t="s">
        <v>8045</v>
      </c>
      <c r="S141" s="2">
        <v>0</v>
      </c>
      <c r="T141" s="2">
        <v>0</v>
      </c>
      <c r="U141" s="2"/>
    </row>
    <row r="142" spans="1:21" x14ac:dyDescent="0.25">
      <c r="A142" t="s">
        <v>8328</v>
      </c>
      <c r="B142" t="s">
        <v>9679</v>
      </c>
      <c r="C142" t="s">
        <v>7706</v>
      </c>
      <c r="D142" t="s">
        <v>0</v>
      </c>
      <c r="E142">
        <v>4597</v>
      </c>
      <c r="F142" t="s">
        <v>5368</v>
      </c>
      <c r="G142" t="s">
        <v>5369</v>
      </c>
      <c r="H142" s="2">
        <v>0</v>
      </c>
      <c r="I142" s="2">
        <v>0</v>
      </c>
      <c r="J142" s="2">
        <v>0</v>
      </c>
      <c r="K142" s="15">
        <v>36.4</v>
      </c>
      <c r="L142" s="2">
        <v>0</v>
      </c>
      <c r="M142" s="2">
        <v>0</v>
      </c>
      <c r="N142" s="2">
        <v>0</v>
      </c>
      <c r="O142" s="2">
        <v>4.7320000000000002</v>
      </c>
      <c r="P142" s="2">
        <v>41.131999999999998</v>
      </c>
      <c r="Q142"/>
      <c r="R142" t="s">
        <v>8045</v>
      </c>
      <c r="S142" s="2">
        <v>0</v>
      </c>
      <c r="T142" s="2">
        <v>0</v>
      </c>
      <c r="U142" s="2"/>
    </row>
    <row r="143" spans="1:21" x14ac:dyDescent="0.25">
      <c r="A143" t="s">
        <v>8328</v>
      </c>
      <c r="B143" t="s">
        <v>9641</v>
      </c>
      <c r="C143" t="s">
        <v>7706</v>
      </c>
      <c r="D143" t="s">
        <v>0</v>
      </c>
      <c r="E143">
        <v>76845</v>
      </c>
      <c r="F143" t="s">
        <v>1459</v>
      </c>
      <c r="G143" s="138" t="s">
        <v>1460</v>
      </c>
      <c r="H143" s="2">
        <v>0</v>
      </c>
      <c r="I143" s="2">
        <v>0</v>
      </c>
      <c r="J143" s="2">
        <v>0</v>
      </c>
      <c r="K143" s="15">
        <v>5.53</v>
      </c>
      <c r="L143" s="2">
        <v>0</v>
      </c>
      <c r="M143" s="2">
        <v>0</v>
      </c>
      <c r="N143" s="2">
        <v>0</v>
      </c>
      <c r="O143" s="2">
        <v>0.71890000000000009</v>
      </c>
      <c r="P143" s="2">
        <v>6.2489000000000008</v>
      </c>
      <c r="Q143"/>
      <c r="R143" t="s">
        <v>8045</v>
      </c>
      <c r="S143" s="2">
        <v>0</v>
      </c>
      <c r="T143" s="2">
        <v>0</v>
      </c>
      <c r="U143" s="2"/>
    </row>
    <row r="144" spans="1:21" x14ac:dyDescent="0.25">
      <c r="A144" t="s">
        <v>8328</v>
      </c>
      <c r="B144" t="s">
        <v>9674</v>
      </c>
      <c r="C144" t="s">
        <v>7706</v>
      </c>
      <c r="D144" t="s">
        <v>0</v>
      </c>
      <c r="E144">
        <v>77683</v>
      </c>
      <c r="F144" t="s">
        <v>1459</v>
      </c>
      <c r="G144" s="138" t="s">
        <v>1460</v>
      </c>
      <c r="H144" s="2">
        <v>1.3800000000000001</v>
      </c>
      <c r="I144" s="2">
        <v>0</v>
      </c>
      <c r="J144" s="2">
        <v>0</v>
      </c>
      <c r="K144" s="15">
        <v>16.48</v>
      </c>
      <c r="L144" s="2">
        <v>0</v>
      </c>
      <c r="M144" s="2">
        <v>0</v>
      </c>
      <c r="N144" s="2">
        <v>0</v>
      </c>
      <c r="O144" s="2">
        <v>2.1424000000000003</v>
      </c>
      <c r="P144" s="2">
        <v>20.002400000000002</v>
      </c>
      <c r="Q144"/>
      <c r="R144" t="s">
        <v>8045</v>
      </c>
      <c r="S144" s="2">
        <v>0</v>
      </c>
      <c r="T144" s="2">
        <v>0</v>
      </c>
      <c r="U144" s="2"/>
    </row>
    <row r="145" spans="1:21" x14ac:dyDescent="0.25">
      <c r="A145" t="s">
        <v>8328</v>
      </c>
      <c r="B145" t="s">
        <v>9688</v>
      </c>
      <c r="C145" t="s">
        <v>7706</v>
      </c>
      <c r="D145" t="s">
        <v>0</v>
      </c>
      <c r="E145">
        <v>4156169</v>
      </c>
      <c r="F145" t="s">
        <v>1506</v>
      </c>
      <c r="G145" s="134" t="s">
        <v>1507</v>
      </c>
      <c r="H145" s="2">
        <v>0</v>
      </c>
      <c r="I145" s="2">
        <v>0</v>
      </c>
      <c r="J145" s="2">
        <v>0</v>
      </c>
      <c r="K145" s="15">
        <v>91.1</v>
      </c>
      <c r="L145" s="2">
        <v>0</v>
      </c>
      <c r="M145" s="2">
        <v>0</v>
      </c>
      <c r="N145" s="2">
        <v>0</v>
      </c>
      <c r="O145" s="2">
        <v>11.843</v>
      </c>
      <c r="P145" s="2">
        <v>102.943</v>
      </c>
      <c r="Q145"/>
      <c r="R145" t="s">
        <v>8045</v>
      </c>
      <c r="S145" s="2">
        <v>0</v>
      </c>
      <c r="T145" s="2">
        <v>0</v>
      </c>
      <c r="U145" s="2"/>
    </row>
    <row r="146" spans="1:21" x14ac:dyDescent="0.25">
      <c r="A146" t="s">
        <v>8328</v>
      </c>
      <c r="B146" t="s">
        <v>9682</v>
      </c>
      <c r="C146" t="s">
        <v>7706</v>
      </c>
      <c r="D146" t="s">
        <v>0</v>
      </c>
      <c r="E146">
        <v>84</v>
      </c>
      <c r="F146" t="s">
        <v>9701</v>
      </c>
      <c r="G146" t="s">
        <v>9702</v>
      </c>
      <c r="H146" s="2">
        <v>0</v>
      </c>
      <c r="I146" s="2">
        <v>0</v>
      </c>
      <c r="J146" s="2">
        <v>0</v>
      </c>
      <c r="K146" s="15">
        <v>216.33</v>
      </c>
      <c r="L146" s="2">
        <v>0</v>
      </c>
      <c r="M146" s="2">
        <v>0</v>
      </c>
      <c r="N146" s="2">
        <v>0</v>
      </c>
      <c r="O146" s="2">
        <v>28.122900000000001</v>
      </c>
      <c r="P146" s="2">
        <v>244.4529</v>
      </c>
      <c r="Q146"/>
      <c r="R146" t="s">
        <v>8045</v>
      </c>
      <c r="S146" s="2">
        <v>0</v>
      </c>
      <c r="T146" s="2">
        <v>0</v>
      </c>
      <c r="U146" s="2"/>
    </row>
    <row r="147" spans="1:21" x14ac:dyDescent="0.25">
      <c r="A147" t="s">
        <v>8328</v>
      </c>
      <c r="B147" t="s">
        <v>9695</v>
      </c>
      <c r="C147" t="s">
        <v>7706</v>
      </c>
      <c r="D147" t="s">
        <v>0</v>
      </c>
      <c r="E147">
        <v>18461</v>
      </c>
      <c r="F147" t="s">
        <v>1363</v>
      </c>
      <c r="G147" t="s">
        <v>1364</v>
      </c>
      <c r="H147" s="2">
        <v>2.96</v>
      </c>
      <c r="I147" s="2">
        <v>0</v>
      </c>
      <c r="J147" s="2">
        <v>0</v>
      </c>
      <c r="K147" s="15">
        <v>31.01</v>
      </c>
      <c r="L147" s="2">
        <v>0</v>
      </c>
      <c r="M147" s="2">
        <v>0</v>
      </c>
      <c r="N147" s="2">
        <v>0</v>
      </c>
      <c r="O147" s="2">
        <v>4.0313000000000008</v>
      </c>
      <c r="P147" s="2">
        <v>38.001300000000001</v>
      </c>
      <c r="Q147"/>
      <c r="R147" t="s">
        <v>8045</v>
      </c>
      <c r="S147" s="2">
        <v>0</v>
      </c>
      <c r="T147" s="2">
        <v>0</v>
      </c>
      <c r="U147" s="2"/>
    </row>
    <row r="148" spans="1:21" x14ac:dyDescent="0.25">
      <c r="A148" t="s">
        <v>8328</v>
      </c>
      <c r="B148" t="s">
        <v>9650</v>
      </c>
      <c r="C148" t="s">
        <v>7706</v>
      </c>
      <c r="D148" t="s">
        <v>0</v>
      </c>
      <c r="E148">
        <v>9030</v>
      </c>
      <c r="F148" t="s">
        <v>6475</v>
      </c>
      <c r="G148" t="s">
        <v>6476</v>
      </c>
      <c r="H148" s="2">
        <v>0</v>
      </c>
      <c r="I148" s="2">
        <v>0</v>
      </c>
      <c r="J148" s="2">
        <v>0</v>
      </c>
      <c r="K148" s="15">
        <v>68</v>
      </c>
      <c r="L148" s="2">
        <v>0</v>
      </c>
      <c r="M148" s="2">
        <v>0</v>
      </c>
      <c r="N148" s="2">
        <v>0</v>
      </c>
      <c r="O148" s="2">
        <v>8.84</v>
      </c>
      <c r="P148" s="2">
        <v>76.84</v>
      </c>
      <c r="Q148"/>
      <c r="R148" t="s">
        <v>8045</v>
      </c>
      <c r="S148" s="2">
        <v>0</v>
      </c>
      <c r="T148" s="2">
        <v>0</v>
      </c>
      <c r="U148" s="2"/>
    </row>
    <row r="149" spans="1:21" x14ac:dyDescent="0.25">
      <c r="A149" t="s">
        <v>8328</v>
      </c>
      <c r="B149" t="s">
        <v>9699</v>
      </c>
      <c r="C149" s="21" t="s">
        <v>9530</v>
      </c>
      <c r="D149" t="s">
        <v>0</v>
      </c>
      <c r="E149" t="s">
        <v>9700</v>
      </c>
      <c r="F149" t="s">
        <v>1317</v>
      </c>
      <c r="G149" t="s">
        <v>1318</v>
      </c>
      <c r="H149" s="2">
        <v>0</v>
      </c>
      <c r="I149" s="2">
        <v>0</v>
      </c>
      <c r="J149" s="2">
        <v>0</v>
      </c>
      <c r="K149" s="15">
        <v>3.45</v>
      </c>
      <c r="L149" s="2">
        <v>0</v>
      </c>
      <c r="M149" s="2">
        <v>0</v>
      </c>
      <c r="N149" s="2">
        <v>0</v>
      </c>
      <c r="O149" s="2">
        <v>0.44850000000000007</v>
      </c>
      <c r="P149" s="2">
        <v>3.8985000000000003</v>
      </c>
      <c r="Q149"/>
      <c r="R149" t="s">
        <v>8045</v>
      </c>
      <c r="S149" s="2">
        <v>0</v>
      </c>
      <c r="T149" s="2">
        <v>0</v>
      </c>
      <c r="U149" s="2"/>
    </row>
    <row r="150" spans="1:21" x14ac:dyDescent="0.25">
      <c r="A150" t="s">
        <v>8328</v>
      </c>
      <c r="B150" t="s">
        <v>9627</v>
      </c>
      <c r="C150" t="s">
        <v>7706</v>
      </c>
      <c r="D150" t="s">
        <v>0</v>
      </c>
      <c r="E150">
        <v>8989</v>
      </c>
      <c r="F150" t="s">
        <v>1521</v>
      </c>
      <c r="G150" t="s">
        <v>1522</v>
      </c>
      <c r="H150" s="2">
        <v>9.31</v>
      </c>
      <c r="I150" s="2">
        <v>0</v>
      </c>
      <c r="J150" s="2">
        <v>0</v>
      </c>
      <c r="K150" s="15">
        <v>119.19</v>
      </c>
      <c r="L150" s="2">
        <v>0</v>
      </c>
      <c r="M150" s="2">
        <v>0</v>
      </c>
      <c r="N150" s="2">
        <v>0</v>
      </c>
      <c r="O150" s="2">
        <v>15.4947</v>
      </c>
      <c r="P150" s="2">
        <v>143.99469999999999</v>
      </c>
      <c r="Q150"/>
      <c r="R150" t="s">
        <v>8045</v>
      </c>
      <c r="S150" s="2">
        <v>0</v>
      </c>
      <c r="T150" s="2">
        <v>0</v>
      </c>
      <c r="U150" s="2"/>
    </row>
    <row r="151" spans="1:21" x14ac:dyDescent="0.25">
      <c r="A151" t="s">
        <v>8328</v>
      </c>
      <c r="B151" t="s">
        <v>9652</v>
      </c>
      <c r="C151" t="s">
        <v>7706</v>
      </c>
      <c r="D151" t="s">
        <v>0</v>
      </c>
      <c r="E151">
        <v>7595</v>
      </c>
      <c r="F151" t="s">
        <v>7896</v>
      </c>
      <c r="G151" t="s">
        <v>7897</v>
      </c>
      <c r="H151" s="2">
        <v>14.067</v>
      </c>
      <c r="I151" s="2">
        <v>0</v>
      </c>
      <c r="J151" s="2">
        <v>0</v>
      </c>
      <c r="K151" s="15">
        <v>174.28</v>
      </c>
      <c r="L151" s="2">
        <v>0</v>
      </c>
      <c r="M151" s="2">
        <v>0</v>
      </c>
      <c r="N151" s="2">
        <v>0</v>
      </c>
      <c r="O151" s="2">
        <v>22.656400000000001</v>
      </c>
      <c r="P151" s="2">
        <v>211.0034</v>
      </c>
      <c r="Q151"/>
      <c r="R151" t="s">
        <v>8045</v>
      </c>
      <c r="S151" s="2">
        <v>0</v>
      </c>
      <c r="T151" s="2">
        <v>0</v>
      </c>
      <c r="U151" s="2"/>
    </row>
    <row r="152" spans="1:21" x14ac:dyDescent="0.25">
      <c r="A152" t="s">
        <v>8328</v>
      </c>
      <c r="B152" t="s">
        <v>9650</v>
      </c>
      <c r="C152" t="s">
        <v>7706</v>
      </c>
      <c r="D152" t="s">
        <v>0</v>
      </c>
      <c r="E152">
        <v>12922</v>
      </c>
      <c r="F152" t="s">
        <v>1487</v>
      </c>
      <c r="G152" t="s">
        <v>1488</v>
      </c>
      <c r="H152" s="2">
        <v>8.2200000000000006</v>
      </c>
      <c r="I152" s="2">
        <v>0</v>
      </c>
      <c r="J152" s="2">
        <v>0</v>
      </c>
      <c r="K152" s="15">
        <v>103.08</v>
      </c>
      <c r="L152" s="2">
        <v>0</v>
      </c>
      <c r="M152" s="2">
        <v>0</v>
      </c>
      <c r="N152" s="2">
        <v>0</v>
      </c>
      <c r="O152" s="2">
        <v>13.400399999999999</v>
      </c>
      <c r="P152" s="2">
        <v>124.7004</v>
      </c>
      <c r="Q152"/>
      <c r="R152" t="s">
        <v>8045</v>
      </c>
      <c r="S152" s="2">
        <v>0</v>
      </c>
      <c r="T152" s="2">
        <v>0</v>
      </c>
      <c r="U152" s="2"/>
    </row>
    <row r="153" spans="1:21" x14ac:dyDescent="0.25">
      <c r="A153" t="s">
        <v>8328</v>
      </c>
      <c r="B153" t="s">
        <v>9649</v>
      </c>
      <c r="C153" t="s">
        <v>7706</v>
      </c>
      <c r="D153" t="s">
        <v>0</v>
      </c>
      <c r="E153">
        <v>7913</v>
      </c>
      <c r="F153" t="s">
        <v>7896</v>
      </c>
      <c r="G153" t="s">
        <v>7897</v>
      </c>
      <c r="H153" s="2">
        <v>3.2700000000000005</v>
      </c>
      <c r="I153" s="2">
        <v>0</v>
      </c>
      <c r="J153" s="2">
        <v>0</v>
      </c>
      <c r="K153" s="15">
        <v>40.590000000000003</v>
      </c>
      <c r="L153" s="2">
        <v>0</v>
      </c>
      <c r="M153" s="2">
        <v>0</v>
      </c>
      <c r="N153" s="2">
        <v>0</v>
      </c>
      <c r="O153" s="2">
        <v>5.2767000000000008</v>
      </c>
      <c r="P153" s="2">
        <v>49.136700000000005</v>
      </c>
      <c r="Q153"/>
      <c r="R153" t="s">
        <v>8045</v>
      </c>
      <c r="S153" s="2">
        <v>0</v>
      </c>
      <c r="T153" s="2">
        <v>0</v>
      </c>
      <c r="U153" s="2"/>
    </row>
    <row r="154" spans="1:21" x14ac:dyDescent="0.25">
      <c r="A154" t="s">
        <v>8328</v>
      </c>
      <c r="B154" t="s">
        <v>9646</v>
      </c>
      <c r="C154" t="s">
        <v>7706</v>
      </c>
      <c r="D154" t="s">
        <v>0</v>
      </c>
      <c r="E154">
        <v>7334</v>
      </c>
      <c r="F154" t="s">
        <v>7896</v>
      </c>
      <c r="G154" t="s">
        <v>7897</v>
      </c>
      <c r="H154" s="2">
        <v>3.96</v>
      </c>
      <c r="I154" s="2">
        <v>0</v>
      </c>
      <c r="J154" s="2">
        <v>0</v>
      </c>
      <c r="K154" s="15">
        <v>49.59</v>
      </c>
      <c r="L154" s="2">
        <v>0</v>
      </c>
      <c r="M154" s="2">
        <v>0</v>
      </c>
      <c r="N154" s="2">
        <v>0</v>
      </c>
      <c r="O154" s="2">
        <v>6.4467000000000008</v>
      </c>
      <c r="P154" s="2">
        <v>59.996700000000004</v>
      </c>
      <c r="Q154"/>
      <c r="R154" t="s">
        <v>8045</v>
      </c>
      <c r="S154" s="2">
        <v>0</v>
      </c>
      <c r="T154" s="2">
        <v>0</v>
      </c>
      <c r="U154" s="2"/>
    </row>
    <row r="155" spans="1:21" x14ac:dyDescent="0.25">
      <c r="A155" t="s">
        <v>8328</v>
      </c>
      <c r="B155" t="s">
        <v>9611</v>
      </c>
      <c r="C155" t="s">
        <v>7706</v>
      </c>
      <c r="D155" t="s">
        <v>0</v>
      </c>
      <c r="E155">
        <v>113459</v>
      </c>
      <c r="G155" t="s">
        <v>1391</v>
      </c>
      <c r="H155" s="2">
        <v>274.35000000000002</v>
      </c>
      <c r="I155" s="2">
        <v>0</v>
      </c>
      <c r="J155" s="2">
        <v>0</v>
      </c>
      <c r="K155" s="15">
        <v>50.45</v>
      </c>
      <c r="L155" s="2">
        <v>0</v>
      </c>
      <c r="M155" s="2">
        <v>0</v>
      </c>
      <c r="N155" s="2">
        <v>0</v>
      </c>
      <c r="O155" s="2">
        <v>6.5585000000000004</v>
      </c>
      <c r="P155" s="2">
        <v>331.35849999999999</v>
      </c>
      <c r="Q155" t="s">
        <v>9244</v>
      </c>
      <c r="R155" t="s">
        <v>8045</v>
      </c>
      <c r="S155" s="2">
        <v>0</v>
      </c>
      <c r="T155" s="2">
        <v>0</v>
      </c>
      <c r="U155" s="2"/>
    </row>
    <row r="156" spans="1:21" x14ac:dyDescent="0.25">
      <c r="A156" t="s">
        <v>8328</v>
      </c>
      <c r="B156" t="s">
        <v>9698</v>
      </c>
      <c r="C156" t="s">
        <v>7706</v>
      </c>
      <c r="D156" t="s">
        <v>0</v>
      </c>
      <c r="E156">
        <v>77020</v>
      </c>
      <c r="F156" t="s">
        <v>1459</v>
      </c>
      <c r="G156" s="138" t="s">
        <v>1460</v>
      </c>
      <c r="H156" s="2">
        <v>4.03</v>
      </c>
      <c r="I156" s="2">
        <v>0</v>
      </c>
      <c r="J156" s="2">
        <v>0</v>
      </c>
      <c r="K156" s="15">
        <v>48.29</v>
      </c>
      <c r="L156" s="2">
        <v>0</v>
      </c>
      <c r="M156" s="2">
        <v>0</v>
      </c>
      <c r="N156" s="2">
        <v>0</v>
      </c>
      <c r="O156" s="2">
        <v>6.2777000000000003</v>
      </c>
      <c r="P156" s="2">
        <v>58.597700000000003</v>
      </c>
      <c r="Q156"/>
      <c r="R156" t="s">
        <v>8045</v>
      </c>
      <c r="S156" s="2">
        <v>0</v>
      </c>
      <c r="T156" s="2">
        <v>0</v>
      </c>
      <c r="U156" s="2"/>
    </row>
    <row r="157" spans="1:21" x14ac:dyDescent="0.25">
      <c r="A157" t="s">
        <v>8328</v>
      </c>
      <c r="B157" t="s">
        <v>9673</v>
      </c>
      <c r="C157" t="s">
        <v>7706</v>
      </c>
      <c r="D157" t="s">
        <v>0</v>
      </c>
      <c r="E157">
        <v>77195</v>
      </c>
      <c r="F157" t="s">
        <v>1459</v>
      </c>
      <c r="G157" s="138" t="s">
        <v>1460</v>
      </c>
      <c r="H157" s="2">
        <v>2.8899999999999997</v>
      </c>
      <c r="I157" s="2">
        <v>0</v>
      </c>
      <c r="J157" s="2">
        <v>0</v>
      </c>
      <c r="K157" s="15">
        <v>34.61</v>
      </c>
      <c r="L157" s="2">
        <v>0</v>
      </c>
      <c r="M157" s="2">
        <v>0</v>
      </c>
      <c r="N157" s="2">
        <v>0</v>
      </c>
      <c r="O157" s="2">
        <v>4.4992999999999999</v>
      </c>
      <c r="P157" s="2">
        <v>41.999299999999998</v>
      </c>
      <c r="Q157"/>
      <c r="R157" t="s">
        <v>8045</v>
      </c>
      <c r="S157" s="2">
        <v>0</v>
      </c>
      <c r="T157" s="2">
        <v>0</v>
      </c>
      <c r="U157" s="2"/>
    </row>
    <row r="158" spans="1:21" x14ac:dyDescent="0.25">
      <c r="A158" t="s">
        <v>8328</v>
      </c>
      <c r="B158" t="s">
        <v>9673</v>
      </c>
      <c r="C158" t="s">
        <v>7706</v>
      </c>
      <c r="D158" t="s">
        <v>0</v>
      </c>
      <c r="E158">
        <v>77228</v>
      </c>
      <c r="F158" t="s">
        <v>1459</v>
      </c>
      <c r="G158" s="138" t="s">
        <v>1460</v>
      </c>
      <c r="H158" s="2">
        <v>4.4000000000000004</v>
      </c>
      <c r="I158" s="2">
        <v>0</v>
      </c>
      <c r="J158" s="2">
        <v>0</v>
      </c>
      <c r="K158" s="15">
        <v>52.74</v>
      </c>
      <c r="L158" s="2">
        <v>0</v>
      </c>
      <c r="M158" s="2">
        <v>0</v>
      </c>
      <c r="N158" s="2">
        <v>0</v>
      </c>
      <c r="O158" s="2">
        <v>6.8562000000000003</v>
      </c>
      <c r="P158" s="2">
        <v>63.996200000000002</v>
      </c>
      <c r="Q158"/>
      <c r="R158" t="s">
        <v>8045</v>
      </c>
      <c r="S158" s="2">
        <v>0</v>
      </c>
      <c r="T158" s="2">
        <v>0</v>
      </c>
      <c r="U158" s="2"/>
    </row>
    <row r="159" spans="1:21" x14ac:dyDescent="0.25">
      <c r="A159" t="s">
        <v>8328</v>
      </c>
      <c r="B159" t="s">
        <v>9697</v>
      </c>
      <c r="C159" t="s">
        <v>7706</v>
      </c>
      <c r="D159" t="s">
        <v>0</v>
      </c>
      <c r="E159">
        <v>77461</v>
      </c>
      <c r="F159" t="s">
        <v>1459</v>
      </c>
      <c r="G159" s="138" t="s">
        <v>1460</v>
      </c>
      <c r="H159" s="2">
        <v>5.3</v>
      </c>
      <c r="I159" s="2">
        <v>0</v>
      </c>
      <c r="J159" s="2">
        <v>0</v>
      </c>
      <c r="K159" s="15">
        <v>63.45</v>
      </c>
      <c r="L159" s="2">
        <v>0</v>
      </c>
      <c r="M159" s="2">
        <v>0</v>
      </c>
      <c r="N159" s="2">
        <v>0</v>
      </c>
      <c r="O159" s="2">
        <v>8.2484999999999999</v>
      </c>
      <c r="P159" s="2">
        <v>76.998500000000007</v>
      </c>
      <c r="Q159"/>
      <c r="R159" t="s">
        <v>8045</v>
      </c>
      <c r="S159" s="2">
        <v>0</v>
      </c>
      <c r="T159" s="2">
        <v>0</v>
      </c>
      <c r="U159" s="2"/>
    </row>
    <row r="160" spans="1:21" x14ac:dyDescent="0.25">
      <c r="A160" t="s">
        <v>8328</v>
      </c>
      <c r="B160" t="s">
        <v>9674</v>
      </c>
      <c r="C160" t="s">
        <v>7706</v>
      </c>
      <c r="D160" t="s">
        <v>0</v>
      </c>
      <c r="E160">
        <v>77707</v>
      </c>
      <c r="F160" t="s">
        <v>1459</v>
      </c>
      <c r="G160" s="138" t="s">
        <v>1460</v>
      </c>
      <c r="H160" s="2">
        <v>3.0999999999999996</v>
      </c>
      <c r="I160" s="2">
        <v>0</v>
      </c>
      <c r="J160" s="2">
        <v>0</v>
      </c>
      <c r="K160" s="15">
        <v>37.119999999999997</v>
      </c>
      <c r="L160" s="2">
        <v>0</v>
      </c>
      <c r="M160" s="2">
        <v>0</v>
      </c>
      <c r="N160" s="2">
        <v>0</v>
      </c>
      <c r="O160" s="2">
        <v>4.8255999999999997</v>
      </c>
      <c r="P160" s="2">
        <v>45.0456</v>
      </c>
      <c r="Q160"/>
      <c r="R160" t="s">
        <v>8045</v>
      </c>
      <c r="S160" s="2">
        <v>0</v>
      </c>
      <c r="T160" s="2">
        <v>0</v>
      </c>
      <c r="U160" s="2"/>
    </row>
    <row r="161" spans="1:21" x14ac:dyDescent="0.25">
      <c r="A161" t="s">
        <v>8328</v>
      </c>
      <c r="B161" t="s">
        <v>9679</v>
      </c>
      <c r="C161" t="s">
        <v>7706</v>
      </c>
      <c r="D161" t="s">
        <v>0</v>
      </c>
      <c r="E161">
        <v>77802</v>
      </c>
      <c r="F161" t="s">
        <v>1459</v>
      </c>
      <c r="G161" s="138" t="s">
        <v>1460</v>
      </c>
      <c r="H161" s="2">
        <v>6.88</v>
      </c>
      <c r="I161" s="2">
        <v>0</v>
      </c>
      <c r="J161" s="2">
        <v>0</v>
      </c>
      <c r="K161" s="15">
        <v>82.41</v>
      </c>
      <c r="L161" s="2">
        <v>0</v>
      </c>
      <c r="M161" s="2">
        <v>0</v>
      </c>
      <c r="N161" s="2">
        <v>0</v>
      </c>
      <c r="O161" s="2">
        <v>10.7133</v>
      </c>
      <c r="P161" s="2">
        <v>100.0033</v>
      </c>
      <c r="Q161"/>
      <c r="R161" t="s">
        <v>8045</v>
      </c>
      <c r="S161" s="2">
        <v>0</v>
      </c>
      <c r="T161" s="2">
        <v>0</v>
      </c>
      <c r="U161" s="2"/>
    </row>
    <row r="162" spans="1:21" x14ac:dyDescent="0.25">
      <c r="A162" t="s">
        <v>8328</v>
      </c>
      <c r="B162" t="s">
        <v>9675</v>
      </c>
      <c r="C162" t="s">
        <v>7706</v>
      </c>
      <c r="D162" t="s">
        <v>0</v>
      </c>
      <c r="E162">
        <v>77948</v>
      </c>
      <c r="F162" t="s">
        <v>1459</v>
      </c>
      <c r="G162" s="138" t="s">
        <v>1460</v>
      </c>
      <c r="H162" s="2">
        <v>3.96</v>
      </c>
      <c r="I162" s="2">
        <v>0</v>
      </c>
      <c r="J162" s="2">
        <v>0</v>
      </c>
      <c r="K162" s="15">
        <v>47.45</v>
      </c>
      <c r="L162" s="2">
        <v>0</v>
      </c>
      <c r="M162" s="2">
        <v>0</v>
      </c>
      <c r="N162" s="2">
        <v>0</v>
      </c>
      <c r="O162" s="2">
        <v>6.1685000000000008</v>
      </c>
      <c r="P162" s="2">
        <v>57.578500000000005</v>
      </c>
      <c r="Q162"/>
      <c r="R162" t="s">
        <v>8045</v>
      </c>
      <c r="S162" s="2">
        <v>0</v>
      </c>
      <c r="T162" s="2">
        <v>0</v>
      </c>
      <c r="U162" s="2"/>
    </row>
    <row r="163" spans="1:21" x14ac:dyDescent="0.25">
      <c r="A163" t="s">
        <v>8328</v>
      </c>
      <c r="B163" t="s">
        <v>9680</v>
      </c>
      <c r="C163" t="s">
        <v>7706</v>
      </c>
      <c r="D163" t="s">
        <v>0</v>
      </c>
      <c r="E163">
        <v>78045</v>
      </c>
      <c r="F163" t="s">
        <v>1459</v>
      </c>
      <c r="G163" s="138" t="s">
        <v>1460</v>
      </c>
      <c r="H163" s="2">
        <v>3.5999999999999996</v>
      </c>
      <c r="I163" s="2">
        <v>0</v>
      </c>
      <c r="J163" s="2">
        <v>0</v>
      </c>
      <c r="K163" s="15">
        <v>43.12</v>
      </c>
      <c r="L163" s="2">
        <v>0</v>
      </c>
      <c r="M163" s="2">
        <v>0</v>
      </c>
      <c r="N163" s="2">
        <v>0</v>
      </c>
      <c r="O163" s="2">
        <v>5.6055999999999999</v>
      </c>
      <c r="P163" s="2">
        <v>52.325600000000001</v>
      </c>
      <c r="Q163"/>
      <c r="R163" t="s">
        <v>8045</v>
      </c>
      <c r="S163" s="2">
        <v>0</v>
      </c>
      <c r="T163" s="2">
        <v>0</v>
      </c>
      <c r="U163" s="2"/>
    </row>
    <row r="164" spans="1:21" x14ac:dyDescent="0.25">
      <c r="A164" t="s">
        <v>8328</v>
      </c>
      <c r="B164" t="s">
        <v>9696</v>
      </c>
      <c r="C164" t="s">
        <v>7706</v>
      </c>
      <c r="D164" t="s">
        <v>0</v>
      </c>
      <c r="E164">
        <v>78180</v>
      </c>
      <c r="F164" t="s">
        <v>1459</v>
      </c>
      <c r="G164" s="138" t="s">
        <v>1460</v>
      </c>
      <c r="H164" s="2">
        <v>3.02</v>
      </c>
      <c r="I164" s="2">
        <v>0</v>
      </c>
      <c r="J164" s="2">
        <v>0</v>
      </c>
      <c r="K164" s="15">
        <v>36.270000000000003</v>
      </c>
      <c r="L164" s="2">
        <v>0</v>
      </c>
      <c r="M164" s="2">
        <v>0</v>
      </c>
      <c r="N164" s="2">
        <v>0</v>
      </c>
      <c r="O164" s="2">
        <v>4.7151000000000005</v>
      </c>
      <c r="P164" s="2">
        <v>44.005100000000006</v>
      </c>
      <c r="Q164"/>
      <c r="R164" t="s">
        <v>8045</v>
      </c>
      <c r="S164" s="2">
        <v>0</v>
      </c>
      <c r="T164" s="2">
        <v>0</v>
      </c>
      <c r="U164" s="2"/>
    </row>
    <row r="165" spans="1:21" x14ac:dyDescent="0.25">
      <c r="A165" t="s">
        <v>8328</v>
      </c>
      <c r="B165" t="s">
        <v>9696</v>
      </c>
      <c r="C165" t="s">
        <v>7706</v>
      </c>
      <c r="D165" t="s">
        <v>0</v>
      </c>
      <c r="E165">
        <v>78435</v>
      </c>
      <c r="F165" t="s">
        <v>1459</v>
      </c>
      <c r="G165" s="138" t="s">
        <v>1460</v>
      </c>
      <c r="H165" s="2">
        <v>2.48</v>
      </c>
      <c r="I165" s="2">
        <v>0</v>
      </c>
      <c r="J165" s="2">
        <v>0</v>
      </c>
      <c r="K165" s="15">
        <v>28.77</v>
      </c>
      <c r="L165" s="2">
        <v>0</v>
      </c>
      <c r="M165" s="2">
        <v>0</v>
      </c>
      <c r="N165" s="2">
        <v>0</v>
      </c>
      <c r="O165" s="2">
        <v>3.7401</v>
      </c>
      <c r="P165" s="2">
        <v>34.990099999999998</v>
      </c>
      <c r="Q165"/>
      <c r="R165" t="s">
        <v>8045</v>
      </c>
      <c r="S165" s="2">
        <v>0</v>
      </c>
      <c r="T165" s="2">
        <v>0</v>
      </c>
      <c r="U165" s="2"/>
    </row>
    <row r="166" spans="1:21" x14ac:dyDescent="0.25">
      <c r="A166" t="s">
        <v>8328</v>
      </c>
      <c r="B166" t="s">
        <v>9682</v>
      </c>
      <c r="C166" t="s">
        <v>7706</v>
      </c>
      <c r="D166" t="s">
        <v>0</v>
      </c>
      <c r="E166">
        <v>78522</v>
      </c>
      <c r="F166" t="s">
        <v>1459</v>
      </c>
      <c r="G166" s="138" t="s">
        <v>1460</v>
      </c>
      <c r="H166" s="2">
        <v>4.9799999999999995</v>
      </c>
      <c r="I166" s="2">
        <v>0</v>
      </c>
      <c r="J166" s="2">
        <v>0</v>
      </c>
      <c r="K166" s="15">
        <v>57.54</v>
      </c>
      <c r="L166" s="2">
        <v>0</v>
      </c>
      <c r="M166" s="2">
        <v>0</v>
      </c>
      <c r="N166" s="2">
        <v>0</v>
      </c>
      <c r="O166" s="2">
        <v>7.4802</v>
      </c>
      <c r="P166" s="2">
        <v>70.000199999999992</v>
      </c>
      <c r="Q166"/>
      <c r="R166" t="s">
        <v>8045</v>
      </c>
      <c r="S166" s="2">
        <v>0</v>
      </c>
      <c r="T166" s="2">
        <v>0</v>
      </c>
      <c r="U166" s="2"/>
    </row>
    <row r="167" spans="1:21" x14ac:dyDescent="0.25">
      <c r="A167" t="s">
        <v>8328</v>
      </c>
      <c r="B167" t="s">
        <v>9695</v>
      </c>
      <c r="C167" t="s">
        <v>7706</v>
      </c>
      <c r="D167" t="s">
        <v>0</v>
      </c>
      <c r="E167">
        <v>78586</v>
      </c>
      <c r="F167" t="s">
        <v>1459</v>
      </c>
      <c r="G167" s="138" t="s">
        <v>1460</v>
      </c>
      <c r="H167" s="2">
        <v>1.51</v>
      </c>
      <c r="I167" s="2">
        <v>0</v>
      </c>
      <c r="J167" s="2">
        <v>0</v>
      </c>
      <c r="K167" s="15">
        <v>17.39</v>
      </c>
      <c r="L167" s="2">
        <v>0</v>
      </c>
      <c r="M167" s="2">
        <v>0</v>
      </c>
      <c r="N167" s="2">
        <v>0</v>
      </c>
      <c r="O167" s="2">
        <v>2.2606999999999999</v>
      </c>
      <c r="P167" s="2">
        <v>21.160700000000002</v>
      </c>
      <c r="Q167"/>
      <c r="R167" t="s">
        <v>8045</v>
      </c>
      <c r="S167" s="2">
        <v>0</v>
      </c>
      <c r="T167" s="2">
        <v>0</v>
      </c>
      <c r="U167" s="2"/>
    </row>
    <row r="168" spans="1:21" x14ac:dyDescent="0.25">
      <c r="A168" t="s">
        <v>8328</v>
      </c>
      <c r="B168" t="s">
        <v>9694</v>
      </c>
      <c r="C168" t="s">
        <v>7706</v>
      </c>
      <c r="D168" t="s">
        <v>0</v>
      </c>
      <c r="E168">
        <v>78711</v>
      </c>
      <c r="F168" t="s">
        <v>1459</v>
      </c>
      <c r="G168" s="138" t="s">
        <v>1460</v>
      </c>
      <c r="H168" s="2">
        <v>3.69</v>
      </c>
      <c r="I168" s="2">
        <v>0</v>
      </c>
      <c r="J168" s="2">
        <v>0</v>
      </c>
      <c r="K168" s="15">
        <v>42.75</v>
      </c>
      <c r="L168" s="2">
        <v>0</v>
      </c>
      <c r="M168" s="2">
        <v>0</v>
      </c>
      <c r="N168" s="2">
        <v>0</v>
      </c>
      <c r="O168" s="2">
        <v>5.5575000000000001</v>
      </c>
      <c r="P168" s="2">
        <v>51.997499999999995</v>
      </c>
      <c r="Q168"/>
      <c r="R168" t="s">
        <v>8045</v>
      </c>
      <c r="S168" s="2">
        <v>0</v>
      </c>
      <c r="T168" s="2">
        <v>0</v>
      </c>
      <c r="U168" s="2"/>
    </row>
    <row r="169" spans="1:21" x14ac:dyDescent="0.25">
      <c r="A169" t="s">
        <v>8328</v>
      </c>
      <c r="B169" t="s">
        <v>9686</v>
      </c>
      <c r="C169" t="s">
        <v>7706</v>
      </c>
      <c r="D169" t="s">
        <v>0</v>
      </c>
      <c r="E169">
        <v>78911</v>
      </c>
      <c r="F169" t="s">
        <v>1459</v>
      </c>
      <c r="G169" s="138" t="s">
        <v>1460</v>
      </c>
      <c r="H169" s="2">
        <v>4.9799999999999995</v>
      </c>
      <c r="I169" s="2">
        <v>0</v>
      </c>
      <c r="J169" s="2">
        <v>0</v>
      </c>
      <c r="K169" s="15">
        <v>57.54</v>
      </c>
      <c r="L169" s="2">
        <v>0</v>
      </c>
      <c r="M169" s="2">
        <v>0</v>
      </c>
      <c r="N169" s="2">
        <v>0</v>
      </c>
      <c r="O169" s="2">
        <v>7.4802</v>
      </c>
      <c r="P169" s="2">
        <v>70.000199999999992</v>
      </c>
      <c r="Q169"/>
      <c r="R169" t="s">
        <v>8045</v>
      </c>
      <c r="S169" s="2">
        <v>0</v>
      </c>
      <c r="T169" s="2">
        <v>0</v>
      </c>
      <c r="U169" s="2"/>
    </row>
    <row r="170" spans="1:21" x14ac:dyDescent="0.25">
      <c r="A170" t="s">
        <v>8328</v>
      </c>
      <c r="B170" t="s">
        <v>9688</v>
      </c>
      <c r="C170" t="s">
        <v>7706</v>
      </c>
      <c r="D170" t="s">
        <v>0</v>
      </c>
      <c r="E170">
        <v>79071</v>
      </c>
      <c r="F170" t="s">
        <v>1459</v>
      </c>
      <c r="G170" s="138" t="s">
        <v>1460</v>
      </c>
      <c r="H170" s="2">
        <v>3.57</v>
      </c>
      <c r="I170" s="2">
        <v>0</v>
      </c>
      <c r="J170" s="2">
        <v>0</v>
      </c>
      <c r="K170" s="15">
        <v>52.37</v>
      </c>
      <c r="L170" s="2">
        <v>0</v>
      </c>
      <c r="M170" s="2">
        <v>0</v>
      </c>
      <c r="N170" s="2">
        <v>0</v>
      </c>
      <c r="O170" s="2">
        <v>6.8080999999999996</v>
      </c>
      <c r="P170" s="2">
        <v>62.748099999999994</v>
      </c>
      <c r="Q170"/>
      <c r="R170" t="s">
        <v>8045</v>
      </c>
      <c r="S170" s="2">
        <v>0</v>
      </c>
      <c r="T170" s="2">
        <v>0</v>
      </c>
      <c r="U170" s="2"/>
    </row>
    <row r="171" spans="1:21" x14ac:dyDescent="0.25">
      <c r="A171" t="s">
        <v>8328</v>
      </c>
      <c r="B171" t="s">
        <v>9677</v>
      </c>
      <c r="C171" t="s">
        <v>7706</v>
      </c>
      <c r="D171" t="s">
        <v>0</v>
      </c>
      <c r="E171">
        <v>79313</v>
      </c>
      <c r="F171" t="s">
        <v>1459</v>
      </c>
      <c r="G171" s="138" t="s">
        <v>1460</v>
      </c>
      <c r="H171" s="2">
        <v>3.84</v>
      </c>
      <c r="I171" s="2">
        <v>0</v>
      </c>
      <c r="J171" s="2">
        <v>0</v>
      </c>
      <c r="K171" s="15">
        <v>44.4</v>
      </c>
      <c r="L171" s="2">
        <v>0</v>
      </c>
      <c r="M171" s="2">
        <v>0</v>
      </c>
      <c r="N171" s="2">
        <v>0</v>
      </c>
      <c r="O171" s="2">
        <v>5.7720000000000002</v>
      </c>
      <c r="P171" s="2">
        <v>54.011999999999993</v>
      </c>
      <c r="Q171"/>
      <c r="R171" t="s">
        <v>8045</v>
      </c>
      <c r="S171" s="2">
        <v>0</v>
      </c>
      <c r="T171" s="2">
        <v>0</v>
      </c>
      <c r="U171" s="2"/>
    </row>
    <row r="172" spans="1:21" x14ac:dyDescent="0.25">
      <c r="A172" t="s">
        <v>8328</v>
      </c>
      <c r="B172" t="s">
        <v>9684</v>
      </c>
      <c r="C172" t="s">
        <v>7706</v>
      </c>
      <c r="D172" t="s">
        <v>0</v>
      </c>
      <c r="E172">
        <v>79379</v>
      </c>
      <c r="F172" t="s">
        <v>1459</v>
      </c>
      <c r="G172" s="138" t="s">
        <v>1460</v>
      </c>
      <c r="H172" s="2">
        <v>4.9799999999999995</v>
      </c>
      <c r="I172" s="2">
        <v>0</v>
      </c>
      <c r="J172" s="2">
        <v>0</v>
      </c>
      <c r="K172" s="15">
        <v>57.54</v>
      </c>
      <c r="L172" s="2">
        <v>0</v>
      </c>
      <c r="M172" s="2">
        <v>0</v>
      </c>
      <c r="N172" s="2">
        <v>0</v>
      </c>
      <c r="O172" s="2">
        <v>7.4802</v>
      </c>
      <c r="P172" s="2">
        <v>70.000199999999992</v>
      </c>
      <c r="Q172"/>
      <c r="R172" t="s">
        <v>8045</v>
      </c>
      <c r="S172" s="2">
        <v>0</v>
      </c>
      <c r="T172" s="2">
        <v>0</v>
      </c>
      <c r="U172" s="2"/>
    </row>
    <row r="173" spans="1:21" x14ac:dyDescent="0.25">
      <c r="A173" t="s">
        <v>8328</v>
      </c>
      <c r="B173" t="s">
        <v>9684</v>
      </c>
      <c r="C173" t="s">
        <v>7706</v>
      </c>
      <c r="D173" t="s">
        <v>0</v>
      </c>
      <c r="E173">
        <v>79380</v>
      </c>
      <c r="F173" t="s">
        <v>1459</v>
      </c>
      <c r="G173" s="138" t="s">
        <v>1460</v>
      </c>
      <c r="H173" s="2">
        <v>3.91</v>
      </c>
      <c r="I173" s="2">
        <v>0</v>
      </c>
      <c r="J173" s="2">
        <v>0</v>
      </c>
      <c r="K173" s="15">
        <v>45.21</v>
      </c>
      <c r="L173" s="2">
        <v>0</v>
      </c>
      <c r="M173" s="2">
        <v>0</v>
      </c>
      <c r="N173" s="2">
        <v>0</v>
      </c>
      <c r="O173" s="2">
        <v>5.8773</v>
      </c>
      <c r="P173" s="2">
        <v>54.997300000000003</v>
      </c>
      <c r="Q173"/>
      <c r="R173" t="s">
        <v>8045</v>
      </c>
      <c r="S173" s="2">
        <v>0</v>
      </c>
      <c r="T173" s="2">
        <v>0</v>
      </c>
      <c r="U173" s="2"/>
    </row>
    <row r="174" spans="1:21" x14ac:dyDescent="0.25">
      <c r="A174" t="s">
        <v>8328</v>
      </c>
      <c r="B174" t="s">
        <v>9685</v>
      </c>
      <c r="C174" t="s">
        <v>7706</v>
      </c>
      <c r="D174" t="s">
        <v>0</v>
      </c>
      <c r="E174">
        <v>79695</v>
      </c>
      <c r="F174" t="s">
        <v>1459</v>
      </c>
      <c r="G174" s="138" t="s">
        <v>1460</v>
      </c>
      <c r="H174" s="2">
        <v>4.04</v>
      </c>
      <c r="I174" s="2">
        <v>0</v>
      </c>
      <c r="J174" s="2">
        <v>0</v>
      </c>
      <c r="K174" s="15">
        <v>44.21</v>
      </c>
      <c r="L174" s="2">
        <v>0</v>
      </c>
      <c r="M174" s="2">
        <v>0</v>
      </c>
      <c r="N174" s="2">
        <v>0</v>
      </c>
      <c r="O174" s="2">
        <v>5.7473000000000001</v>
      </c>
      <c r="P174" s="2">
        <v>53.997300000000003</v>
      </c>
      <c r="Q174"/>
      <c r="R174" t="s">
        <v>8045</v>
      </c>
      <c r="S174" s="2">
        <v>0</v>
      </c>
      <c r="T174" s="2">
        <v>0</v>
      </c>
      <c r="U174" s="2"/>
    </row>
    <row r="175" spans="1:21" x14ac:dyDescent="0.25">
      <c r="A175" t="s">
        <v>8328</v>
      </c>
      <c r="B175" t="s">
        <v>9687</v>
      </c>
      <c r="C175" t="s">
        <v>7706</v>
      </c>
      <c r="D175" t="s">
        <v>0</v>
      </c>
      <c r="E175">
        <v>79910</v>
      </c>
      <c r="F175" t="s">
        <v>1459</v>
      </c>
      <c r="G175" s="138" t="s">
        <v>1460</v>
      </c>
      <c r="H175" s="2">
        <v>3.4299999999999997</v>
      </c>
      <c r="I175" s="2">
        <v>0</v>
      </c>
      <c r="J175" s="2">
        <v>0</v>
      </c>
      <c r="K175" s="15">
        <v>48.67</v>
      </c>
      <c r="L175" s="2">
        <v>0</v>
      </c>
      <c r="M175" s="2">
        <v>0</v>
      </c>
      <c r="N175" s="2">
        <v>0</v>
      </c>
      <c r="O175" s="2">
        <v>6.3271000000000006</v>
      </c>
      <c r="P175" s="2">
        <v>58.427100000000003</v>
      </c>
      <c r="Q175"/>
      <c r="R175" t="s">
        <v>8045</v>
      </c>
      <c r="S175" s="2">
        <v>0</v>
      </c>
      <c r="T175" s="2">
        <v>0</v>
      </c>
      <c r="U175" s="2"/>
    </row>
    <row r="176" spans="1:21" x14ac:dyDescent="0.25">
      <c r="A176" t="s">
        <v>8328</v>
      </c>
      <c r="B176" t="s">
        <v>9687</v>
      </c>
      <c r="C176" t="s">
        <v>7706</v>
      </c>
      <c r="D176" t="s">
        <v>0</v>
      </c>
      <c r="E176">
        <v>64531</v>
      </c>
      <c r="F176" t="s">
        <v>1455</v>
      </c>
      <c r="G176" s="137" t="s">
        <v>1456</v>
      </c>
      <c r="H176" s="2">
        <v>11.3</v>
      </c>
      <c r="I176" s="2">
        <v>0</v>
      </c>
      <c r="J176" s="2">
        <v>0</v>
      </c>
      <c r="K176" s="15">
        <v>123.63</v>
      </c>
      <c r="L176" s="2">
        <v>0</v>
      </c>
      <c r="M176" s="2">
        <v>0</v>
      </c>
      <c r="N176" s="2">
        <v>0</v>
      </c>
      <c r="O176" s="2">
        <v>16.071899999999999</v>
      </c>
      <c r="P176" s="2">
        <v>151.00190000000001</v>
      </c>
      <c r="Q176"/>
      <c r="R176" t="s">
        <v>8045</v>
      </c>
      <c r="S176" s="2">
        <v>0</v>
      </c>
      <c r="T176" s="2">
        <v>0</v>
      </c>
      <c r="U176" s="2"/>
    </row>
    <row r="177" spans="1:21" x14ac:dyDescent="0.25">
      <c r="A177" t="s">
        <v>8328</v>
      </c>
      <c r="B177" t="s">
        <v>9685</v>
      </c>
      <c r="C177" t="s">
        <v>7706</v>
      </c>
      <c r="D177" t="s">
        <v>0</v>
      </c>
      <c r="E177">
        <v>64056</v>
      </c>
      <c r="F177" t="s">
        <v>1455</v>
      </c>
      <c r="G177" s="137" t="s">
        <v>1456</v>
      </c>
      <c r="H177" s="2">
        <v>11.600000000000001</v>
      </c>
      <c r="I177" s="2">
        <v>0</v>
      </c>
      <c r="J177" s="2">
        <v>0</v>
      </c>
      <c r="K177" s="15">
        <v>126.91</v>
      </c>
      <c r="L177" s="2">
        <v>0</v>
      </c>
      <c r="M177" s="2">
        <v>0</v>
      </c>
      <c r="N177" s="2">
        <v>0</v>
      </c>
      <c r="O177" s="2">
        <v>16.4983</v>
      </c>
      <c r="P177" s="2">
        <v>155.00829999999999</v>
      </c>
      <c r="Q177"/>
      <c r="R177" t="s">
        <v>8045</v>
      </c>
      <c r="S177" s="2">
        <v>0</v>
      </c>
      <c r="T177" s="2">
        <v>0</v>
      </c>
      <c r="U177" s="2"/>
    </row>
    <row r="178" spans="1:21" x14ac:dyDescent="0.25">
      <c r="A178" t="s">
        <v>8328</v>
      </c>
      <c r="B178" t="s">
        <v>9693</v>
      </c>
      <c r="C178" t="s">
        <v>7706</v>
      </c>
      <c r="D178" t="s">
        <v>0</v>
      </c>
      <c r="E178">
        <v>63535</v>
      </c>
      <c r="F178" t="s">
        <v>1455</v>
      </c>
      <c r="G178" s="137" t="s">
        <v>1456</v>
      </c>
      <c r="H178" s="2">
        <v>9.6000000000000014</v>
      </c>
      <c r="I178" s="2">
        <v>0</v>
      </c>
      <c r="J178" s="2">
        <v>0</v>
      </c>
      <c r="K178" s="15">
        <v>110.98</v>
      </c>
      <c r="L178" s="2">
        <v>0</v>
      </c>
      <c r="M178" s="2">
        <v>0</v>
      </c>
      <c r="N178" s="2">
        <v>0</v>
      </c>
      <c r="O178" s="2">
        <v>14.4274</v>
      </c>
      <c r="P178" s="2">
        <v>135.00740000000002</v>
      </c>
      <c r="Q178"/>
      <c r="R178" t="s">
        <v>8045</v>
      </c>
      <c r="S178" s="2">
        <v>0</v>
      </c>
      <c r="T178" s="2">
        <v>0</v>
      </c>
      <c r="U178" s="2"/>
    </row>
    <row r="179" spans="1:21" x14ac:dyDescent="0.25">
      <c r="A179" t="s">
        <v>8328</v>
      </c>
      <c r="B179" t="s">
        <v>9683</v>
      </c>
      <c r="C179" t="s">
        <v>7706</v>
      </c>
      <c r="D179" t="s">
        <v>0</v>
      </c>
      <c r="E179">
        <v>62991</v>
      </c>
      <c r="F179" t="s">
        <v>1455</v>
      </c>
      <c r="G179" s="137" t="s">
        <v>1456</v>
      </c>
      <c r="H179" s="2">
        <v>8.879999999999999</v>
      </c>
      <c r="I179" s="2">
        <v>0</v>
      </c>
      <c r="J179" s="2">
        <v>0</v>
      </c>
      <c r="K179" s="15">
        <v>102.76</v>
      </c>
      <c r="L179" s="2">
        <v>0</v>
      </c>
      <c r="M179" s="2">
        <v>0</v>
      </c>
      <c r="N179" s="2">
        <v>0</v>
      </c>
      <c r="O179" s="2">
        <v>13.3588</v>
      </c>
      <c r="P179" s="2">
        <v>124.9988</v>
      </c>
      <c r="Q179"/>
      <c r="R179" t="s">
        <v>8045</v>
      </c>
      <c r="S179" s="2">
        <v>0</v>
      </c>
      <c r="T179" s="2">
        <v>0</v>
      </c>
      <c r="U179" s="2"/>
    </row>
    <row r="180" spans="1:21" x14ac:dyDescent="0.25">
      <c r="A180" t="s">
        <v>8328</v>
      </c>
      <c r="B180" t="s">
        <v>9692</v>
      </c>
      <c r="C180" t="s">
        <v>7706</v>
      </c>
      <c r="D180" t="s">
        <v>0</v>
      </c>
      <c r="E180">
        <v>62495</v>
      </c>
      <c r="F180" t="s">
        <v>1455</v>
      </c>
      <c r="G180" s="137" t="s">
        <v>1456</v>
      </c>
      <c r="H180" s="2">
        <v>11.16</v>
      </c>
      <c r="I180" s="2">
        <v>0</v>
      </c>
      <c r="J180" s="2">
        <v>0</v>
      </c>
      <c r="K180" s="15">
        <v>129.06</v>
      </c>
      <c r="L180" s="2">
        <v>0</v>
      </c>
      <c r="M180" s="2">
        <v>0</v>
      </c>
      <c r="N180" s="2">
        <v>0</v>
      </c>
      <c r="O180" s="2">
        <v>16.777799999999999</v>
      </c>
      <c r="P180" s="2">
        <v>156.99779999999998</v>
      </c>
      <c r="Q180"/>
      <c r="R180" t="s">
        <v>8045</v>
      </c>
      <c r="S180" s="2">
        <v>0</v>
      </c>
      <c r="T180" s="2">
        <v>0</v>
      </c>
      <c r="U180" s="2"/>
    </row>
    <row r="181" spans="1:21" x14ac:dyDescent="0.25">
      <c r="A181" t="s">
        <v>8328</v>
      </c>
      <c r="B181" t="s">
        <v>9686</v>
      </c>
      <c r="C181" t="s">
        <v>7706</v>
      </c>
      <c r="D181" t="s">
        <v>0</v>
      </c>
      <c r="E181">
        <v>62102</v>
      </c>
      <c r="F181" t="s">
        <v>1455</v>
      </c>
      <c r="G181" s="137" t="s">
        <v>1456</v>
      </c>
      <c r="H181" s="2">
        <v>2.92</v>
      </c>
      <c r="I181" s="2">
        <v>0</v>
      </c>
      <c r="J181" s="2">
        <v>0</v>
      </c>
      <c r="K181" s="15">
        <v>33.89</v>
      </c>
      <c r="L181" s="2">
        <v>0</v>
      </c>
      <c r="M181" s="2">
        <v>0</v>
      </c>
      <c r="N181" s="2">
        <v>0</v>
      </c>
      <c r="O181" s="2">
        <v>4.4057000000000004</v>
      </c>
      <c r="P181" s="2">
        <v>41.215700000000005</v>
      </c>
      <c r="Q181"/>
      <c r="R181" t="s">
        <v>8045</v>
      </c>
      <c r="S181" s="2">
        <v>0</v>
      </c>
      <c r="T181" s="2">
        <v>0</v>
      </c>
      <c r="U181" s="2"/>
    </row>
    <row r="182" spans="1:21" x14ac:dyDescent="0.25">
      <c r="A182" t="s">
        <v>8328</v>
      </c>
      <c r="B182" t="s">
        <v>9691</v>
      </c>
      <c r="C182" t="s">
        <v>7706</v>
      </c>
      <c r="D182" t="s">
        <v>0</v>
      </c>
      <c r="E182">
        <v>62040</v>
      </c>
      <c r="F182" t="s">
        <v>1455</v>
      </c>
      <c r="G182" s="137" t="s">
        <v>1456</v>
      </c>
      <c r="H182" s="2">
        <v>10.45</v>
      </c>
      <c r="I182" s="2">
        <v>0</v>
      </c>
      <c r="J182" s="2">
        <v>0</v>
      </c>
      <c r="K182" s="15">
        <v>120.85</v>
      </c>
      <c r="L182" s="2">
        <v>0</v>
      </c>
      <c r="M182" s="2">
        <v>0</v>
      </c>
      <c r="N182" s="2">
        <v>0</v>
      </c>
      <c r="O182" s="2">
        <v>15.7105</v>
      </c>
      <c r="P182" s="2">
        <v>147.01049999999998</v>
      </c>
      <c r="Q182"/>
      <c r="R182" t="s">
        <v>8045</v>
      </c>
      <c r="S182" s="2">
        <v>0</v>
      </c>
      <c r="T182" s="2">
        <v>0</v>
      </c>
      <c r="U182" s="2"/>
    </row>
    <row r="183" spans="1:21" x14ac:dyDescent="0.25">
      <c r="A183" t="s">
        <v>8328</v>
      </c>
      <c r="B183" t="s">
        <v>9682</v>
      </c>
      <c r="C183" t="s">
        <v>7706</v>
      </c>
      <c r="D183" t="s">
        <v>0</v>
      </c>
      <c r="E183">
        <v>61520</v>
      </c>
      <c r="F183" t="s">
        <v>1455</v>
      </c>
      <c r="G183" s="137" t="s">
        <v>1456</v>
      </c>
      <c r="H183" s="2">
        <v>5.33</v>
      </c>
      <c r="I183" s="2">
        <v>0</v>
      </c>
      <c r="J183" s="2">
        <v>0</v>
      </c>
      <c r="K183" s="15">
        <v>61.65</v>
      </c>
      <c r="L183" s="2">
        <v>0</v>
      </c>
      <c r="M183" s="2">
        <v>0</v>
      </c>
      <c r="N183" s="2">
        <v>0</v>
      </c>
      <c r="O183" s="2">
        <v>8.0145</v>
      </c>
      <c r="P183" s="2">
        <v>74.994500000000002</v>
      </c>
      <c r="Q183"/>
      <c r="R183" t="s">
        <v>8045</v>
      </c>
      <c r="S183" s="2">
        <v>0</v>
      </c>
      <c r="T183" s="2">
        <v>0</v>
      </c>
      <c r="U183" s="2"/>
    </row>
    <row r="184" spans="1:21" x14ac:dyDescent="0.25">
      <c r="A184" t="s">
        <v>8328</v>
      </c>
      <c r="B184" t="s">
        <v>9690</v>
      </c>
      <c r="C184" t="s">
        <v>7706</v>
      </c>
      <c r="D184" t="s">
        <v>0</v>
      </c>
      <c r="E184">
        <v>58934</v>
      </c>
      <c r="F184" t="s">
        <v>1455</v>
      </c>
      <c r="G184" s="137" t="s">
        <v>1456</v>
      </c>
      <c r="H184" s="2">
        <v>9.2900000000000009</v>
      </c>
      <c r="I184" s="2">
        <v>0</v>
      </c>
      <c r="J184" s="2">
        <v>0</v>
      </c>
      <c r="K184" s="15">
        <v>111.27</v>
      </c>
      <c r="L184" s="2">
        <v>0</v>
      </c>
      <c r="M184" s="2">
        <v>0</v>
      </c>
      <c r="N184" s="2">
        <v>0</v>
      </c>
      <c r="O184" s="2">
        <v>14.4651</v>
      </c>
      <c r="P184" s="2">
        <v>135.02510000000001</v>
      </c>
      <c r="Q184"/>
      <c r="R184" t="s">
        <v>8045</v>
      </c>
      <c r="S184" s="2">
        <v>0</v>
      </c>
      <c r="T184" s="2">
        <v>0</v>
      </c>
      <c r="U184" s="2"/>
    </row>
    <row r="185" spans="1:21" x14ac:dyDescent="0.25">
      <c r="A185" t="s">
        <v>8328</v>
      </c>
      <c r="B185" t="s">
        <v>9679</v>
      </c>
      <c r="C185" t="s">
        <v>7706</v>
      </c>
      <c r="D185" t="s">
        <v>0</v>
      </c>
      <c r="E185">
        <v>59936</v>
      </c>
      <c r="F185" t="s">
        <v>1455</v>
      </c>
      <c r="G185" s="137" t="s">
        <v>1456</v>
      </c>
      <c r="H185" s="2">
        <v>10.36</v>
      </c>
      <c r="I185" s="2">
        <v>0</v>
      </c>
      <c r="J185" s="2">
        <v>0</v>
      </c>
      <c r="K185" s="15">
        <v>124.03</v>
      </c>
      <c r="L185" s="2">
        <v>0</v>
      </c>
      <c r="M185" s="2">
        <v>0</v>
      </c>
      <c r="N185" s="2">
        <v>0</v>
      </c>
      <c r="O185" s="2">
        <v>16.123899999999999</v>
      </c>
      <c r="P185" s="2">
        <v>150.51389999999998</v>
      </c>
      <c r="Q185"/>
      <c r="R185" t="s">
        <v>8045</v>
      </c>
      <c r="S185" s="2">
        <v>0</v>
      </c>
      <c r="T185" s="2">
        <v>0</v>
      </c>
      <c r="U185" s="2"/>
    </row>
    <row r="186" spans="1:21" x14ac:dyDescent="0.25">
      <c r="A186" t="s">
        <v>8328</v>
      </c>
      <c r="B186" t="s">
        <v>9689</v>
      </c>
      <c r="C186" t="s">
        <v>7706</v>
      </c>
      <c r="D186" t="s">
        <v>0</v>
      </c>
      <c r="E186">
        <v>60501</v>
      </c>
      <c r="F186" t="s">
        <v>1455</v>
      </c>
      <c r="G186" s="137" t="s">
        <v>1456</v>
      </c>
      <c r="H186" s="2">
        <v>3.3200000000000003</v>
      </c>
      <c r="I186" s="2">
        <v>0</v>
      </c>
      <c r="J186" s="2">
        <v>0</v>
      </c>
      <c r="K186" s="15">
        <v>37.36</v>
      </c>
      <c r="L186" s="2">
        <v>0</v>
      </c>
      <c r="M186" s="2">
        <v>0</v>
      </c>
      <c r="N186" s="2">
        <v>0</v>
      </c>
      <c r="O186" s="2">
        <v>4.8567999999999998</v>
      </c>
      <c r="P186" s="2">
        <v>45.536799999999999</v>
      </c>
      <c r="Q186"/>
      <c r="R186" t="s">
        <v>8045</v>
      </c>
      <c r="S186" s="2">
        <v>0</v>
      </c>
      <c r="T186" s="2">
        <v>0</v>
      </c>
      <c r="U186" s="2"/>
    </row>
    <row r="187" spans="1:21" x14ac:dyDescent="0.25">
      <c r="A187" t="s">
        <v>8328</v>
      </c>
      <c r="B187" t="s">
        <v>9689</v>
      </c>
      <c r="C187" t="s">
        <v>7706</v>
      </c>
      <c r="D187" t="s">
        <v>0</v>
      </c>
      <c r="E187">
        <v>60500</v>
      </c>
      <c r="F187" t="s">
        <v>1455</v>
      </c>
      <c r="G187" s="137" t="s">
        <v>1456</v>
      </c>
      <c r="H187" s="2">
        <v>10.8</v>
      </c>
      <c r="I187" s="2">
        <v>0</v>
      </c>
      <c r="J187" s="2">
        <v>0</v>
      </c>
      <c r="K187" s="15">
        <v>129.38</v>
      </c>
      <c r="L187" s="2">
        <v>0</v>
      </c>
      <c r="M187" s="2">
        <v>0</v>
      </c>
      <c r="N187" s="2">
        <v>0</v>
      </c>
      <c r="O187" s="2">
        <v>16.819400000000002</v>
      </c>
      <c r="P187" s="2">
        <v>156.99940000000001</v>
      </c>
      <c r="Q187"/>
      <c r="R187" t="s">
        <v>8045</v>
      </c>
      <c r="S187" s="2">
        <v>0</v>
      </c>
      <c r="T187" s="2">
        <v>0</v>
      </c>
      <c r="U187" s="2"/>
    </row>
    <row r="188" spans="1:21" x14ac:dyDescent="0.25">
      <c r="A188" t="s">
        <v>8328</v>
      </c>
      <c r="B188" t="s">
        <v>9681</v>
      </c>
      <c r="C188" t="s">
        <v>7706</v>
      </c>
      <c r="D188" t="s">
        <v>0</v>
      </c>
      <c r="E188">
        <v>61058</v>
      </c>
      <c r="F188" t="s">
        <v>1455</v>
      </c>
      <c r="G188" s="137" t="s">
        <v>1456</v>
      </c>
      <c r="H188" s="2">
        <v>10.45</v>
      </c>
      <c r="I188" s="2">
        <v>0</v>
      </c>
      <c r="J188" s="2">
        <v>0</v>
      </c>
      <c r="K188" s="15">
        <v>120.84</v>
      </c>
      <c r="L188" s="2">
        <v>0</v>
      </c>
      <c r="M188" s="2">
        <v>0</v>
      </c>
      <c r="N188" s="2">
        <v>0</v>
      </c>
      <c r="O188" s="2">
        <v>15.709200000000001</v>
      </c>
      <c r="P188" s="2">
        <v>146.9992</v>
      </c>
      <c r="Q188"/>
      <c r="R188" t="s">
        <v>8045</v>
      </c>
      <c r="S188" s="2">
        <v>0</v>
      </c>
      <c r="T188" s="2">
        <v>0</v>
      </c>
      <c r="U188" s="2"/>
    </row>
    <row r="189" spans="1:21" x14ac:dyDescent="0.25">
      <c r="A189" t="s">
        <v>8328</v>
      </c>
      <c r="B189" t="s">
        <v>9673</v>
      </c>
      <c r="C189" t="s">
        <v>7706</v>
      </c>
      <c r="D189" t="s">
        <v>0</v>
      </c>
      <c r="E189">
        <v>1971</v>
      </c>
      <c r="F189" t="s">
        <v>2876</v>
      </c>
      <c r="G189" s="42" t="s">
        <v>2877</v>
      </c>
      <c r="H189" s="2">
        <v>0</v>
      </c>
      <c r="I189" s="2">
        <v>0</v>
      </c>
      <c r="J189" s="2">
        <v>0</v>
      </c>
      <c r="K189" s="15">
        <v>31.98</v>
      </c>
      <c r="L189" s="2">
        <v>0</v>
      </c>
      <c r="M189" s="2">
        <v>0</v>
      </c>
      <c r="N189" s="2">
        <v>0</v>
      </c>
      <c r="O189" s="2">
        <v>4.1574</v>
      </c>
      <c r="P189" s="2">
        <v>36.1374</v>
      </c>
      <c r="Q189"/>
      <c r="R189" t="s">
        <v>8045</v>
      </c>
      <c r="S189" s="2">
        <v>0</v>
      </c>
      <c r="T189" s="2">
        <v>0</v>
      </c>
      <c r="U189" s="2"/>
    </row>
    <row r="190" spans="1:21" x14ac:dyDescent="0.25">
      <c r="A190" t="s">
        <v>8328</v>
      </c>
      <c r="B190" t="s">
        <v>9688</v>
      </c>
      <c r="C190" t="s">
        <v>7706</v>
      </c>
      <c r="D190" t="s">
        <v>0</v>
      </c>
      <c r="E190">
        <v>2193</v>
      </c>
      <c r="F190" t="s">
        <v>2876</v>
      </c>
      <c r="G190" s="42" t="s">
        <v>2877</v>
      </c>
      <c r="H190" s="2">
        <v>0</v>
      </c>
      <c r="I190" s="2">
        <v>0</v>
      </c>
      <c r="J190" s="2">
        <v>0</v>
      </c>
      <c r="K190" s="15">
        <v>64.069999999999993</v>
      </c>
      <c r="L190" s="2">
        <v>0</v>
      </c>
      <c r="M190" s="2">
        <v>0</v>
      </c>
      <c r="N190" s="2">
        <v>0</v>
      </c>
      <c r="O190" s="2">
        <v>8.3290999999999986</v>
      </c>
      <c r="P190" s="2">
        <v>72.39909999999999</v>
      </c>
      <c r="Q190"/>
      <c r="R190" t="s">
        <v>8045</v>
      </c>
      <c r="S190" s="2">
        <v>0</v>
      </c>
      <c r="T190" s="2">
        <v>0</v>
      </c>
      <c r="U190" s="2"/>
    </row>
    <row r="191" spans="1:21" x14ac:dyDescent="0.25">
      <c r="A191" t="s">
        <v>8328</v>
      </c>
      <c r="B191" t="s">
        <v>9679</v>
      </c>
      <c r="C191" t="s">
        <v>7706</v>
      </c>
      <c r="D191" t="s">
        <v>0</v>
      </c>
      <c r="E191">
        <v>2039</v>
      </c>
      <c r="F191" t="s">
        <v>2876</v>
      </c>
      <c r="G191" s="42" t="s">
        <v>2877</v>
      </c>
      <c r="H191" s="2">
        <v>0</v>
      </c>
      <c r="I191" s="2">
        <v>0</v>
      </c>
      <c r="J191" s="2">
        <v>0</v>
      </c>
      <c r="K191" s="15">
        <v>31.98</v>
      </c>
      <c r="L191" s="2">
        <v>0</v>
      </c>
      <c r="M191" s="2">
        <v>0</v>
      </c>
      <c r="N191" s="2">
        <v>0</v>
      </c>
      <c r="O191" s="2">
        <v>4.1574</v>
      </c>
      <c r="P191" s="2">
        <v>36.1374</v>
      </c>
      <c r="Q191"/>
      <c r="R191" t="s">
        <v>8045</v>
      </c>
      <c r="S191" s="2">
        <v>0</v>
      </c>
      <c r="T191" s="2">
        <v>0</v>
      </c>
      <c r="U191" s="2"/>
    </row>
    <row r="192" spans="1:21" x14ac:dyDescent="0.25">
      <c r="A192" t="s">
        <v>8328</v>
      </c>
      <c r="B192" t="s">
        <v>9677</v>
      </c>
      <c r="C192" t="s">
        <v>7706</v>
      </c>
      <c r="D192" t="s">
        <v>0</v>
      </c>
      <c r="E192">
        <v>2225</v>
      </c>
      <c r="F192" t="s">
        <v>2876</v>
      </c>
      <c r="G192" s="42" t="s">
        <v>2877</v>
      </c>
      <c r="H192" s="2">
        <v>0</v>
      </c>
      <c r="I192" s="2">
        <v>0</v>
      </c>
      <c r="J192" s="2">
        <v>0</v>
      </c>
      <c r="K192" s="15">
        <v>31.98</v>
      </c>
      <c r="L192" s="2">
        <v>0</v>
      </c>
      <c r="M192" s="2">
        <v>0</v>
      </c>
      <c r="N192" s="2">
        <v>0</v>
      </c>
      <c r="O192" s="2">
        <v>4.1574</v>
      </c>
      <c r="P192" s="2">
        <v>36.1374</v>
      </c>
      <c r="Q192"/>
      <c r="R192" t="s">
        <v>8045</v>
      </c>
      <c r="S192" s="2">
        <v>0</v>
      </c>
      <c r="T192" s="2">
        <v>0</v>
      </c>
      <c r="U192" s="2"/>
    </row>
    <row r="193" spans="1:21" x14ac:dyDescent="0.25">
      <c r="A193" t="s">
        <v>8328</v>
      </c>
      <c r="B193" t="s">
        <v>9687</v>
      </c>
      <c r="C193" t="s">
        <v>7706</v>
      </c>
      <c r="D193" t="s">
        <v>0</v>
      </c>
      <c r="E193">
        <v>2292</v>
      </c>
      <c r="F193" t="s">
        <v>2876</v>
      </c>
      <c r="G193" s="42" t="s">
        <v>2877</v>
      </c>
      <c r="H193" s="2">
        <v>0</v>
      </c>
      <c r="I193" s="2">
        <v>0</v>
      </c>
      <c r="J193" s="2">
        <v>0</v>
      </c>
      <c r="K193" s="15">
        <v>64.069999999999993</v>
      </c>
      <c r="L193" s="2">
        <v>0</v>
      </c>
      <c r="M193" s="2">
        <v>0</v>
      </c>
      <c r="N193" s="2">
        <v>0</v>
      </c>
      <c r="O193" s="2">
        <v>8.3290999999999986</v>
      </c>
      <c r="P193" s="2">
        <v>72.39909999999999</v>
      </c>
      <c r="Q193"/>
      <c r="R193" t="s">
        <v>8045</v>
      </c>
      <c r="S193" s="2">
        <v>0</v>
      </c>
      <c r="T193" s="2">
        <v>0</v>
      </c>
      <c r="U193" s="2"/>
    </row>
    <row r="194" spans="1:21" x14ac:dyDescent="0.25">
      <c r="A194" t="s">
        <v>8328</v>
      </c>
      <c r="B194" t="s">
        <v>9683</v>
      </c>
      <c r="C194" t="s">
        <v>7706</v>
      </c>
      <c r="D194" t="s">
        <v>0</v>
      </c>
      <c r="E194">
        <v>2212</v>
      </c>
      <c r="F194" t="s">
        <v>2876</v>
      </c>
      <c r="G194" s="42" t="s">
        <v>2877</v>
      </c>
      <c r="H194" s="2">
        <v>0</v>
      </c>
      <c r="I194" s="2">
        <v>0</v>
      </c>
      <c r="J194" s="2">
        <v>0</v>
      </c>
      <c r="K194" s="15">
        <v>64.069999999999993</v>
      </c>
      <c r="L194" s="2">
        <v>0</v>
      </c>
      <c r="M194" s="2">
        <v>0</v>
      </c>
      <c r="N194" s="2">
        <v>0</v>
      </c>
      <c r="O194" s="2">
        <v>8.3290999999999986</v>
      </c>
      <c r="P194" s="2">
        <v>72.39909999999999</v>
      </c>
      <c r="Q194"/>
      <c r="R194" t="s">
        <v>8045</v>
      </c>
      <c r="S194" s="2">
        <v>0</v>
      </c>
      <c r="T194" s="2">
        <v>0</v>
      </c>
      <c r="U194" s="2"/>
    </row>
    <row r="195" spans="1:21" x14ac:dyDescent="0.25">
      <c r="A195" t="s">
        <v>8328</v>
      </c>
      <c r="B195" t="s">
        <v>9680</v>
      </c>
      <c r="C195" t="s">
        <v>7706</v>
      </c>
      <c r="D195" t="s">
        <v>0</v>
      </c>
      <c r="E195">
        <v>2122</v>
      </c>
      <c r="F195" t="s">
        <v>2876</v>
      </c>
      <c r="G195" s="42" t="s">
        <v>2877</v>
      </c>
      <c r="H195" s="2">
        <v>0</v>
      </c>
      <c r="I195" s="2">
        <v>0</v>
      </c>
      <c r="J195" s="2">
        <v>0</v>
      </c>
      <c r="K195" s="15">
        <v>64.069999999999993</v>
      </c>
      <c r="L195" s="2">
        <v>0</v>
      </c>
      <c r="M195" s="2">
        <v>0</v>
      </c>
      <c r="N195" s="2">
        <v>0</v>
      </c>
      <c r="O195" s="2">
        <v>8.3290999999999986</v>
      </c>
      <c r="P195" s="2">
        <v>72.39909999999999</v>
      </c>
      <c r="Q195"/>
      <c r="R195" t="s">
        <v>8045</v>
      </c>
      <c r="S195" s="2">
        <v>0</v>
      </c>
      <c r="T195" s="2">
        <v>0</v>
      </c>
      <c r="U195" s="2"/>
    </row>
    <row r="196" spans="1:21" x14ac:dyDescent="0.25">
      <c r="A196" t="s">
        <v>8328</v>
      </c>
      <c r="B196" t="s">
        <v>9680</v>
      </c>
      <c r="C196" t="s">
        <v>7706</v>
      </c>
      <c r="D196" t="s">
        <v>0</v>
      </c>
      <c r="E196">
        <v>1972</v>
      </c>
      <c r="F196" t="s">
        <v>2876</v>
      </c>
      <c r="G196" s="42" t="s">
        <v>2877</v>
      </c>
      <c r="H196" s="2">
        <v>0</v>
      </c>
      <c r="I196" s="2">
        <v>0</v>
      </c>
      <c r="J196" s="2">
        <v>0</v>
      </c>
      <c r="K196" s="15">
        <v>64.069999999999993</v>
      </c>
      <c r="L196" s="2">
        <v>0</v>
      </c>
      <c r="M196" s="2">
        <v>0</v>
      </c>
      <c r="N196" s="2">
        <v>0</v>
      </c>
      <c r="O196" s="2">
        <v>8.3290999999999986</v>
      </c>
      <c r="P196" s="2">
        <v>72.39909999999999</v>
      </c>
      <c r="Q196"/>
      <c r="R196" t="s">
        <v>8045</v>
      </c>
      <c r="S196" s="2">
        <v>0</v>
      </c>
      <c r="T196" s="2">
        <v>0</v>
      </c>
      <c r="U196" s="2"/>
    </row>
    <row r="197" spans="1:21" x14ac:dyDescent="0.25">
      <c r="A197" t="s">
        <v>8328</v>
      </c>
      <c r="B197" t="s">
        <v>9680</v>
      </c>
      <c r="C197" t="s">
        <v>7706</v>
      </c>
      <c r="D197" t="s">
        <v>0</v>
      </c>
      <c r="E197">
        <v>2080</v>
      </c>
      <c r="F197" t="s">
        <v>2876</v>
      </c>
      <c r="G197" s="42" t="s">
        <v>2877</v>
      </c>
      <c r="H197" s="2">
        <v>0</v>
      </c>
      <c r="I197" s="2">
        <v>0</v>
      </c>
      <c r="J197" s="2">
        <v>0</v>
      </c>
      <c r="K197" s="15">
        <v>64.069999999999993</v>
      </c>
      <c r="L197" s="2">
        <v>0</v>
      </c>
      <c r="M197" s="2">
        <v>0</v>
      </c>
      <c r="N197" s="2">
        <v>0</v>
      </c>
      <c r="O197" s="2">
        <v>8.3290999999999986</v>
      </c>
      <c r="P197" s="2">
        <v>72.39909999999999</v>
      </c>
      <c r="Q197"/>
      <c r="R197" t="s">
        <v>8045</v>
      </c>
      <c r="S197" s="2">
        <v>0</v>
      </c>
      <c r="T197" s="2">
        <v>0</v>
      </c>
      <c r="U197" s="2"/>
    </row>
    <row r="198" spans="1:21" x14ac:dyDescent="0.25">
      <c r="A198" t="s">
        <v>8328</v>
      </c>
      <c r="B198" t="s">
        <v>9679</v>
      </c>
      <c r="C198" t="s">
        <v>7706</v>
      </c>
      <c r="D198" t="s">
        <v>0</v>
      </c>
      <c r="E198">
        <v>2079</v>
      </c>
      <c r="F198" t="s">
        <v>2876</v>
      </c>
      <c r="G198" s="42" t="s">
        <v>2877</v>
      </c>
      <c r="H198" s="2">
        <v>0</v>
      </c>
      <c r="I198" s="2">
        <v>0</v>
      </c>
      <c r="J198" s="2">
        <v>0</v>
      </c>
      <c r="K198" s="15">
        <v>64.069999999999993</v>
      </c>
      <c r="L198" s="2">
        <v>0</v>
      </c>
      <c r="M198" s="2">
        <v>0</v>
      </c>
      <c r="N198" s="2">
        <v>0</v>
      </c>
      <c r="O198" s="2">
        <v>8.3290999999999986</v>
      </c>
      <c r="P198" s="2">
        <v>72.39909999999999</v>
      </c>
      <c r="Q198"/>
      <c r="R198" t="s">
        <v>8045</v>
      </c>
      <c r="S198" s="2">
        <v>0</v>
      </c>
      <c r="T198" s="2">
        <v>0</v>
      </c>
      <c r="U198" s="2"/>
    </row>
    <row r="199" spans="1:21" x14ac:dyDescent="0.25">
      <c r="A199" t="s">
        <v>8328</v>
      </c>
      <c r="B199" t="s">
        <v>9679</v>
      </c>
      <c r="C199" t="s">
        <v>7706</v>
      </c>
      <c r="D199" t="s">
        <v>0</v>
      </c>
      <c r="E199">
        <v>2211</v>
      </c>
      <c r="F199" t="s">
        <v>2876</v>
      </c>
      <c r="G199" s="42" t="s">
        <v>2877</v>
      </c>
      <c r="H199" s="2">
        <v>0</v>
      </c>
      <c r="I199" s="2">
        <v>0</v>
      </c>
      <c r="J199" s="2">
        <v>0</v>
      </c>
      <c r="K199" s="15">
        <v>64.069999999999993</v>
      </c>
      <c r="L199" s="2">
        <v>0</v>
      </c>
      <c r="M199" s="2">
        <v>0</v>
      </c>
      <c r="N199" s="2">
        <v>0</v>
      </c>
      <c r="O199" s="2">
        <v>8.3290999999999986</v>
      </c>
      <c r="P199" s="2">
        <v>72.39909999999999</v>
      </c>
      <c r="Q199"/>
      <c r="R199" t="s">
        <v>8045</v>
      </c>
      <c r="S199" s="2">
        <v>0</v>
      </c>
      <c r="T199" s="2">
        <v>0</v>
      </c>
      <c r="U199" s="2"/>
    </row>
    <row r="200" spans="1:21" x14ac:dyDescent="0.25">
      <c r="A200" t="s">
        <v>8328</v>
      </c>
      <c r="B200" t="s">
        <v>9679</v>
      </c>
      <c r="C200" t="s">
        <v>7706</v>
      </c>
      <c r="D200" t="s">
        <v>0</v>
      </c>
      <c r="E200">
        <v>2038</v>
      </c>
      <c r="F200" t="s">
        <v>2876</v>
      </c>
      <c r="G200" s="42" t="s">
        <v>2877</v>
      </c>
      <c r="H200" s="2">
        <v>0</v>
      </c>
      <c r="I200" s="2">
        <v>0</v>
      </c>
      <c r="J200" s="2">
        <v>0</v>
      </c>
      <c r="K200" s="15">
        <v>64.069999999999993</v>
      </c>
      <c r="L200" s="2">
        <v>0</v>
      </c>
      <c r="M200" s="2">
        <v>0</v>
      </c>
      <c r="N200" s="2">
        <v>0</v>
      </c>
      <c r="O200" s="2">
        <v>8.3290999999999986</v>
      </c>
      <c r="P200" s="2">
        <v>72.39909999999999</v>
      </c>
      <c r="Q200"/>
      <c r="R200" t="s">
        <v>8045</v>
      </c>
      <c r="S200" s="2">
        <v>0</v>
      </c>
      <c r="T200" s="2">
        <v>0</v>
      </c>
      <c r="U200" s="2"/>
    </row>
    <row r="201" spans="1:21" x14ac:dyDescent="0.25">
      <c r="A201" t="s">
        <v>8328</v>
      </c>
      <c r="B201" t="s">
        <v>9639</v>
      </c>
      <c r="C201" t="s">
        <v>7706</v>
      </c>
      <c r="D201" t="s">
        <v>0</v>
      </c>
      <c r="E201">
        <v>1908</v>
      </c>
      <c r="F201" t="s">
        <v>2876</v>
      </c>
      <c r="G201" s="42" t="s">
        <v>2877</v>
      </c>
      <c r="H201" s="2">
        <v>0</v>
      </c>
      <c r="I201" s="2">
        <v>0</v>
      </c>
      <c r="J201" s="2">
        <v>0</v>
      </c>
      <c r="K201" s="15">
        <v>64.069999999999993</v>
      </c>
      <c r="L201" s="2">
        <v>0</v>
      </c>
      <c r="M201" s="2">
        <v>0</v>
      </c>
      <c r="N201" s="2">
        <v>0</v>
      </c>
      <c r="O201" s="2">
        <v>8.3290999999999986</v>
      </c>
      <c r="P201" s="2">
        <v>72.39909999999999</v>
      </c>
      <c r="Q201"/>
      <c r="R201" t="s">
        <v>8045</v>
      </c>
      <c r="S201" s="2">
        <v>0</v>
      </c>
      <c r="T201" s="2">
        <v>0</v>
      </c>
      <c r="U201" s="2"/>
    </row>
    <row r="202" spans="1:21" x14ac:dyDescent="0.25">
      <c r="A202" t="s">
        <v>8328</v>
      </c>
      <c r="B202" t="s">
        <v>9677</v>
      </c>
      <c r="C202" t="s">
        <v>7706</v>
      </c>
      <c r="D202" t="s">
        <v>0</v>
      </c>
      <c r="E202">
        <v>2269</v>
      </c>
      <c r="F202" t="s">
        <v>2876</v>
      </c>
      <c r="G202" s="42" t="s">
        <v>2877</v>
      </c>
      <c r="H202" s="2">
        <v>0</v>
      </c>
      <c r="I202" s="2">
        <v>0</v>
      </c>
      <c r="J202" s="2">
        <v>0</v>
      </c>
      <c r="K202" s="15">
        <v>64.069999999999993</v>
      </c>
      <c r="L202" s="2">
        <v>0</v>
      </c>
      <c r="M202" s="2">
        <v>0</v>
      </c>
      <c r="N202" s="2">
        <v>0</v>
      </c>
      <c r="O202" s="2">
        <v>8.3290999999999986</v>
      </c>
      <c r="P202" s="2">
        <v>72.39909999999999</v>
      </c>
      <c r="Q202"/>
      <c r="R202" t="s">
        <v>8045</v>
      </c>
      <c r="S202" s="2">
        <v>0</v>
      </c>
      <c r="T202" s="2">
        <v>0</v>
      </c>
      <c r="U202" s="2"/>
    </row>
    <row r="203" spans="1:21" x14ac:dyDescent="0.25">
      <c r="A203" t="s">
        <v>8328</v>
      </c>
      <c r="B203" t="s">
        <v>9677</v>
      </c>
      <c r="C203" t="s">
        <v>7706</v>
      </c>
      <c r="D203" t="s">
        <v>0</v>
      </c>
      <c r="E203">
        <v>2224</v>
      </c>
      <c r="F203" t="s">
        <v>2876</v>
      </c>
      <c r="G203" s="42" t="s">
        <v>2877</v>
      </c>
      <c r="H203" s="2">
        <v>0</v>
      </c>
      <c r="I203" s="2">
        <v>0</v>
      </c>
      <c r="J203" s="2">
        <v>0</v>
      </c>
      <c r="K203" s="15">
        <v>64.069999999999993</v>
      </c>
      <c r="L203" s="2">
        <v>0</v>
      </c>
      <c r="M203" s="2">
        <v>0</v>
      </c>
      <c r="N203" s="2">
        <v>0</v>
      </c>
      <c r="O203" s="2">
        <v>8.3290999999999986</v>
      </c>
      <c r="P203" s="2">
        <v>72.39909999999999</v>
      </c>
      <c r="Q203"/>
      <c r="R203" t="s">
        <v>8045</v>
      </c>
      <c r="S203" s="2">
        <v>0</v>
      </c>
      <c r="T203" s="2">
        <v>0</v>
      </c>
      <c r="U203" s="2"/>
    </row>
    <row r="204" spans="1:21" x14ac:dyDescent="0.25">
      <c r="A204" t="s">
        <v>8328</v>
      </c>
      <c r="B204" t="s">
        <v>9680</v>
      </c>
      <c r="C204" t="s">
        <v>7706</v>
      </c>
      <c r="D204" t="s">
        <v>0</v>
      </c>
      <c r="E204">
        <v>2169</v>
      </c>
      <c r="F204" t="s">
        <v>2876</v>
      </c>
      <c r="G204" s="42" t="s">
        <v>2877</v>
      </c>
      <c r="H204" s="2">
        <v>0</v>
      </c>
      <c r="I204" s="2">
        <v>0</v>
      </c>
      <c r="J204" s="2">
        <v>0</v>
      </c>
      <c r="K204" s="15">
        <v>64.069999999999993</v>
      </c>
      <c r="L204" s="2">
        <v>0</v>
      </c>
      <c r="M204" s="2">
        <v>0</v>
      </c>
      <c r="N204" s="2">
        <v>0</v>
      </c>
      <c r="O204" s="2">
        <v>8.3290999999999986</v>
      </c>
      <c r="P204" s="2">
        <v>72.39909999999999</v>
      </c>
      <c r="Q204"/>
      <c r="R204" t="s">
        <v>8045</v>
      </c>
      <c r="S204" s="2">
        <v>0</v>
      </c>
      <c r="T204" s="2">
        <v>0</v>
      </c>
      <c r="U204" s="2"/>
    </row>
    <row r="205" spans="1:21" x14ac:dyDescent="0.25">
      <c r="A205" t="s">
        <v>8328</v>
      </c>
      <c r="B205" t="s">
        <v>9680</v>
      </c>
      <c r="C205" t="s">
        <v>7706</v>
      </c>
      <c r="D205" t="s">
        <v>0</v>
      </c>
      <c r="E205">
        <v>2152</v>
      </c>
      <c r="F205" t="s">
        <v>2876</v>
      </c>
      <c r="G205" s="42" t="s">
        <v>2877</v>
      </c>
      <c r="H205" s="2">
        <v>0</v>
      </c>
      <c r="I205" s="2">
        <v>0</v>
      </c>
      <c r="J205" s="2">
        <v>0</v>
      </c>
      <c r="K205" s="15">
        <v>64.069999999999993</v>
      </c>
      <c r="L205" s="2">
        <v>0</v>
      </c>
      <c r="M205" s="2">
        <v>0</v>
      </c>
      <c r="N205" s="2">
        <v>0</v>
      </c>
      <c r="O205" s="2">
        <v>8.3290999999999986</v>
      </c>
      <c r="P205" s="2">
        <v>72.39909999999999</v>
      </c>
      <c r="Q205"/>
      <c r="R205" t="s">
        <v>8045</v>
      </c>
      <c r="S205" s="2">
        <v>0</v>
      </c>
      <c r="T205" s="2">
        <v>0</v>
      </c>
      <c r="U205" s="2"/>
    </row>
    <row r="206" spans="1:21" x14ac:dyDescent="0.25">
      <c r="A206" t="s">
        <v>8328</v>
      </c>
      <c r="B206" t="s">
        <v>9680</v>
      </c>
      <c r="C206" t="s">
        <v>7706</v>
      </c>
      <c r="D206" t="s">
        <v>0</v>
      </c>
      <c r="E206">
        <v>2111</v>
      </c>
      <c r="F206" t="s">
        <v>2876</v>
      </c>
      <c r="G206" s="42" t="s">
        <v>2877</v>
      </c>
      <c r="H206" s="2">
        <v>0</v>
      </c>
      <c r="I206" s="2">
        <v>0</v>
      </c>
      <c r="J206" s="2">
        <v>0</v>
      </c>
      <c r="K206" s="15">
        <v>64.069999999999993</v>
      </c>
      <c r="L206" s="2">
        <v>0</v>
      </c>
      <c r="M206" s="2">
        <v>0</v>
      </c>
      <c r="N206" s="2">
        <v>0</v>
      </c>
      <c r="O206" s="2">
        <v>8.3290999999999986</v>
      </c>
      <c r="P206" s="2">
        <v>72.39909999999999</v>
      </c>
      <c r="Q206"/>
      <c r="R206" t="s">
        <v>8045</v>
      </c>
      <c r="S206" s="2">
        <v>0</v>
      </c>
      <c r="T206" s="2">
        <v>0</v>
      </c>
      <c r="U206" s="2"/>
    </row>
    <row r="207" spans="1:21" x14ac:dyDescent="0.25">
      <c r="A207" t="s">
        <v>8328</v>
      </c>
      <c r="B207" t="s">
        <v>9680</v>
      </c>
      <c r="C207" t="s">
        <v>7706</v>
      </c>
      <c r="D207" t="s">
        <v>0</v>
      </c>
      <c r="E207">
        <v>2081</v>
      </c>
      <c r="F207" t="s">
        <v>2876</v>
      </c>
      <c r="G207" s="42" t="s">
        <v>2877</v>
      </c>
      <c r="H207" s="2">
        <v>0</v>
      </c>
      <c r="I207" s="2">
        <v>0</v>
      </c>
      <c r="J207" s="2">
        <v>0</v>
      </c>
      <c r="K207" s="15">
        <v>64.069999999999993</v>
      </c>
      <c r="L207" s="2">
        <v>0</v>
      </c>
      <c r="M207" s="2">
        <v>0</v>
      </c>
      <c r="N207" s="2">
        <v>0</v>
      </c>
      <c r="O207" s="2">
        <v>8.3290999999999986</v>
      </c>
      <c r="P207" s="2">
        <v>72.39909999999999</v>
      </c>
      <c r="Q207"/>
      <c r="R207" t="s">
        <v>8045</v>
      </c>
      <c r="S207" s="2">
        <v>0</v>
      </c>
      <c r="T207" s="2">
        <v>0</v>
      </c>
      <c r="U207" s="2"/>
    </row>
    <row r="208" spans="1:21" x14ac:dyDescent="0.25">
      <c r="A208" t="s">
        <v>8328</v>
      </c>
      <c r="B208" t="s">
        <v>9673</v>
      </c>
      <c r="C208" t="s">
        <v>7706</v>
      </c>
      <c r="D208" t="s">
        <v>0</v>
      </c>
      <c r="E208">
        <v>2023</v>
      </c>
      <c r="F208" t="s">
        <v>2876</v>
      </c>
      <c r="G208" s="42" t="s">
        <v>2877</v>
      </c>
      <c r="H208" s="2">
        <v>0</v>
      </c>
      <c r="I208" s="2">
        <v>0</v>
      </c>
      <c r="J208" s="2">
        <v>0</v>
      </c>
      <c r="K208" s="15">
        <v>64.069999999999993</v>
      </c>
      <c r="L208" s="2">
        <v>0</v>
      </c>
      <c r="M208" s="2">
        <v>0</v>
      </c>
      <c r="N208" s="2">
        <v>0</v>
      </c>
      <c r="O208" s="2">
        <v>8.3290999999999986</v>
      </c>
      <c r="P208" s="2">
        <v>72.39909999999999</v>
      </c>
      <c r="Q208"/>
      <c r="R208" t="s">
        <v>8045</v>
      </c>
      <c r="S208" s="2">
        <v>0</v>
      </c>
      <c r="T208" s="2">
        <v>0</v>
      </c>
      <c r="U208" s="2"/>
    </row>
    <row r="209" spans="1:21" x14ac:dyDescent="0.25">
      <c r="A209" t="s">
        <v>8328</v>
      </c>
      <c r="B209" t="s">
        <v>9673</v>
      </c>
      <c r="C209" t="s">
        <v>7706</v>
      </c>
      <c r="D209" t="s">
        <v>0</v>
      </c>
      <c r="E209">
        <v>1987</v>
      </c>
      <c r="F209" t="s">
        <v>2876</v>
      </c>
      <c r="G209" s="42" t="s">
        <v>2877</v>
      </c>
      <c r="H209" s="2">
        <v>0</v>
      </c>
      <c r="I209" s="2">
        <v>0</v>
      </c>
      <c r="J209" s="2">
        <v>0</v>
      </c>
      <c r="K209" s="15">
        <v>92.9</v>
      </c>
      <c r="L209" s="2">
        <v>0</v>
      </c>
      <c r="M209" s="2">
        <v>0</v>
      </c>
      <c r="N209" s="2">
        <v>0</v>
      </c>
      <c r="O209" s="2">
        <v>12.077000000000002</v>
      </c>
      <c r="P209" s="2">
        <v>104.977</v>
      </c>
      <c r="Q209"/>
      <c r="R209" t="s">
        <v>8045</v>
      </c>
      <c r="S209" s="2">
        <v>0</v>
      </c>
      <c r="T209" s="2">
        <v>0</v>
      </c>
      <c r="U209" s="2"/>
    </row>
    <row r="210" spans="1:21" x14ac:dyDescent="0.25">
      <c r="A210" t="s">
        <v>8328</v>
      </c>
      <c r="B210" t="s">
        <v>9679</v>
      </c>
      <c r="C210" t="s">
        <v>7706</v>
      </c>
      <c r="D210" t="s">
        <v>0</v>
      </c>
      <c r="E210">
        <v>2083</v>
      </c>
      <c r="F210" t="s">
        <v>2876</v>
      </c>
      <c r="G210" s="42" t="s">
        <v>2877</v>
      </c>
      <c r="H210" s="2">
        <v>0</v>
      </c>
      <c r="I210" s="2">
        <v>0</v>
      </c>
      <c r="J210" s="2">
        <v>0</v>
      </c>
      <c r="K210" s="15">
        <v>113.63</v>
      </c>
      <c r="L210" s="2">
        <v>0</v>
      </c>
      <c r="M210" s="2">
        <v>0</v>
      </c>
      <c r="N210" s="2">
        <v>0</v>
      </c>
      <c r="O210" s="2">
        <v>14.7719</v>
      </c>
      <c r="P210" s="2">
        <v>128.40189999999998</v>
      </c>
      <c r="Q210"/>
      <c r="R210" t="s">
        <v>8045</v>
      </c>
      <c r="S210" s="2">
        <v>0</v>
      </c>
      <c r="T210" s="2">
        <v>0</v>
      </c>
      <c r="U210" s="2"/>
    </row>
    <row r="211" spans="1:21" x14ac:dyDescent="0.25">
      <c r="A211" t="s">
        <v>8328</v>
      </c>
      <c r="B211" t="s">
        <v>9679</v>
      </c>
      <c r="C211" t="s">
        <v>7706</v>
      </c>
      <c r="D211" t="s">
        <v>0</v>
      </c>
      <c r="E211">
        <v>2036</v>
      </c>
      <c r="F211" t="s">
        <v>2876</v>
      </c>
      <c r="G211" s="42" t="s">
        <v>2877</v>
      </c>
      <c r="H211" s="2">
        <v>0</v>
      </c>
      <c r="I211" s="2">
        <v>0</v>
      </c>
      <c r="J211" s="2">
        <v>0</v>
      </c>
      <c r="K211" s="15">
        <v>92.1</v>
      </c>
      <c r="L211" s="2">
        <v>0</v>
      </c>
      <c r="M211" s="2">
        <v>0</v>
      </c>
      <c r="N211" s="2">
        <v>0</v>
      </c>
      <c r="O211" s="2">
        <v>11.972999999999999</v>
      </c>
      <c r="P211" s="2">
        <v>104.07299999999999</v>
      </c>
      <c r="Q211"/>
      <c r="R211" t="s">
        <v>8045</v>
      </c>
      <c r="S211" s="2">
        <v>0</v>
      </c>
      <c r="T211" s="2">
        <v>0</v>
      </c>
      <c r="U211" s="2"/>
    </row>
    <row r="212" spans="1:21" x14ac:dyDescent="0.25">
      <c r="A212" t="s">
        <v>8328</v>
      </c>
      <c r="B212" t="s">
        <v>9674</v>
      </c>
      <c r="C212" t="s">
        <v>7706</v>
      </c>
      <c r="D212" t="s">
        <v>0</v>
      </c>
      <c r="E212">
        <v>2255</v>
      </c>
      <c r="F212" t="s">
        <v>2876</v>
      </c>
      <c r="G212" s="42" t="s">
        <v>2877</v>
      </c>
      <c r="H212" s="2">
        <v>0</v>
      </c>
      <c r="I212" s="2">
        <v>0</v>
      </c>
      <c r="J212" s="2">
        <v>0</v>
      </c>
      <c r="K212" s="15">
        <v>64.069999999999993</v>
      </c>
      <c r="L212" s="2">
        <v>0</v>
      </c>
      <c r="M212" s="2">
        <v>0</v>
      </c>
      <c r="N212" s="2">
        <v>0</v>
      </c>
      <c r="O212" s="2">
        <v>8.3290999999999986</v>
      </c>
      <c r="P212" s="2">
        <v>72.39909999999999</v>
      </c>
      <c r="Q212"/>
      <c r="R212" t="s">
        <v>8045</v>
      </c>
      <c r="S212" s="2">
        <v>0</v>
      </c>
      <c r="T212" s="2">
        <v>0</v>
      </c>
      <c r="U212" s="2"/>
    </row>
    <row r="213" spans="1:21" x14ac:dyDescent="0.25">
      <c r="A213" t="s">
        <v>8328</v>
      </c>
      <c r="B213" t="s">
        <v>9674</v>
      </c>
      <c r="C213" t="s">
        <v>7706</v>
      </c>
      <c r="D213" t="s">
        <v>0</v>
      </c>
      <c r="E213">
        <v>217</v>
      </c>
      <c r="F213" t="s">
        <v>2876</v>
      </c>
      <c r="G213" s="42" t="s">
        <v>2877</v>
      </c>
      <c r="H213" s="2">
        <v>0</v>
      </c>
      <c r="I213" s="2">
        <v>0</v>
      </c>
      <c r="J213" s="2">
        <v>0</v>
      </c>
      <c r="K213" s="15">
        <v>64.069999999999993</v>
      </c>
      <c r="L213" s="2">
        <v>0</v>
      </c>
      <c r="M213" s="2">
        <v>0</v>
      </c>
      <c r="N213" s="2">
        <v>0</v>
      </c>
      <c r="O213" s="2">
        <v>8.3290999999999986</v>
      </c>
      <c r="P213" s="2">
        <v>72.39909999999999</v>
      </c>
      <c r="Q213"/>
      <c r="R213" t="s">
        <v>8045</v>
      </c>
      <c r="S213" s="2">
        <v>0</v>
      </c>
      <c r="T213" s="2">
        <v>0</v>
      </c>
      <c r="U213" s="2"/>
    </row>
    <row r="214" spans="1:21" x14ac:dyDescent="0.25">
      <c r="A214" t="s">
        <v>8328</v>
      </c>
      <c r="B214" t="s">
        <v>9674</v>
      </c>
      <c r="C214" t="s">
        <v>7706</v>
      </c>
      <c r="D214" t="s">
        <v>0</v>
      </c>
      <c r="E214">
        <v>2096</v>
      </c>
      <c r="F214" t="s">
        <v>2876</v>
      </c>
      <c r="G214" s="42" t="s">
        <v>2877</v>
      </c>
      <c r="H214" s="2">
        <v>0</v>
      </c>
      <c r="I214" s="2">
        <v>0</v>
      </c>
      <c r="J214" s="2">
        <v>0</v>
      </c>
      <c r="K214" s="15">
        <v>64.069999999999993</v>
      </c>
      <c r="L214" s="2">
        <v>0</v>
      </c>
      <c r="M214" s="2">
        <v>0</v>
      </c>
      <c r="N214" s="2">
        <v>0</v>
      </c>
      <c r="O214" s="2">
        <v>8.3290999999999986</v>
      </c>
      <c r="P214" s="2">
        <v>72.39909999999999</v>
      </c>
      <c r="Q214"/>
      <c r="R214" t="s">
        <v>8045</v>
      </c>
      <c r="S214" s="2">
        <v>0</v>
      </c>
      <c r="T214" s="2">
        <v>0</v>
      </c>
      <c r="U214" s="2"/>
    </row>
    <row r="215" spans="1:21" x14ac:dyDescent="0.25">
      <c r="A215" t="s">
        <v>8328</v>
      </c>
      <c r="B215" t="s">
        <v>9674</v>
      </c>
      <c r="C215" t="s">
        <v>7706</v>
      </c>
      <c r="D215" t="s">
        <v>0</v>
      </c>
      <c r="E215">
        <v>2024</v>
      </c>
      <c r="F215" t="s">
        <v>2876</v>
      </c>
      <c r="G215" s="42" t="s">
        <v>2877</v>
      </c>
      <c r="H215" s="2">
        <v>0</v>
      </c>
      <c r="I215" s="2">
        <v>0</v>
      </c>
      <c r="J215" s="2">
        <v>0</v>
      </c>
      <c r="K215" s="15">
        <v>64.069999999999993</v>
      </c>
      <c r="L215" s="2">
        <v>0</v>
      </c>
      <c r="M215" s="2">
        <v>0</v>
      </c>
      <c r="N215" s="2">
        <v>0</v>
      </c>
      <c r="O215" s="2">
        <v>8.3290999999999986</v>
      </c>
      <c r="P215" s="2">
        <v>72.39909999999999</v>
      </c>
      <c r="Q215"/>
      <c r="R215" t="s">
        <v>8045</v>
      </c>
      <c r="S215" s="2">
        <v>0</v>
      </c>
      <c r="T215" s="2">
        <v>0</v>
      </c>
      <c r="U215" s="2"/>
    </row>
    <row r="216" spans="1:21" x14ac:dyDescent="0.25">
      <c r="A216" t="s">
        <v>8328</v>
      </c>
      <c r="B216" t="s">
        <v>9685</v>
      </c>
      <c r="C216" t="s">
        <v>7706</v>
      </c>
      <c r="D216" t="s">
        <v>0</v>
      </c>
      <c r="E216">
        <v>2293</v>
      </c>
      <c r="F216" t="s">
        <v>2876</v>
      </c>
      <c r="G216" s="42" t="s">
        <v>2877</v>
      </c>
      <c r="H216" s="2">
        <v>0</v>
      </c>
      <c r="I216" s="2">
        <v>0</v>
      </c>
      <c r="J216" s="2">
        <v>0</v>
      </c>
      <c r="K216" s="15">
        <v>31.98</v>
      </c>
      <c r="L216" s="2">
        <v>0</v>
      </c>
      <c r="M216" s="2">
        <v>0</v>
      </c>
      <c r="N216" s="2">
        <v>0</v>
      </c>
      <c r="O216" s="2">
        <v>4.1574</v>
      </c>
      <c r="P216" s="2">
        <v>36.1374</v>
      </c>
      <c r="Q216"/>
      <c r="R216" t="s">
        <v>8045</v>
      </c>
      <c r="S216" s="2">
        <v>0</v>
      </c>
      <c r="T216" s="2">
        <v>0</v>
      </c>
      <c r="U216" s="2"/>
    </row>
    <row r="217" spans="1:21" x14ac:dyDescent="0.25">
      <c r="A217" t="s">
        <v>8328</v>
      </c>
      <c r="B217" t="s">
        <v>9685</v>
      </c>
      <c r="C217" t="s">
        <v>7706</v>
      </c>
      <c r="D217" t="s">
        <v>0</v>
      </c>
      <c r="E217">
        <v>2267</v>
      </c>
      <c r="F217" t="s">
        <v>2876</v>
      </c>
      <c r="G217" s="42" t="s">
        <v>2877</v>
      </c>
      <c r="H217" s="2">
        <v>0</v>
      </c>
      <c r="I217" s="2">
        <v>0</v>
      </c>
      <c r="J217" s="2">
        <v>0</v>
      </c>
      <c r="K217" s="15">
        <v>38.06</v>
      </c>
      <c r="L217" s="2">
        <v>0</v>
      </c>
      <c r="M217" s="2">
        <v>0</v>
      </c>
      <c r="N217" s="2">
        <v>0</v>
      </c>
      <c r="O217" s="2">
        <v>4.9478000000000009</v>
      </c>
      <c r="P217" s="2">
        <v>43.007800000000003</v>
      </c>
      <c r="Q217"/>
      <c r="R217" t="s">
        <v>8045</v>
      </c>
      <c r="S217" s="2">
        <v>0</v>
      </c>
      <c r="T217" s="2">
        <v>0</v>
      </c>
      <c r="U217" s="2"/>
    </row>
    <row r="218" spans="1:21" x14ac:dyDescent="0.25">
      <c r="A218" t="s">
        <v>8328</v>
      </c>
      <c r="B218" t="s">
        <v>9684</v>
      </c>
      <c r="C218" t="s">
        <v>7706</v>
      </c>
      <c r="D218" t="s">
        <v>0</v>
      </c>
      <c r="E218">
        <v>2236</v>
      </c>
      <c r="F218" t="s">
        <v>2876</v>
      </c>
      <c r="G218" s="42" t="s">
        <v>2877</v>
      </c>
      <c r="H218" s="2">
        <v>0</v>
      </c>
      <c r="I218" s="2">
        <v>0</v>
      </c>
      <c r="J218" s="2">
        <v>0</v>
      </c>
      <c r="K218" s="15">
        <v>31.98</v>
      </c>
      <c r="L218" s="2">
        <v>0</v>
      </c>
      <c r="M218" s="2">
        <v>0</v>
      </c>
      <c r="N218" s="2">
        <v>0</v>
      </c>
      <c r="O218" s="2">
        <v>4.1574</v>
      </c>
      <c r="P218" s="2">
        <v>36.1374</v>
      </c>
      <c r="Q218"/>
      <c r="R218" t="s">
        <v>8045</v>
      </c>
      <c r="S218" s="2">
        <v>0</v>
      </c>
      <c r="T218" s="2">
        <v>0</v>
      </c>
      <c r="U218" s="2"/>
    </row>
    <row r="219" spans="1:21" x14ac:dyDescent="0.25">
      <c r="A219" t="s">
        <v>8328</v>
      </c>
      <c r="B219" t="s">
        <v>9683</v>
      </c>
      <c r="C219" t="s">
        <v>7706</v>
      </c>
      <c r="D219" t="s">
        <v>0</v>
      </c>
      <c r="E219">
        <v>2207</v>
      </c>
      <c r="F219" t="s">
        <v>2876</v>
      </c>
      <c r="G219" s="42" t="s">
        <v>2877</v>
      </c>
      <c r="H219" s="2">
        <v>0</v>
      </c>
      <c r="I219" s="2">
        <v>0</v>
      </c>
      <c r="J219" s="2">
        <v>0</v>
      </c>
      <c r="K219" s="15">
        <v>31.98</v>
      </c>
      <c r="L219" s="2">
        <v>0</v>
      </c>
      <c r="M219" s="2">
        <v>0</v>
      </c>
      <c r="N219" s="2">
        <v>0</v>
      </c>
      <c r="O219" s="2">
        <v>4.1574</v>
      </c>
      <c r="P219" s="2">
        <v>36.1374</v>
      </c>
      <c r="Q219"/>
      <c r="R219" t="s">
        <v>8045</v>
      </c>
      <c r="S219" s="2">
        <v>0</v>
      </c>
      <c r="T219" s="2">
        <v>0</v>
      </c>
      <c r="U219" s="2"/>
    </row>
    <row r="220" spans="1:21" x14ac:dyDescent="0.25">
      <c r="A220" t="s">
        <v>8328</v>
      </c>
      <c r="B220" t="s">
        <v>9682</v>
      </c>
      <c r="C220" t="s">
        <v>7706</v>
      </c>
      <c r="D220" t="s">
        <v>0</v>
      </c>
      <c r="E220">
        <v>2183</v>
      </c>
      <c r="F220" t="s">
        <v>2876</v>
      </c>
      <c r="G220" s="42" t="s">
        <v>2877</v>
      </c>
      <c r="H220" s="2">
        <v>0</v>
      </c>
      <c r="I220" s="2">
        <v>0</v>
      </c>
      <c r="J220" s="2">
        <v>0</v>
      </c>
      <c r="K220" s="15">
        <v>35.82</v>
      </c>
      <c r="L220" s="2">
        <v>0</v>
      </c>
      <c r="M220" s="2">
        <v>0</v>
      </c>
      <c r="N220" s="2">
        <v>0</v>
      </c>
      <c r="O220" s="2">
        <v>4.6566000000000001</v>
      </c>
      <c r="P220" s="2">
        <v>40.476599999999998</v>
      </c>
      <c r="Q220"/>
      <c r="R220" t="s">
        <v>8045</v>
      </c>
      <c r="S220" s="2">
        <v>0</v>
      </c>
      <c r="T220" s="2">
        <v>0</v>
      </c>
      <c r="U220" s="2"/>
    </row>
    <row r="221" spans="1:21" x14ac:dyDescent="0.25">
      <c r="A221" t="s">
        <v>8328</v>
      </c>
      <c r="B221" t="s">
        <v>9682</v>
      </c>
      <c r="C221" t="s">
        <v>7706</v>
      </c>
      <c r="D221" t="s">
        <v>0</v>
      </c>
      <c r="E221">
        <v>2163</v>
      </c>
      <c r="F221" t="s">
        <v>2876</v>
      </c>
      <c r="G221" s="42" t="s">
        <v>2877</v>
      </c>
      <c r="H221" s="2">
        <v>0</v>
      </c>
      <c r="I221" s="2">
        <v>0</v>
      </c>
      <c r="J221" s="2">
        <v>0</v>
      </c>
      <c r="K221" s="15">
        <v>31.98</v>
      </c>
      <c r="L221" s="2">
        <v>0</v>
      </c>
      <c r="M221" s="2">
        <v>0</v>
      </c>
      <c r="N221" s="2">
        <v>0</v>
      </c>
      <c r="O221" s="2">
        <v>4.1574</v>
      </c>
      <c r="P221" s="2">
        <v>36.1374</v>
      </c>
      <c r="Q221"/>
      <c r="R221" t="s">
        <v>8045</v>
      </c>
      <c r="S221" s="2">
        <v>0</v>
      </c>
      <c r="T221" s="2">
        <v>0</v>
      </c>
      <c r="U221" s="2"/>
    </row>
    <row r="222" spans="1:21" x14ac:dyDescent="0.25">
      <c r="A222" t="s">
        <v>8328</v>
      </c>
      <c r="B222" t="s">
        <v>9682</v>
      </c>
      <c r="C222" t="s">
        <v>7706</v>
      </c>
      <c r="D222" t="s">
        <v>0</v>
      </c>
      <c r="E222">
        <v>2131</v>
      </c>
      <c r="F222" t="s">
        <v>2876</v>
      </c>
      <c r="G222" s="42" t="s">
        <v>2877</v>
      </c>
      <c r="H222" s="2">
        <v>0</v>
      </c>
      <c r="I222" s="2">
        <v>0</v>
      </c>
      <c r="J222" s="2">
        <v>0</v>
      </c>
      <c r="K222" s="15">
        <v>32.94</v>
      </c>
      <c r="L222" s="2">
        <v>0</v>
      </c>
      <c r="M222" s="2">
        <v>0</v>
      </c>
      <c r="N222" s="2">
        <v>0</v>
      </c>
      <c r="O222" s="2">
        <v>4.2821999999999996</v>
      </c>
      <c r="P222" s="2">
        <v>37.222200000000001</v>
      </c>
      <c r="Q222"/>
      <c r="R222" t="s">
        <v>8045</v>
      </c>
      <c r="S222" s="2">
        <v>0</v>
      </c>
      <c r="T222" s="2">
        <v>0</v>
      </c>
      <c r="U222" s="2"/>
    </row>
    <row r="223" spans="1:21" x14ac:dyDescent="0.25">
      <c r="A223" t="s">
        <v>8328</v>
      </c>
      <c r="B223" t="s">
        <v>9681</v>
      </c>
      <c r="C223" t="s">
        <v>7706</v>
      </c>
      <c r="D223" t="s">
        <v>0</v>
      </c>
      <c r="E223">
        <v>2112</v>
      </c>
      <c r="F223" t="s">
        <v>2876</v>
      </c>
      <c r="G223" s="42" t="s">
        <v>2877</v>
      </c>
      <c r="H223" s="2">
        <v>0</v>
      </c>
      <c r="I223" s="2">
        <v>0</v>
      </c>
      <c r="J223" s="2">
        <v>0</v>
      </c>
      <c r="K223" s="15">
        <v>40.93</v>
      </c>
      <c r="L223" s="2">
        <v>0</v>
      </c>
      <c r="M223" s="2">
        <v>0</v>
      </c>
      <c r="N223" s="2">
        <v>0</v>
      </c>
      <c r="O223" s="2">
        <v>5.3209</v>
      </c>
      <c r="P223" s="2">
        <v>46.250900000000001</v>
      </c>
      <c r="Q223"/>
      <c r="R223" t="s">
        <v>8045</v>
      </c>
      <c r="S223" s="2">
        <v>0</v>
      </c>
      <c r="T223" s="2">
        <v>0</v>
      </c>
      <c r="U223" s="2"/>
    </row>
    <row r="224" spans="1:21" x14ac:dyDescent="0.25">
      <c r="A224" t="s">
        <v>8328</v>
      </c>
      <c r="B224" t="s">
        <v>9680</v>
      </c>
      <c r="C224" t="s">
        <v>7706</v>
      </c>
      <c r="D224" t="s">
        <v>0</v>
      </c>
      <c r="E224">
        <v>2086</v>
      </c>
      <c r="F224" t="s">
        <v>2876</v>
      </c>
      <c r="G224" s="42" t="s">
        <v>2877</v>
      </c>
      <c r="H224" s="2">
        <v>0</v>
      </c>
      <c r="I224" s="2">
        <v>0</v>
      </c>
      <c r="J224" s="2">
        <v>0</v>
      </c>
      <c r="K224" s="15">
        <v>32.94</v>
      </c>
      <c r="L224" s="2">
        <v>0</v>
      </c>
      <c r="M224" s="2">
        <v>0</v>
      </c>
      <c r="N224" s="2">
        <v>0</v>
      </c>
      <c r="O224" s="2">
        <v>4.2821999999999996</v>
      </c>
      <c r="P224" s="2">
        <v>37.222200000000001</v>
      </c>
      <c r="Q224"/>
      <c r="R224" t="s">
        <v>8045</v>
      </c>
      <c r="S224" s="2">
        <v>0</v>
      </c>
      <c r="T224" s="2">
        <v>0</v>
      </c>
      <c r="U224" s="2"/>
    </row>
    <row r="225" spans="1:21" x14ac:dyDescent="0.25">
      <c r="A225" t="s">
        <v>8328</v>
      </c>
      <c r="B225" t="s">
        <v>9679</v>
      </c>
      <c r="C225" t="s">
        <v>7706</v>
      </c>
      <c r="D225" t="s">
        <v>0</v>
      </c>
      <c r="E225">
        <v>2037</v>
      </c>
      <c r="F225" t="s">
        <v>2876</v>
      </c>
      <c r="G225" s="42" t="s">
        <v>2877</v>
      </c>
      <c r="H225" s="2">
        <v>0</v>
      </c>
      <c r="I225" s="2">
        <v>0</v>
      </c>
      <c r="J225" s="2">
        <v>0</v>
      </c>
      <c r="K225" s="15">
        <v>36.14</v>
      </c>
      <c r="L225" s="2">
        <v>0</v>
      </c>
      <c r="M225" s="2">
        <v>0</v>
      </c>
      <c r="N225" s="2">
        <v>0</v>
      </c>
      <c r="O225" s="2">
        <v>4.6981999999999999</v>
      </c>
      <c r="P225" s="2">
        <v>40.838200000000001</v>
      </c>
      <c r="Q225"/>
      <c r="R225" t="s">
        <v>8045</v>
      </c>
      <c r="S225" s="2">
        <v>0</v>
      </c>
      <c r="T225" s="2">
        <v>0</v>
      </c>
      <c r="U225" s="2"/>
    </row>
    <row r="226" spans="1:21" x14ac:dyDescent="0.25">
      <c r="A226" t="s">
        <v>8328</v>
      </c>
      <c r="B226" t="s">
        <v>9678</v>
      </c>
      <c r="C226" t="s">
        <v>7706</v>
      </c>
      <c r="D226" t="s">
        <v>0</v>
      </c>
      <c r="E226">
        <v>2026</v>
      </c>
      <c r="F226" t="s">
        <v>2876</v>
      </c>
      <c r="G226" s="42" t="s">
        <v>2877</v>
      </c>
      <c r="H226" s="2">
        <v>0</v>
      </c>
      <c r="I226" s="2">
        <v>0</v>
      </c>
      <c r="J226" s="2">
        <v>0</v>
      </c>
      <c r="K226" s="15">
        <v>57.88</v>
      </c>
      <c r="L226" s="2">
        <v>0</v>
      </c>
      <c r="M226" s="2">
        <v>0</v>
      </c>
      <c r="N226" s="2">
        <v>0</v>
      </c>
      <c r="O226" s="2">
        <v>7.5244000000000009</v>
      </c>
      <c r="P226" s="2">
        <v>65.40440000000001</v>
      </c>
      <c r="Q226"/>
      <c r="R226" t="s">
        <v>8045</v>
      </c>
      <c r="S226" s="2">
        <v>0</v>
      </c>
      <c r="T226" s="2">
        <v>0</v>
      </c>
      <c r="U226" s="2"/>
    </row>
    <row r="227" spans="1:21" x14ac:dyDescent="0.25">
      <c r="A227" t="s">
        <v>8328</v>
      </c>
      <c r="B227" t="s">
        <v>9678</v>
      </c>
      <c r="C227" t="s">
        <v>7706</v>
      </c>
      <c r="D227" t="s">
        <v>0</v>
      </c>
      <c r="E227">
        <v>1996</v>
      </c>
      <c r="F227" t="s">
        <v>2876</v>
      </c>
      <c r="G227" s="42" t="s">
        <v>2877</v>
      </c>
      <c r="H227" s="2">
        <v>0</v>
      </c>
      <c r="I227" s="2">
        <v>0</v>
      </c>
      <c r="J227" s="2">
        <v>0</v>
      </c>
      <c r="K227" s="15">
        <v>31.98</v>
      </c>
      <c r="L227" s="2">
        <v>0</v>
      </c>
      <c r="M227" s="2">
        <v>0</v>
      </c>
      <c r="N227" s="2">
        <v>0</v>
      </c>
      <c r="O227" s="2">
        <v>4.1574</v>
      </c>
      <c r="P227" s="2">
        <v>36.1374</v>
      </c>
      <c r="Q227"/>
      <c r="R227" t="s">
        <v>8045</v>
      </c>
      <c r="S227" s="2">
        <v>0</v>
      </c>
      <c r="T227" s="2">
        <v>0</v>
      </c>
      <c r="U227" s="2"/>
    </row>
    <row r="228" spans="1:21" x14ac:dyDescent="0.25">
      <c r="A228" t="s">
        <v>8328</v>
      </c>
      <c r="B228" t="s">
        <v>9673</v>
      </c>
      <c r="C228" t="s">
        <v>7706</v>
      </c>
      <c r="D228" t="s">
        <v>0</v>
      </c>
      <c r="E228">
        <v>1973</v>
      </c>
      <c r="F228" t="s">
        <v>2876</v>
      </c>
      <c r="G228" s="42" t="s">
        <v>2877</v>
      </c>
      <c r="H228" s="2">
        <v>0</v>
      </c>
      <c r="I228" s="2">
        <v>0</v>
      </c>
      <c r="J228" s="2">
        <v>0</v>
      </c>
      <c r="K228" s="15">
        <v>59.48</v>
      </c>
      <c r="L228" s="2">
        <v>0</v>
      </c>
      <c r="M228" s="2">
        <v>0</v>
      </c>
      <c r="N228" s="2">
        <v>0</v>
      </c>
      <c r="O228" s="2">
        <v>7.7324000000000002</v>
      </c>
      <c r="P228" s="2">
        <v>67.212400000000002</v>
      </c>
      <c r="Q228"/>
      <c r="R228" t="s">
        <v>8045</v>
      </c>
      <c r="S228" s="2">
        <v>0</v>
      </c>
      <c r="T228" s="2">
        <v>0</v>
      </c>
      <c r="U228" s="2"/>
    </row>
    <row r="229" spans="1:21" x14ac:dyDescent="0.25">
      <c r="A229" t="s">
        <v>8328</v>
      </c>
      <c r="B229" t="s">
        <v>9677</v>
      </c>
      <c r="C229" t="s">
        <v>7706</v>
      </c>
      <c r="D229" t="s">
        <v>0</v>
      </c>
      <c r="E229">
        <v>2266</v>
      </c>
      <c r="F229" t="s">
        <v>2876</v>
      </c>
      <c r="G229" s="42" t="s">
        <v>2877</v>
      </c>
      <c r="H229" s="2">
        <v>0</v>
      </c>
      <c r="I229" s="2">
        <v>0</v>
      </c>
      <c r="J229" s="2">
        <v>0</v>
      </c>
      <c r="K229" s="15">
        <v>44.13</v>
      </c>
      <c r="L229" s="2">
        <v>0</v>
      </c>
      <c r="M229" s="2">
        <v>0</v>
      </c>
      <c r="N229" s="2">
        <v>0</v>
      </c>
      <c r="O229" s="2">
        <v>5.7369000000000003</v>
      </c>
      <c r="P229" s="2">
        <v>49.866900000000001</v>
      </c>
      <c r="Q229"/>
      <c r="R229" t="s">
        <v>8045</v>
      </c>
      <c r="S229" s="2">
        <v>0</v>
      </c>
      <c r="T229" s="2">
        <v>0</v>
      </c>
      <c r="U229" s="2"/>
    </row>
    <row r="230" spans="1:21" x14ac:dyDescent="0.25">
      <c r="A230" t="s">
        <v>8328</v>
      </c>
      <c r="B230" t="s">
        <v>9677</v>
      </c>
      <c r="C230" t="s">
        <v>7706</v>
      </c>
      <c r="D230" t="s">
        <v>0</v>
      </c>
      <c r="E230">
        <v>2223</v>
      </c>
      <c r="F230" t="s">
        <v>2876</v>
      </c>
      <c r="G230" s="42" t="s">
        <v>2877</v>
      </c>
      <c r="H230" s="2">
        <v>0</v>
      </c>
      <c r="I230" s="2">
        <v>0</v>
      </c>
      <c r="J230" s="2">
        <v>0</v>
      </c>
      <c r="K230" s="15">
        <v>38.06</v>
      </c>
      <c r="L230" s="2">
        <v>0</v>
      </c>
      <c r="M230" s="2">
        <v>0</v>
      </c>
      <c r="N230" s="2">
        <v>0</v>
      </c>
      <c r="O230" s="2">
        <v>4.9478000000000009</v>
      </c>
      <c r="P230" s="2">
        <v>43.007800000000003</v>
      </c>
      <c r="Q230"/>
      <c r="R230" t="s">
        <v>8045</v>
      </c>
      <c r="S230" s="2">
        <v>0</v>
      </c>
      <c r="T230" s="2">
        <v>0</v>
      </c>
      <c r="U230" s="2"/>
    </row>
    <row r="231" spans="1:21" x14ac:dyDescent="0.25">
      <c r="A231" t="s">
        <v>8328</v>
      </c>
      <c r="B231" t="s">
        <v>9676</v>
      </c>
      <c r="C231" t="s">
        <v>7706</v>
      </c>
      <c r="D231" t="s">
        <v>0</v>
      </c>
      <c r="E231">
        <v>2182</v>
      </c>
      <c r="F231" t="s">
        <v>2876</v>
      </c>
      <c r="G231" s="42" t="s">
        <v>2877</v>
      </c>
      <c r="H231" s="2">
        <v>0</v>
      </c>
      <c r="I231" s="2">
        <v>0</v>
      </c>
      <c r="J231" s="2">
        <v>0</v>
      </c>
      <c r="K231" s="15">
        <v>49.57</v>
      </c>
      <c r="L231" s="2">
        <v>0</v>
      </c>
      <c r="M231" s="2">
        <v>0</v>
      </c>
      <c r="N231" s="2">
        <v>0</v>
      </c>
      <c r="O231" s="2">
        <v>6.4441000000000006</v>
      </c>
      <c r="P231" s="2">
        <v>56.014099999999999</v>
      </c>
      <c r="Q231"/>
      <c r="R231" t="s">
        <v>8045</v>
      </c>
      <c r="S231" s="2">
        <v>0</v>
      </c>
      <c r="T231" s="2">
        <v>0</v>
      </c>
      <c r="U231" s="2"/>
    </row>
    <row r="232" spans="1:21" x14ac:dyDescent="0.25">
      <c r="A232" t="s">
        <v>8328</v>
      </c>
      <c r="B232" t="s">
        <v>9675</v>
      </c>
      <c r="C232" t="s">
        <v>7706</v>
      </c>
      <c r="D232" t="s">
        <v>0</v>
      </c>
      <c r="E232">
        <v>2151</v>
      </c>
      <c r="F232" t="s">
        <v>2876</v>
      </c>
      <c r="G232" s="42" t="s">
        <v>2877</v>
      </c>
      <c r="H232" s="2">
        <v>0</v>
      </c>
      <c r="I232" s="2">
        <v>0</v>
      </c>
      <c r="J232" s="2">
        <v>0</v>
      </c>
      <c r="K232" s="15">
        <v>39.020000000000003</v>
      </c>
      <c r="L232" s="2">
        <v>0</v>
      </c>
      <c r="M232" s="2">
        <v>0</v>
      </c>
      <c r="N232" s="2">
        <v>0</v>
      </c>
      <c r="O232" s="2">
        <v>5.0726000000000004</v>
      </c>
      <c r="P232" s="2">
        <v>44.092600000000004</v>
      </c>
      <c r="Q232"/>
      <c r="R232" t="s">
        <v>8045</v>
      </c>
      <c r="S232" s="2">
        <v>0</v>
      </c>
      <c r="T232" s="2">
        <v>0</v>
      </c>
      <c r="U232" s="2"/>
    </row>
    <row r="233" spans="1:21" x14ac:dyDescent="0.25">
      <c r="A233" t="s">
        <v>8328</v>
      </c>
      <c r="B233" t="s">
        <v>9675</v>
      </c>
      <c r="C233" t="s">
        <v>7706</v>
      </c>
      <c r="D233" t="s">
        <v>0</v>
      </c>
      <c r="E233">
        <v>2110</v>
      </c>
      <c r="F233" t="s">
        <v>2876</v>
      </c>
      <c r="G233" s="42" t="s">
        <v>2877</v>
      </c>
      <c r="H233" s="2">
        <v>0</v>
      </c>
      <c r="I233" s="2">
        <v>0</v>
      </c>
      <c r="J233" s="2">
        <v>0</v>
      </c>
      <c r="K233" s="15">
        <v>52.77</v>
      </c>
      <c r="L233" s="2">
        <v>0</v>
      </c>
      <c r="M233" s="2">
        <v>0</v>
      </c>
      <c r="N233" s="2">
        <v>0</v>
      </c>
      <c r="O233" s="2">
        <v>6.860100000000001</v>
      </c>
      <c r="P233" s="2">
        <v>59.630100000000006</v>
      </c>
      <c r="Q233"/>
      <c r="R233" t="s">
        <v>8045</v>
      </c>
      <c r="S233" s="2">
        <v>0</v>
      </c>
      <c r="T233" s="2">
        <v>0</v>
      </c>
      <c r="U233" s="2"/>
    </row>
    <row r="234" spans="1:21" x14ac:dyDescent="0.25">
      <c r="A234" t="s">
        <v>8328</v>
      </c>
      <c r="B234" t="s">
        <v>9675</v>
      </c>
      <c r="C234" t="s">
        <v>7706</v>
      </c>
      <c r="D234" t="s">
        <v>0</v>
      </c>
      <c r="E234">
        <v>2067</v>
      </c>
      <c r="F234" t="s">
        <v>2876</v>
      </c>
      <c r="G234" s="42" t="s">
        <v>2877</v>
      </c>
      <c r="H234" s="2">
        <v>0</v>
      </c>
      <c r="I234" s="2">
        <v>0</v>
      </c>
      <c r="J234" s="2">
        <v>0</v>
      </c>
      <c r="K234" s="15">
        <v>48.93</v>
      </c>
      <c r="L234" s="2">
        <v>0</v>
      </c>
      <c r="M234" s="2">
        <v>0</v>
      </c>
      <c r="N234" s="2">
        <v>0</v>
      </c>
      <c r="O234" s="2">
        <v>6.3609</v>
      </c>
      <c r="P234" s="2">
        <v>55.290900000000001</v>
      </c>
      <c r="Q234"/>
      <c r="R234" t="s">
        <v>8045</v>
      </c>
      <c r="S234" s="2">
        <v>0</v>
      </c>
      <c r="T234" s="2">
        <v>0</v>
      </c>
      <c r="U234" s="2"/>
    </row>
    <row r="235" spans="1:21" x14ac:dyDescent="0.25">
      <c r="A235" t="s">
        <v>8328</v>
      </c>
      <c r="B235" t="s">
        <v>9674</v>
      </c>
      <c r="C235" t="s">
        <v>7706</v>
      </c>
      <c r="D235" t="s">
        <v>0</v>
      </c>
      <c r="E235">
        <v>2027</v>
      </c>
      <c r="F235" t="s">
        <v>2876</v>
      </c>
      <c r="G235" s="42" t="s">
        <v>2877</v>
      </c>
      <c r="H235" s="2">
        <v>0</v>
      </c>
      <c r="I235" s="2">
        <v>0</v>
      </c>
      <c r="J235" s="2">
        <v>0</v>
      </c>
      <c r="K235" s="15">
        <v>51.81</v>
      </c>
      <c r="L235" s="2">
        <v>0</v>
      </c>
      <c r="M235" s="2">
        <v>0</v>
      </c>
      <c r="N235" s="2">
        <v>0</v>
      </c>
      <c r="O235" s="2">
        <v>6.7353000000000005</v>
      </c>
      <c r="P235" s="2">
        <v>58.545300000000005</v>
      </c>
      <c r="Q235"/>
      <c r="R235" t="s">
        <v>8045</v>
      </c>
      <c r="S235" s="2">
        <v>0</v>
      </c>
      <c r="T235" s="2">
        <v>0</v>
      </c>
      <c r="U235" s="2"/>
    </row>
    <row r="236" spans="1:21" x14ac:dyDescent="0.25">
      <c r="A236" t="s">
        <v>8328</v>
      </c>
      <c r="B236" t="s">
        <v>9673</v>
      </c>
      <c r="C236" t="s">
        <v>7706</v>
      </c>
      <c r="D236" t="s">
        <v>0</v>
      </c>
      <c r="E236">
        <v>1974</v>
      </c>
      <c r="F236" t="s">
        <v>2876</v>
      </c>
      <c r="G236" s="42" t="s">
        <v>2877</v>
      </c>
      <c r="H236" s="2">
        <v>0</v>
      </c>
      <c r="I236" s="2">
        <v>0</v>
      </c>
      <c r="J236" s="2">
        <v>0</v>
      </c>
      <c r="K236" s="15">
        <v>31.98</v>
      </c>
      <c r="L236" s="2">
        <v>0</v>
      </c>
      <c r="M236" s="2">
        <v>0</v>
      </c>
      <c r="N236" s="2">
        <v>0</v>
      </c>
      <c r="O236" s="2">
        <v>4.1574</v>
      </c>
      <c r="P236" s="2">
        <v>36.1374</v>
      </c>
      <c r="Q236"/>
      <c r="R236" t="s">
        <v>8045</v>
      </c>
      <c r="S236" s="2">
        <v>0</v>
      </c>
      <c r="T236" s="2">
        <v>0</v>
      </c>
      <c r="U236" s="2"/>
    </row>
    <row r="237" spans="1:21" x14ac:dyDescent="0.25">
      <c r="A237" t="s">
        <v>8327</v>
      </c>
      <c r="B237" t="s">
        <v>9649</v>
      </c>
      <c r="C237" s="21" t="s">
        <v>9530</v>
      </c>
      <c r="D237" t="s">
        <v>0</v>
      </c>
      <c r="E237" t="s">
        <v>9666</v>
      </c>
      <c r="F237" t="s">
        <v>3266</v>
      </c>
      <c r="G237" t="s">
        <v>3267</v>
      </c>
      <c r="H237" s="2">
        <v>0</v>
      </c>
      <c r="I237" s="2">
        <v>0</v>
      </c>
      <c r="J237" s="2">
        <v>0</v>
      </c>
      <c r="K237" s="15">
        <v>158.63999999999999</v>
      </c>
      <c r="L237" s="2">
        <v>0</v>
      </c>
      <c r="M237" s="2">
        <v>0</v>
      </c>
      <c r="N237" s="2">
        <v>0</v>
      </c>
      <c r="O237" s="2">
        <v>20.623200000000001</v>
      </c>
      <c r="P237" s="2">
        <v>179.26319999999998</v>
      </c>
      <c r="Q237"/>
      <c r="R237" t="s">
        <v>8045</v>
      </c>
      <c r="S237" s="2">
        <v>0</v>
      </c>
      <c r="T237" s="2">
        <v>0</v>
      </c>
      <c r="U237" s="2"/>
    </row>
    <row r="238" spans="1:21" x14ac:dyDescent="0.25">
      <c r="A238" t="s">
        <v>8327</v>
      </c>
      <c r="B238" t="s">
        <v>9641</v>
      </c>
      <c r="C238" t="s">
        <v>7706</v>
      </c>
      <c r="D238" t="s">
        <v>0</v>
      </c>
      <c r="E238">
        <v>19281</v>
      </c>
      <c r="F238" t="s">
        <v>9234</v>
      </c>
      <c r="G238" t="s">
        <v>9448</v>
      </c>
      <c r="H238" s="2">
        <v>2.19</v>
      </c>
      <c r="I238" s="2">
        <v>0</v>
      </c>
      <c r="J238" s="2">
        <v>0</v>
      </c>
      <c r="K238" s="15">
        <v>24.93</v>
      </c>
      <c r="L238" s="2">
        <v>0</v>
      </c>
      <c r="M238" s="2">
        <v>0</v>
      </c>
      <c r="N238" s="2">
        <v>0</v>
      </c>
      <c r="O238" s="2">
        <v>3.2408999999999999</v>
      </c>
      <c r="P238" s="2">
        <v>30.360900000000001</v>
      </c>
      <c r="Q238"/>
      <c r="R238" t="s">
        <v>8045</v>
      </c>
      <c r="S238" s="2">
        <v>0</v>
      </c>
      <c r="T238" s="2">
        <v>0</v>
      </c>
      <c r="U238" s="2"/>
    </row>
    <row r="239" spans="1:21" x14ac:dyDescent="0.25">
      <c r="A239" t="s">
        <v>8327</v>
      </c>
      <c r="B239" t="s">
        <v>9606</v>
      </c>
      <c r="C239" t="s">
        <v>7706</v>
      </c>
      <c r="D239" t="s">
        <v>0</v>
      </c>
      <c r="E239">
        <v>497</v>
      </c>
      <c r="F239" t="s">
        <v>9252</v>
      </c>
      <c r="G239" s="137" t="s">
        <v>9253</v>
      </c>
      <c r="H239" s="2">
        <v>0</v>
      </c>
      <c r="I239" s="2">
        <v>0</v>
      </c>
      <c r="J239" s="2">
        <v>0</v>
      </c>
      <c r="K239" s="15">
        <v>1298</v>
      </c>
      <c r="L239" s="2">
        <v>0</v>
      </c>
      <c r="M239" s="2">
        <v>0</v>
      </c>
      <c r="N239" s="2">
        <v>0</v>
      </c>
      <c r="O239" s="2">
        <v>168.74</v>
      </c>
      <c r="P239" s="2">
        <v>1466.74</v>
      </c>
      <c r="Q239"/>
      <c r="R239" t="s">
        <v>8045</v>
      </c>
      <c r="S239" s="2">
        <v>0</v>
      </c>
      <c r="T239" s="2">
        <v>0</v>
      </c>
      <c r="U239" s="2"/>
    </row>
    <row r="240" spans="1:21" x14ac:dyDescent="0.25">
      <c r="A240" t="s">
        <v>8327</v>
      </c>
      <c r="B240" t="s">
        <v>9640</v>
      </c>
      <c r="C240" t="s">
        <v>7706</v>
      </c>
      <c r="D240" t="s">
        <v>0</v>
      </c>
      <c r="E240">
        <v>360</v>
      </c>
      <c r="F240" t="s">
        <v>9656</v>
      </c>
      <c r="G240" t="s">
        <v>9657</v>
      </c>
      <c r="H240" s="2">
        <v>0</v>
      </c>
      <c r="I240" s="2">
        <v>0</v>
      </c>
      <c r="J240" s="2">
        <v>0</v>
      </c>
      <c r="K240" s="15">
        <v>270</v>
      </c>
      <c r="L240" s="2">
        <v>0</v>
      </c>
      <c r="M240" s="2">
        <v>0</v>
      </c>
      <c r="N240" s="2">
        <v>0</v>
      </c>
      <c r="O240" s="2">
        <v>35.1</v>
      </c>
      <c r="P240" s="2">
        <v>305.10000000000002</v>
      </c>
      <c r="Q240"/>
      <c r="R240" t="s">
        <v>8045</v>
      </c>
      <c r="S240" s="2">
        <v>0</v>
      </c>
      <c r="T240" s="2">
        <v>0</v>
      </c>
      <c r="U240" s="2"/>
    </row>
    <row r="241" spans="1:21" x14ac:dyDescent="0.25">
      <c r="A241" t="s">
        <v>8327</v>
      </c>
      <c r="B241" t="s">
        <v>9639</v>
      </c>
      <c r="C241" t="s">
        <v>7706</v>
      </c>
      <c r="D241" t="s">
        <v>0</v>
      </c>
      <c r="E241">
        <v>89523</v>
      </c>
      <c r="F241" t="s">
        <v>2796</v>
      </c>
      <c r="G241" t="s">
        <v>2797</v>
      </c>
      <c r="H241" s="2">
        <v>0</v>
      </c>
      <c r="I241" s="2">
        <v>0</v>
      </c>
      <c r="J241" s="2">
        <v>0</v>
      </c>
      <c r="K241" s="15">
        <v>67.599999999999994</v>
      </c>
      <c r="L241" s="2">
        <v>0</v>
      </c>
      <c r="M241" s="2">
        <v>0</v>
      </c>
      <c r="N241" s="2">
        <v>0</v>
      </c>
      <c r="O241" s="2">
        <v>8.7880000000000003</v>
      </c>
      <c r="P241" s="2">
        <v>76.387999999999991</v>
      </c>
      <c r="Q241"/>
      <c r="R241" t="s">
        <v>8045</v>
      </c>
      <c r="S241" s="2">
        <v>0</v>
      </c>
      <c r="T241" s="2">
        <v>0</v>
      </c>
      <c r="U241" s="2"/>
    </row>
    <row r="242" spans="1:21" x14ac:dyDescent="0.25">
      <c r="A242" t="s">
        <v>8327</v>
      </c>
      <c r="B242" t="s">
        <v>9638</v>
      </c>
      <c r="C242" t="s">
        <v>7706</v>
      </c>
      <c r="D242" t="s">
        <v>0</v>
      </c>
      <c r="E242">
        <v>18733</v>
      </c>
      <c r="F242" t="s">
        <v>9234</v>
      </c>
      <c r="G242" t="s">
        <v>9448</v>
      </c>
      <c r="H242" s="2">
        <v>2.52</v>
      </c>
      <c r="I242" s="2">
        <v>0</v>
      </c>
      <c r="J242" s="2">
        <v>0</v>
      </c>
      <c r="K242" s="15">
        <v>29.5</v>
      </c>
      <c r="L242" s="2">
        <v>0</v>
      </c>
      <c r="M242" s="2">
        <v>0</v>
      </c>
      <c r="N242" s="2">
        <v>0</v>
      </c>
      <c r="O242" s="2">
        <v>3.835</v>
      </c>
      <c r="P242" s="2">
        <v>35.855000000000004</v>
      </c>
      <c r="Q242"/>
      <c r="R242" t="s">
        <v>8045</v>
      </c>
      <c r="S242" s="2">
        <v>0</v>
      </c>
      <c r="T242" s="2">
        <v>0</v>
      </c>
      <c r="U242" s="2"/>
    </row>
    <row r="243" spans="1:21" x14ac:dyDescent="0.25">
      <c r="A243" t="s">
        <v>8327</v>
      </c>
      <c r="B243" t="s">
        <v>9648</v>
      </c>
      <c r="C243" t="s">
        <v>7706</v>
      </c>
      <c r="D243" t="s">
        <v>0</v>
      </c>
      <c r="E243">
        <v>90857</v>
      </c>
      <c r="F243" t="s">
        <v>3229</v>
      </c>
      <c r="G243" t="s">
        <v>3230</v>
      </c>
      <c r="H243" s="2">
        <v>0</v>
      </c>
      <c r="I243" s="2">
        <v>0</v>
      </c>
      <c r="J243" s="2">
        <v>0</v>
      </c>
      <c r="K243" s="15">
        <v>10</v>
      </c>
      <c r="L243" s="2">
        <v>0</v>
      </c>
      <c r="M243" s="2">
        <v>0</v>
      </c>
      <c r="N243" s="2">
        <v>0</v>
      </c>
      <c r="O243" s="2">
        <v>1.3</v>
      </c>
      <c r="P243" s="2">
        <v>11.3</v>
      </c>
      <c r="Q243"/>
      <c r="R243" t="s">
        <v>8045</v>
      </c>
      <c r="S243" s="2">
        <v>0</v>
      </c>
      <c r="T243" s="2">
        <v>0</v>
      </c>
      <c r="U243" s="2"/>
    </row>
    <row r="244" spans="1:21" x14ac:dyDescent="0.25">
      <c r="A244" t="s">
        <v>8327</v>
      </c>
      <c r="B244" t="s">
        <v>9648</v>
      </c>
      <c r="C244" t="s">
        <v>7706</v>
      </c>
      <c r="D244" t="s">
        <v>0</v>
      </c>
      <c r="E244">
        <v>29132</v>
      </c>
      <c r="F244" t="s">
        <v>6132</v>
      </c>
      <c r="G244" t="s">
        <v>6133</v>
      </c>
      <c r="H244" s="2">
        <v>0</v>
      </c>
      <c r="I244" s="2">
        <v>0</v>
      </c>
      <c r="J244" s="2">
        <v>0</v>
      </c>
      <c r="K244" s="15">
        <v>10.5</v>
      </c>
      <c r="L244" s="2">
        <v>0</v>
      </c>
      <c r="M244" s="2">
        <v>0</v>
      </c>
      <c r="N244" s="2">
        <v>0</v>
      </c>
      <c r="O244" s="2">
        <v>1.365</v>
      </c>
      <c r="P244" s="2">
        <v>11.865</v>
      </c>
      <c r="Q244"/>
      <c r="R244" t="s">
        <v>8045</v>
      </c>
      <c r="S244" s="2">
        <v>0</v>
      </c>
      <c r="T244" s="2">
        <v>0</v>
      </c>
      <c r="U244" s="2"/>
    </row>
    <row r="245" spans="1:21" x14ac:dyDescent="0.25">
      <c r="A245" t="s">
        <v>8327</v>
      </c>
      <c r="B245" t="s">
        <v>9648</v>
      </c>
      <c r="C245" s="21" t="s">
        <v>9530</v>
      </c>
      <c r="D245" t="s">
        <v>0</v>
      </c>
      <c r="E245" t="s">
        <v>9665</v>
      </c>
      <c r="F245" t="s">
        <v>1340</v>
      </c>
      <c r="G245" t="s">
        <v>1341</v>
      </c>
      <c r="H245" s="2">
        <v>0</v>
      </c>
      <c r="I245" s="2">
        <v>0</v>
      </c>
      <c r="J245" s="2">
        <v>0</v>
      </c>
      <c r="K245" s="15">
        <v>34.69</v>
      </c>
      <c r="L245" s="2">
        <v>0</v>
      </c>
      <c r="M245" s="2">
        <v>0</v>
      </c>
      <c r="N245" s="2">
        <v>0</v>
      </c>
      <c r="O245" s="2">
        <v>4.5096999999999996</v>
      </c>
      <c r="P245" s="2">
        <v>39.1997</v>
      </c>
      <c r="Q245"/>
      <c r="R245" t="s">
        <v>8045</v>
      </c>
      <c r="S245" s="2">
        <v>0</v>
      </c>
      <c r="T245" s="2">
        <v>0</v>
      </c>
      <c r="U245" s="2"/>
    </row>
    <row r="246" spans="1:21" x14ac:dyDescent="0.25">
      <c r="A246" t="s">
        <v>8327</v>
      </c>
      <c r="B246" t="s">
        <v>9636</v>
      </c>
      <c r="C246" t="s">
        <v>7706</v>
      </c>
      <c r="D246" t="s">
        <v>0</v>
      </c>
      <c r="E246">
        <v>5757</v>
      </c>
      <c r="F246" t="s">
        <v>9234</v>
      </c>
      <c r="G246" t="s">
        <v>9448</v>
      </c>
      <c r="H246" s="2">
        <v>0</v>
      </c>
      <c r="I246" s="2">
        <v>0</v>
      </c>
      <c r="J246" s="2">
        <v>0</v>
      </c>
      <c r="K246" s="15">
        <v>96.2</v>
      </c>
      <c r="L246" s="2">
        <v>0</v>
      </c>
      <c r="M246" s="2">
        <v>0</v>
      </c>
      <c r="N246" s="2">
        <v>0</v>
      </c>
      <c r="O246" s="2">
        <v>12.506</v>
      </c>
      <c r="P246" s="2">
        <v>108.706</v>
      </c>
      <c r="Q246"/>
      <c r="R246" t="s">
        <v>8045</v>
      </c>
      <c r="S246" s="2">
        <v>0</v>
      </c>
      <c r="T246" s="2">
        <v>0</v>
      </c>
      <c r="U246" s="2"/>
    </row>
    <row r="247" spans="1:21" x14ac:dyDescent="0.25">
      <c r="A247" t="s">
        <v>8327</v>
      </c>
      <c r="B247" t="s">
        <v>9634</v>
      </c>
      <c r="C247" t="s">
        <v>7706</v>
      </c>
      <c r="D247" t="s">
        <v>0</v>
      </c>
      <c r="E247">
        <v>18096</v>
      </c>
      <c r="F247" t="s">
        <v>9234</v>
      </c>
      <c r="G247" t="s">
        <v>9448</v>
      </c>
      <c r="H247" s="2">
        <v>2.33</v>
      </c>
      <c r="I247" s="2">
        <v>0</v>
      </c>
      <c r="J247" s="2">
        <v>0</v>
      </c>
      <c r="K247" s="15">
        <v>31.53</v>
      </c>
      <c r="L247" s="2">
        <v>0</v>
      </c>
      <c r="M247" s="2">
        <v>0</v>
      </c>
      <c r="N247" s="2">
        <v>0</v>
      </c>
      <c r="O247" s="2">
        <v>4.0989000000000004</v>
      </c>
      <c r="P247" s="2">
        <v>37.9589</v>
      </c>
      <c r="Q247"/>
      <c r="R247" t="s">
        <v>8045</v>
      </c>
      <c r="S247" s="2">
        <v>0</v>
      </c>
      <c r="T247" s="2">
        <v>0</v>
      </c>
      <c r="U247" s="2"/>
    </row>
    <row r="248" spans="1:21" x14ac:dyDescent="0.25">
      <c r="A248" t="s">
        <v>8327</v>
      </c>
      <c r="B248" t="s">
        <v>9650</v>
      </c>
      <c r="C248" s="21" t="s">
        <v>9530</v>
      </c>
      <c r="D248" t="s">
        <v>0</v>
      </c>
      <c r="E248" t="s">
        <v>9664</v>
      </c>
      <c r="F248" t="s">
        <v>1340</v>
      </c>
      <c r="G248" t="s">
        <v>1341</v>
      </c>
      <c r="H248" s="2">
        <v>0</v>
      </c>
      <c r="I248" s="2">
        <v>0</v>
      </c>
      <c r="J248" s="2">
        <v>0</v>
      </c>
      <c r="K248" s="15">
        <v>11.6</v>
      </c>
      <c r="L248" s="2">
        <v>0</v>
      </c>
      <c r="M248" s="2">
        <v>0</v>
      </c>
      <c r="N248" s="2">
        <v>0</v>
      </c>
      <c r="O248" s="2">
        <v>1.508</v>
      </c>
      <c r="P248" s="2">
        <v>13.108000000000001</v>
      </c>
      <c r="Q248"/>
      <c r="R248" t="s">
        <v>8045</v>
      </c>
      <c r="S248" s="2">
        <v>0</v>
      </c>
      <c r="T248" s="2">
        <v>0</v>
      </c>
      <c r="U248" s="2"/>
    </row>
    <row r="249" spans="1:21" x14ac:dyDescent="0.25">
      <c r="A249" t="s">
        <v>8327</v>
      </c>
      <c r="B249" t="s">
        <v>9650</v>
      </c>
      <c r="C249" s="21" t="s">
        <v>9530</v>
      </c>
      <c r="D249" t="s">
        <v>0</v>
      </c>
      <c r="E249" t="s">
        <v>9663</v>
      </c>
      <c r="F249" t="s">
        <v>1340</v>
      </c>
      <c r="G249" t="s">
        <v>1341</v>
      </c>
      <c r="H249" s="2">
        <v>0</v>
      </c>
      <c r="I249" s="2">
        <v>0</v>
      </c>
      <c r="J249" s="2">
        <v>0</v>
      </c>
      <c r="K249" s="15">
        <v>19.12</v>
      </c>
      <c r="L249" s="2">
        <v>0</v>
      </c>
      <c r="M249" s="2">
        <v>0</v>
      </c>
      <c r="N249" s="2">
        <v>0</v>
      </c>
      <c r="O249" s="2">
        <v>2.4856000000000003</v>
      </c>
      <c r="P249" s="2">
        <v>21.605600000000003</v>
      </c>
      <c r="Q249"/>
      <c r="R249" t="s">
        <v>8045</v>
      </c>
      <c r="S249" s="2">
        <v>0</v>
      </c>
      <c r="T249" s="2">
        <v>0</v>
      </c>
      <c r="U249" s="2"/>
    </row>
    <row r="250" spans="1:21" x14ac:dyDescent="0.25">
      <c r="A250" t="s">
        <v>8327</v>
      </c>
      <c r="B250" t="s">
        <v>9650</v>
      </c>
      <c r="C250" t="s">
        <v>7706</v>
      </c>
      <c r="D250" t="s">
        <v>0</v>
      </c>
      <c r="E250">
        <v>49130</v>
      </c>
      <c r="F250" t="s">
        <v>2796</v>
      </c>
      <c r="G250" t="s">
        <v>2797</v>
      </c>
      <c r="H250" s="2">
        <v>0</v>
      </c>
      <c r="I250" s="2">
        <v>0</v>
      </c>
      <c r="J250" s="2">
        <v>0</v>
      </c>
      <c r="K250" s="15">
        <v>19.43</v>
      </c>
      <c r="L250" s="2">
        <v>0</v>
      </c>
      <c r="M250" s="2">
        <v>0</v>
      </c>
      <c r="N250" s="2">
        <v>0</v>
      </c>
      <c r="O250" s="2">
        <v>2.5259</v>
      </c>
      <c r="P250" s="2">
        <v>21.9559</v>
      </c>
      <c r="Q250"/>
      <c r="R250" t="s">
        <v>8045</v>
      </c>
      <c r="S250" s="2">
        <v>0</v>
      </c>
      <c r="T250" s="2">
        <v>0</v>
      </c>
      <c r="U250" s="2"/>
    </row>
    <row r="251" spans="1:21" x14ac:dyDescent="0.25">
      <c r="A251" t="s">
        <v>8327</v>
      </c>
      <c r="B251" t="s">
        <v>9661</v>
      </c>
      <c r="C251" s="21" t="s">
        <v>9530</v>
      </c>
      <c r="D251" t="s">
        <v>0</v>
      </c>
      <c r="E251" t="s">
        <v>9662</v>
      </c>
      <c r="F251" t="s">
        <v>1798</v>
      </c>
      <c r="G251" t="s">
        <v>1799</v>
      </c>
      <c r="H251" s="2">
        <v>120.37</v>
      </c>
      <c r="I251" s="2">
        <v>0</v>
      </c>
      <c r="J251" s="2">
        <v>0</v>
      </c>
      <c r="K251" s="15">
        <v>0</v>
      </c>
      <c r="L251" s="2">
        <v>0</v>
      </c>
      <c r="M251" s="2">
        <v>0</v>
      </c>
      <c r="N251" s="2">
        <v>0</v>
      </c>
      <c r="O251" s="2">
        <v>0</v>
      </c>
      <c r="P251" s="2">
        <v>120.37</v>
      </c>
      <c r="Q251"/>
      <c r="R251" t="s">
        <v>8045</v>
      </c>
      <c r="S251" s="2">
        <v>0</v>
      </c>
      <c r="T251" s="2">
        <v>0</v>
      </c>
      <c r="U251" s="2"/>
    </row>
    <row r="252" spans="1:21" x14ac:dyDescent="0.25">
      <c r="A252" t="s">
        <v>8327</v>
      </c>
      <c r="B252" t="s">
        <v>9650</v>
      </c>
      <c r="C252" t="s">
        <v>7706</v>
      </c>
      <c r="D252" t="s">
        <v>0</v>
      </c>
      <c r="E252">
        <v>726</v>
      </c>
      <c r="F252" t="s">
        <v>9659</v>
      </c>
      <c r="G252" t="s">
        <v>9660</v>
      </c>
      <c r="H252" s="2">
        <v>0</v>
      </c>
      <c r="I252" s="2">
        <v>0</v>
      </c>
      <c r="J252" s="2">
        <v>0</v>
      </c>
      <c r="K252" s="15">
        <v>200</v>
      </c>
      <c r="L252" s="2">
        <v>0</v>
      </c>
      <c r="M252" s="2">
        <v>0</v>
      </c>
      <c r="N252" s="2">
        <v>0</v>
      </c>
      <c r="O252" s="2">
        <v>26</v>
      </c>
      <c r="P252" s="2">
        <v>226</v>
      </c>
      <c r="Q252"/>
      <c r="R252" t="s">
        <v>8045</v>
      </c>
      <c r="S252" s="2">
        <v>0</v>
      </c>
      <c r="T252" s="2">
        <v>0</v>
      </c>
      <c r="U252" s="2"/>
    </row>
    <row r="253" spans="1:21" x14ac:dyDescent="0.25">
      <c r="A253" t="s">
        <v>8327</v>
      </c>
      <c r="B253" t="s">
        <v>9631</v>
      </c>
      <c r="C253" t="s">
        <v>7706</v>
      </c>
      <c r="D253" t="s">
        <v>0</v>
      </c>
      <c r="E253">
        <v>17542</v>
      </c>
      <c r="F253" t="s">
        <v>9234</v>
      </c>
      <c r="G253" t="s">
        <v>9448</v>
      </c>
      <c r="H253" s="2">
        <v>2.44</v>
      </c>
      <c r="I253" s="2">
        <v>0</v>
      </c>
      <c r="J253" s="2">
        <v>0</v>
      </c>
      <c r="K253" s="15">
        <v>29.7</v>
      </c>
      <c r="L253" s="2">
        <v>0</v>
      </c>
      <c r="M253" s="2">
        <v>0</v>
      </c>
      <c r="N253" s="2">
        <v>0</v>
      </c>
      <c r="O253" s="2">
        <v>3.8610000000000002</v>
      </c>
      <c r="P253" s="2">
        <v>36.000999999999998</v>
      </c>
      <c r="Q253"/>
      <c r="R253" t="s">
        <v>8045</v>
      </c>
      <c r="S253" s="2">
        <v>0</v>
      </c>
      <c r="T253" s="2">
        <v>0</v>
      </c>
      <c r="U253" s="2"/>
    </row>
    <row r="254" spans="1:21" x14ac:dyDescent="0.25">
      <c r="A254" t="s">
        <v>8327</v>
      </c>
      <c r="B254" t="s">
        <v>9658</v>
      </c>
      <c r="C254" t="s">
        <v>7706</v>
      </c>
      <c r="D254" t="s">
        <v>0</v>
      </c>
      <c r="E254">
        <v>48520</v>
      </c>
      <c r="F254" t="s">
        <v>2796</v>
      </c>
      <c r="G254" t="s">
        <v>2797</v>
      </c>
      <c r="H254" s="2">
        <v>0</v>
      </c>
      <c r="I254" s="2">
        <v>0</v>
      </c>
      <c r="J254" s="2">
        <v>0</v>
      </c>
      <c r="K254" s="15">
        <v>36.76</v>
      </c>
      <c r="L254" s="2">
        <v>0</v>
      </c>
      <c r="M254" s="2">
        <v>0</v>
      </c>
      <c r="N254" s="2">
        <v>0</v>
      </c>
      <c r="O254" s="2">
        <v>4.7787999999999995</v>
      </c>
      <c r="P254" s="2">
        <v>41.538799999999995</v>
      </c>
      <c r="Q254"/>
      <c r="R254" t="s">
        <v>8045</v>
      </c>
      <c r="S254" s="2">
        <v>0</v>
      </c>
      <c r="T254" s="2">
        <v>0</v>
      </c>
      <c r="U254" s="2"/>
    </row>
    <row r="255" spans="1:21" x14ac:dyDescent="0.25">
      <c r="A255" t="s">
        <v>8327</v>
      </c>
      <c r="B255" t="s">
        <v>9654</v>
      </c>
      <c r="C255" t="s">
        <v>7706</v>
      </c>
      <c r="D255" t="s">
        <v>0</v>
      </c>
      <c r="E255">
        <v>17117</v>
      </c>
      <c r="F255" t="s">
        <v>9234</v>
      </c>
      <c r="G255" t="s">
        <v>9448</v>
      </c>
      <c r="H255" s="2">
        <v>2.35</v>
      </c>
      <c r="I255" s="2">
        <v>0</v>
      </c>
      <c r="J255" s="2">
        <v>0</v>
      </c>
      <c r="K255" s="15">
        <v>28.89</v>
      </c>
      <c r="L255" s="2">
        <v>0</v>
      </c>
      <c r="M255" s="2">
        <v>0</v>
      </c>
      <c r="N255" s="2">
        <v>0</v>
      </c>
      <c r="O255" s="2">
        <v>3.7557</v>
      </c>
      <c r="P255" s="2">
        <v>34.995699999999999</v>
      </c>
      <c r="Q255"/>
      <c r="R255" t="s">
        <v>8045</v>
      </c>
      <c r="S255" s="2">
        <v>0</v>
      </c>
      <c r="T255" s="2">
        <v>0</v>
      </c>
      <c r="U255" s="2"/>
    </row>
    <row r="256" spans="1:21" x14ac:dyDescent="0.25">
      <c r="A256" t="s">
        <v>8327</v>
      </c>
      <c r="B256" t="s">
        <v>9628</v>
      </c>
      <c r="C256" t="s">
        <v>7706</v>
      </c>
      <c r="D256" t="s">
        <v>0</v>
      </c>
      <c r="E256">
        <v>52</v>
      </c>
      <c r="F256" t="s">
        <v>1334</v>
      </c>
      <c r="G256" t="s">
        <v>1335</v>
      </c>
      <c r="H256" s="2">
        <v>0</v>
      </c>
      <c r="I256" s="2">
        <v>0</v>
      </c>
      <c r="J256" s="2">
        <v>0</v>
      </c>
      <c r="K256" s="15">
        <v>750</v>
      </c>
      <c r="L256" s="2">
        <v>0</v>
      </c>
      <c r="M256" s="2">
        <v>0</v>
      </c>
      <c r="N256" s="2">
        <v>0</v>
      </c>
      <c r="O256" s="2">
        <v>97.5</v>
      </c>
      <c r="P256" s="2">
        <v>847.5</v>
      </c>
      <c r="Q256"/>
      <c r="R256" t="s">
        <v>8045</v>
      </c>
      <c r="S256" s="2">
        <v>0</v>
      </c>
      <c r="T256" s="2">
        <v>0</v>
      </c>
      <c r="U256" s="2"/>
    </row>
    <row r="257" spans="1:21" x14ac:dyDescent="0.25">
      <c r="A257" t="s">
        <v>8327</v>
      </c>
      <c r="B257" t="s">
        <v>9644</v>
      </c>
      <c r="C257" t="s">
        <v>7706</v>
      </c>
      <c r="D257" t="s">
        <v>0</v>
      </c>
      <c r="E257">
        <v>304</v>
      </c>
      <c r="F257" t="s">
        <v>9656</v>
      </c>
      <c r="G257" t="s">
        <v>9657</v>
      </c>
      <c r="H257" s="2">
        <v>0</v>
      </c>
      <c r="I257" s="2">
        <v>0</v>
      </c>
      <c r="J257" s="2">
        <v>0</v>
      </c>
      <c r="K257" s="15">
        <v>160</v>
      </c>
      <c r="L257" s="2">
        <v>0</v>
      </c>
      <c r="M257" s="2">
        <v>0</v>
      </c>
      <c r="N257" s="2">
        <v>0</v>
      </c>
      <c r="O257" s="2">
        <v>20.8</v>
      </c>
      <c r="P257" s="2">
        <v>180.8</v>
      </c>
      <c r="Q257"/>
      <c r="R257" t="s">
        <v>8045</v>
      </c>
      <c r="S257" s="2">
        <v>0</v>
      </c>
      <c r="T257" s="2">
        <v>0</v>
      </c>
      <c r="U257" s="2"/>
    </row>
    <row r="258" spans="1:21" x14ac:dyDescent="0.25">
      <c r="A258" t="s">
        <v>8327</v>
      </c>
      <c r="B258" t="s">
        <v>9627</v>
      </c>
      <c r="C258" t="s">
        <v>7706</v>
      </c>
      <c r="D258" t="s">
        <v>0</v>
      </c>
      <c r="E258">
        <v>32142269</v>
      </c>
      <c r="F258" t="s">
        <v>3436</v>
      </c>
      <c r="G258" t="s">
        <v>3437</v>
      </c>
      <c r="H258" s="2">
        <v>0</v>
      </c>
      <c r="I258" s="2">
        <v>0</v>
      </c>
      <c r="J258" s="2">
        <v>0</v>
      </c>
      <c r="K258" s="15">
        <v>31.51</v>
      </c>
      <c r="L258" s="2">
        <v>0</v>
      </c>
      <c r="M258" s="2">
        <v>0</v>
      </c>
      <c r="N258" s="2">
        <v>0</v>
      </c>
      <c r="O258" s="2">
        <v>4.0963000000000003</v>
      </c>
      <c r="P258" s="2">
        <v>35.606300000000005</v>
      </c>
      <c r="Q258"/>
      <c r="R258" t="s">
        <v>8045</v>
      </c>
      <c r="S258" s="2">
        <v>0</v>
      </c>
      <c r="T258" s="2">
        <v>0</v>
      </c>
      <c r="U258" s="2"/>
    </row>
    <row r="259" spans="1:21" x14ac:dyDescent="0.25">
      <c r="A259" t="s">
        <v>8327</v>
      </c>
      <c r="B259" t="s">
        <v>9627</v>
      </c>
      <c r="C259" s="21" t="s">
        <v>9530</v>
      </c>
      <c r="D259" t="s">
        <v>0</v>
      </c>
      <c r="E259" t="s">
        <v>9655</v>
      </c>
      <c r="F259" t="s">
        <v>1317</v>
      </c>
      <c r="G259" t="s">
        <v>1318</v>
      </c>
      <c r="H259" s="2">
        <v>0</v>
      </c>
      <c r="I259" s="2">
        <v>0</v>
      </c>
      <c r="J259" s="2">
        <v>0</v>
      </c>
      <c r="K259" s="15">
        <v>15.96</v>
      </c>
      <c r="L259" s="2">
        <v>0</v>
      </c>
      <c r="M259" s="2">
        <v>0</v>
      </c>
      <c r="N259" s="2">
        <v>0</v>
      </c>
      <c r="O259" s="2">
        <v>2.0748000000000002</v>
      </c>
      <c r="P259" s="2">
        <v>18.034800000000001</v>
      </c>
      <c r="Q259"/>
      <c r="R259" t="s">
        <v>8045</v>
      </c>
      <c r="S259" s="2">
        <v>0</v>
      </c>
      <c r="T259" s="2">
        <v>0</v>
      </c>
      <c r="U259" s="2"/>
    </row>
    <row r="260" spans="1:21" x14ac:dyDescent="0.25">
      <c r="A260" t="s">
        <v>8327</v>
      </c>
      <c r="B260" t="s">
        <v>9643</v>
      </c>
      <c r="C260" t="s">
        <v>7706</v>
      </c>
      <c r="D260" t="s">
        <v>0</v>
      </c>
      <c r="E260">
        <v>8562</v>
      </c>
      <c r="F260" t="s">
        <v>6475</v>
      </c>
      <c r="G260" t="s">
        <v>6476</v>
      </c>
      <c r="H260" s="2">
        <v>0</v>
      </c>
      <c r="I260" s="2">
        <v>0</v>
      </c>
      <c r="J260" s="2">
        <v>0</v>
      </c>
      <c r="K260" s="15">
        <v>68</v>
      </c>
      <c r="L260" s="2">
        <v>0</v>
      </c>
      <c r="M260" s="2">
        <v>0</v>
      </c>
      <c r="N260" s="2">
        <v>0</v>
      </c>
      <c r="O260" s="2">
        <v>8.84</v>
      </c>
      <c r="P260" s="2">
        <v>76.84</v>
      </c>
      <c r="Q260"/>
      <c r="R260" t="s">
        <v>8045</v>
      </c>
      <c r="S260" s="2">
        <v>0</v>
      </c>
      <c r="T260" s="2">
        <v>0</v>
      </c>
      <c r="U260" s="2"/>
    </row>
    <row r="261" spans="1:21" x14ac:dyDescent="0.25">
      <c r="A261" t="s">
        <v>8327</v>
      </c>
      <c r="B261" t="s">
        <v>9643</v>
      </c>
      <c r="C261" t="s">
        <v>7706</v>
      </c>
      <c r="D261" t="s">
        <v>0</v>
      </c>
      <c r="E261">
        <v>47036</v>
      </c>
      <c r="F261" t="s">
        <v>2796</v>
      </c>
      <c r="G261" t="s">
        <v>2797</v>
      </c>
      <c r="H261" s="2">
        <v>0</v>
      </c>
      <c r="I261" s="2">
        <v>0</v>
      </c>
      <c r="J261" s="2">
        <v>0</v>
      </c>
      <c r="K261" s="15">
        <v>12.31</v>
      </c>
      <c r="L261" s="2">
        <v>0</v>
      </c>
      <c r="M261" s="2">
        <v>0</v>
      </c>
      <c r="N261" s="2">
        <v>0</v>
      </c>
      <c r="O261" s="2">
        <v>1.6003000000000001</v>
      </c>
      <c r="P261" s="2">
        <v>13.910300000000001</v>
      </c>
      <c r="Q261"/>
      <c r="R261" t="s">
        <v>8045</v>
      </c>
      <c r="S261" s="2">
        <v>0</v>
      </c>
      <c r="T261" s="2">
        <v>0</v>
      </c>
      <c r="U261" s="2"/>
    </row>
    <row r="262" spans="1:21" x14ac:dyDescent="0.25">
      <c r="A262" t="s">
        <v>8327</v>
      </c>
      <c r="B262" t="s">
        <v>9643</v>
      </c>
      <c r="C262" t="s">
        <v>7706</v>
      </c>
      <c r="D262" t="s">
        <v>0</v>
      </c>
      <c r="E262">
        <v>47037</v>
      </c>
      <c r="F262" t="s">
        <v>1531</v>
      </c>
      <c r="G262" t="s">
        <v>1532</v>
      </c>
      <c r="H262" s="2">
        <v>0</v>
      </c>
      <c r="I262" s="2">
        <v>0</v>
      </c>
      <c r="J262" s="2">
        <v>0</v>
      </c>
      <c r="K262" s="15">
        <v>585.52</v>
      </c>
      <c r="L262" s="2">
        <v>0</v>
      </c>
      <c r="M262" s="2">
        <v>0</v>
      </c>
      <c r="N262" s="2">
        <v>0</v>
      </c>
      <c r="O262" s="2">
        <v>76.117599999999996</v>
      </c>
      <c r="P262" s="2">
        <v>661.63760000000002</v>
      </c>
      <c r="Q262"/>
      <c r="R262" t="s">
        <v>8045</v>
      </c>
      <c r="S262" s="2">
        <v>0</v>
      </c>
      <c r="T262" s="2">
        <v>0</v>
      </c>
      <c r="U262" s="2"/>
    </row>
    <row r="263" spans="1:21" x14ac:dyDescent="0.25">
      <c r="A263" t="s">
        <v>8327</v>
      </c>
      <c r="B263" t="s">
        <v>9643</v>
      </c>
      <c r="C263" t="s">
        <v>7706</v>
      </c>
      <c r="D263" t="s">
        <v>0</v>
      </c>
      <c r="E263">
        <v>22596</v>
      </c>
      <c r="F263" t="s">
        <v>1531</v>
      </c>
      <c r="G263" t="s">
        <v>1532</v>
      </c>
      <c r="H263" s="2">
        <v>5.23</v>
      </c>
      <c r="I263" s="2">
        <v>0</v>
      </c>
      <c r="J263" s="2">
        <v>0</v>
      </c>
      <c r="K263" s="15">
        <v>67.040000000000006</v>
      </c>
      <c r="L263" s="2">
        <v>0</v>
      </c>
      <c r="M263" s="2">
        <v>0</v>
      </c>
      <c r="N263" s="2">
        <v>0</v>
      </c>
      <c r="O263" s="2">
        <v>8.7152000000000012</v>
      </c>
      <c r="P263" s="2">
        <v>80.985200000000006</v>
      </c>
      <c r="Q263"/>
      <c r="R263" t="s">
        <v>8045</v>
      </c>
      <c r="S263" s="2">
        <v>0</v>
      </c>
      <c r="T263" s="2">
        <v>0</v>
      </c>
      <c r="U263" s="2"/>
    </row>
    <row r="264" spans="1:21" x14ac:dyDescent="0.25">
      <c r="A264" t="s">
        <v>8327</v>
      </c>
      <c r="B264" t="s">
        <v>9623</v>
      </c>
      <c r="C264" t="s">
        <v>7706</v>
      </c>
      <c r="D264" t="s">
        <v>0</v>
      </c>
      <c r="E264">
        <v>16714</v>
      </c>
      <c r="F264" t="s">
        <v>9234</v>
      </c>
      <c r="G264" t="s">
        <v>9448</v>
      </c>
      <c r="H264" s="2">
        <v>2.62</v>
      </c>
      <c r="I264" s="2">
        <v>0</v>
      </c>
      <c r="J264" s="2">
        <v>0</v>
      </c>
      <c r="K264" s="15">
        <v>32.200000000000003</v>
      </c>
      <c r="L264" s="2">
        <v>0</v>
      </c>
      <c r="M264" s="2">
        <v>0</v>
      </c>
      <c r="N264" s="2">
        <v>0</v>
      </c>
      <c r="O264" s="2">
        <v>4.1860000000000008</v>
      </c>
      <c r="P264" s="2">
        <v>39.006</v>
      </c>
      <c r="Q264"/>
      <c r="R264" t="s">
        <v>8045</v>
      </c>
      <c r="S264" s="2">
        <v>0</v>
      </c>
      <c r="T264" s="2">
        <v>0</v>
      </c>
      <c r="U264" s="2"/>
    </row>
    <row r="265" spans="1:21" x14ac:dyDescent="0.25">
      <c r="A265" t="s">
        <v>8327</v>
      </c>
      <c r="B265" t="s">
        <v>9606</v>
      </c>
      <c r="C265" t="s">
        <v>7706</v>
      </c>
      <c r="D265" t="s">
        <v>0</v>
      </c>
      <c r="E265">
        <v>4135224</v>
      </c>
      <c r="F265" t="s">
        <v>1506</v>
      </c>
      <c r="G265" t="s">
        <v>1507</v>
      </c>
      <c r="H265" s="2">
        <v>0</v>
      </c>
      <c r="I265" s="2">
        <v>0</v>
      </c>
      <c r="J265" s="2">
        <v>0</v>
      </c>
      <c r="K265" s="15">
        <v>91.1</v>
      </c>
      <c r="L265" s="2">
        <v>0</v>
      </c>
      <c r="M265" s="2">
        <v>0</v>
      </c>
      <c r="N265" s="2">
        <v>0</v>
      </c>
      <c r="O265" s="2">
        <v>11.843</v>
      </c>
      <c r="P265" s="2">
        <v>102.943</v>
      </c>
      <c r="Q265"/>
      <c r="R265" t="s">
        <v>8045</v>
      </c>
      <c r="S265" s="2">
        <v>0</v>
      </c>
      <c r="T265" s="2">
        <v>0</v>
      </c>
      <c r="U265" s="2"/>
    </row>
    <row r="266" spans="1:21" x14ac:dyDescent="0.25">
      <c r="A266" t="s">
        <v>8327</v>
      </c>
      <c r="B266" t="s">
        <v>9603</v>
      </c>
      <c r="C266" t="s">
        <v>7706</v>
      </c>
      <c r="D266" t="s">
        <v>0</v>
      </c>
      <c r="E266">
        <v>22018</v>
      </c>
      <c r="F266" t="s">
        <v>1531</v>
      </c>
      <c r="G266" t="s">
        <v>1532</v>
      </c>
      <c r="H266" s="2">
        <v>13.27</v>
      </c>
      <c r="I266" s="2">
        <v>0</v>
      </c>
      <c r="J266" s="2">
        <v>0</v>
      </c>
      <c r="K266" s="15">
        <v>165.24</v>
      </c>
      <c r="L266" s="2">
        <v>0</v>
      </c>
      <c r="M266" s="2">
        <v>0</v>
      </c>
      <c r="N266" s="2">
        <v>0</v>
      </c>
      <c r="O266" s="2">
        <v>21.481200000000001</v>
      </c>
      <c r="P266" s="2">
        <v>199.99120000000002</v>
      </c>
      <c r="Q266"/>
      <c r="R266" t="s">
        <v>8045</v>
      </c>
      <c r="S266" s="2">
        <v>0</v>
      </c>
      <c r="T266" s="2">
        <v>0</v>
      </c>
      <c r="U266" s="2"/>
    </row>
    <row r="267" spans="1:21" x14ac:dyDescent="0.25">
      <c r="A267" t="s">
        <v>8327</v>
      </c>
      <c r="B267" t="s">
        <v>9607</v>
      </c>
      <c r="C267" t="s">
        <v>7706</v>
      </c>
      <c r="D267" t="s">
        <v>0</v>
      </c>
      <c r="E267">
        <v>21776</v>
      </c>
      <c r="F267" t="s">
        <v>1531</v>
      </c>
      <c r="G267" t="s">
        <v>1532</v>
      </c>
      <c r="H267" s="2">
        <v>7.63</v>
      </c>
      <c r="I267" s="2">
        <v>0</v>
      </c>
      <c r="J267" s="2">
        <v>0</v>
      </c>
      <c r="K267" s="15">
        <v>95.01</v>
      </c>
      <c r="L267" s="2">
        <v>0</v>
      </c>
      <c r="M267" s="2">
        <v>0</v>
      </c>
      <c r="N267" s="2">
        <v>0</v>
      </c>
      <c r="O267" s="2">
        <v>12.351300000000002</v>
      </c>
      <c r="P267" s="2">
        <v>114.9913</v>
      </c>
      <c r="Q267"/>
      <c r="R267" t="s">
        <v>8045</v>
      </c>
      <c r="S267" s="2">
        <v>0</v>
      </c>
      <c r="T267" s="2">
        <v>0</v>
      </c>
      <c r="U267" s="2"/>
    </row>
    <row r="268" spans="1:21" x14ac:dyDescent="0.25">
      <c r="A268" t="s">
        <v>8327</v>
      </c>
      <c r="B268" t="s">
        <v>9594</v>
      </c>
      <c r="C268" t="s">
        <v>7706</v>
      </c>
      <c r="D268" t="s">
        <v>0</v>
      </c>
      <c r="E268">
        <v>9254</v>
      </c>
      <c r="F268" t="s">
        <v>3529</v>
      </c>
      <c r="G268" t="s">
        <v>3530</v>
      </c>
      <c r="H268" s="2">
        <v>0</v>
      </c>
      <c r="I268" s="2">
        <v>0</v>
      </c>
      <c r="J268" s="2">
        <v>0</v>
      </c>
      <c r="K268" s="15">
        <v>358.85</v>
      </c>
      <c r="L268" s="2">
        <v>0</v>
      </c>
      <c r="M268" s="2">
        <v>0</v>
      </c>
      <c r="N268" s="2">
        <v>0</v>
      </c>
      <c r="O268" s="2">
        <v>46.650500000000008</v>
      </c>
      <c r="P268" s="2">
        <v>405.50050000000005</v>
      </c>
      <c r="Q268"/>
      <c r="R268" t="s">
        <v>8045</v>
      </c>
      <c r="S268" s="2">
        <v>0</v>
      </c>
      <c r="T268" s="2">
        <v>0</v>
      </c>
      <c r="U268" s="2"/>
    </row>
    <row r="269" spans="1:21" x14ac:dyDescent="0.25">
      <c r="A269" t="s">
        <v>8327</v>
      </c>
      <c r="B269" t="s">
        <v>9609</v>
      </c>
      <c r="C269" t="s">
        <v>7706</v>
      </c>
      <c r="D269" t="s">
        <v>0</v>
      </c>
      <c r="E269">
        <v>111734</v>
      </c>
      <c r="G269" t="s">
        <v>1391</v>
      </c>
      <c r="H269" s="2">
        <v>3.1500000000000004</v>
      </c>
      <c r="I269" s="2">
        <v>0</v>
      </c>
      <c r="J269" s="2">
        <v>0</v>
      </c>
      <c r="K269" s="15">
        <v>37.74</v>
      </c>
      <c r="L269" s="2">
        <v>0</v>
      </c>
      <c r="M269" s="2">
        <v>0</v>
      </c>
      <c r="N269" s="2">
        <v>0</v>
      </c>
      <c r="O269" s="2">
        <v>4.9062000000000001</v>
      </c>
      <c r="P269" s="2">
        <v>45.796199999999999</v>
      </c>
      <c r="Q269" t="s">
        <v>9244</v>
      </c>
      <c r="R269" t="s">
        <v>8045</v>
      </c>
      <c r="S269" s="2">
        <v>0</v>
      </c>
      <c r="T269" s="2">
        <v>0</v>
      </c>
      <c r="U269" s="2"/>
    </row>
    <row r="270" spans="1:21" x14ac:dyDescent="0.25">
      <c r="A270" t="s">
        <v>8327</v>
      </c>
      <c r="B270" t="s">
        <v>9565</v>
      </c>
      <c r="C270" t="s">
        <v>7706</v>
      </c>
      <c r="D270" t="s">
        <v>0</v>
      </c>
      <c r="E270">
        <v>17114</v>
      </c>
      <c r="F270" t="s">
        <v>1531</v>
      </c>
      <c r="G270" t="s">
        <v>1532</v>
      </c>
      <c r="H270" s="2">
        <v>4.2</v>
      </c>
      <c r="I270" s="2">
        <v>0</v>
      </c>
      <c r="J270" s="2">
        <v>0</v>
      </c>
      <c r="K270" s="15">
        <v>45.84</v>
      </c>
      <c r="L270" s="2">
        <v>0</v>
      </c>
      <c r="M270" s="2">
        <v>0</v>
      </c>
      <c r="N270" s="2">
        <v>0</v>
      </c>
      <c r="O270" s="2">
        <v>5.9592000000000009</v>
      </c>
      <c r="P270" s="2">
        <v>55.999200000000009</v>
      </c>
      <c r="Q270"/>
      <c r="R270" t="s">
        <v>8045</v>
      </c>
      <c r="S270" s="2">
        <v>0</v>
      </c>
      <c r="T270" s="2">
        <v>0</v>
      </c>
      <c r="U270" s="2"/>
    </row>
    <row r="271" spans="1:21" x14ac:dyDescent="0.25">
      <c r="A271" t="s">
        <v>8327</v>
      </c>
      <c r="B271" t="s">
        <v>9648</v>
      </c>
      <c r="C271" t="s">
        <v>7706</v>
      </c>
      <c r="D271" t="s">
        <v>0</v>
      </c>
      <c r="E271">
        <v>1736</v>
      </c>
      <c r="F271" t="s">
        <v>2876</v>
      </c>
      <c r="G271" s="137" t="s">
        <v>2877</v>
      </c>
      <c r="H271" s="2">
        <v>0</v>
      </c>
      <c r="I271" s="2">
        <v>0</v>
      </c>
      <c r="J271" s="2">
        <v>0</v>
      </c>
      <c r="K271" s="15">
        <v>558.69000000000005</v>
      </c>
      <c r="L271" s="2">
        <v>0</v>
      </c>
      <c r="M271" s="2">
        <v>0</v>
      </c>
      <c r="N271" s="2">
        <v>0</v>
      </c>
      <c r="O271" s="2">
        <v>72.629700000000014</v>
      </c>
      <c r="P271" s="2">
        <v>631.31970000000001</v>
      </c>
      <c r="Q271"/>
      <c r="R271" t="s">
        <v>8045</v>
      </c>
      <c r="S271" s="2">
        <v>0</v>
      </c>
      <c r="T271" s="2">
        <v>0</v>
      </c>
      <c r="U271" s="2"/>
    </row>
    <row r="272" spans="1:21" x14ac:dyDescent="0.25">
      <c r="A272" t="s">
        <v>8327</v>
      </c>
      <c r="B272" t="s">
        <v>9635</v>
      </c>
      <c r="C272" t="s">
        <v>7706</v>
      </c>
      <c r="D272" t="s">
        <v>0</v>
      </c>
      <c r="E272">
        <v>16797</v>
      </c>
      <c r="F272" t="s">
        <v>2876</v>
      </c>
      <c r="G272" s="137" t="s">
        <v>2877</v>
      </c>
      <c r="H272" s="2">
        <v>0</v>
      </c>
      <c r="I272" s="2">
        <v>0</v>
      </c>
      <c r="J272" s="2">
        <v>0</v>
      </c>
      <c r="K272" s="15">
        <v>738.09</v>
      </c>
      <c r="L272" s="2">
        <v>0</v>
      </c>
      <c r="M272" s="2">
        <v>0</v>
      </c>
      <c r="N272" s="2">
        <v>0</v>
      </c>
      <c r="O272" s="2">
        <v>95.951700000000002</v>
      </c>
      <c r="P272" s="2">
        <v>834.04169999999999</v>
      </c>
      <c r="Q272"/>
      <c r="R272" t="s">
        <v>8045</v>
      </c>
      <c r="S272" s="2">
        <v>0</v>
      </c>
      <c r="T272" s="2">
        <v>0</v>
      </c>
      <c r="U272" s="2"/>
    </row>
    <row r="273" spans="1:21" x14ac:dyDescent="0.25">
      <c r="A273" t="s">
        <v>8327</v>
      </c>
      <c r="B273" t="s">
        <v>9631</v>
      </c>
      <c r="C273" t="s">
        <v>7706</v>
      </c>
      <c r="D273" t="s">
        <v>0</v>
      </c>
      <c r="E273">
        <v>1593</v>
      </c>
      <c r="F273" t="s">
        <v>2876</v>
      </c>
      <c r="G273" s="137" t="s">
        <v>2877</v>
      </c>
      <c r="H273" s="2">
        <v>0</v>
      </c>
      <c r="I273" s="2">
        <v>0</v>
      </c>
      <c r="J273" s="2">
        <v>0</v>
      </c>
      <c r="K273" s="15">
        <v>385.7</v>
      </c>
      <c r="L273" s="2">
        <v>0</v>
      </c>
      <c r="M273" s="2">
        <v>0</v>
      </c>
      <c r="N273" s="2">
        <v>0</v>
      </c>
      <c r="O273" s="2">
        <v>50.140999999999998</v>
      </c>
      <c r="P273" s="2">
        <v>435.84100000000001</v>
      </c>
      <c r="Q273"/>
      <c r="R273" t="s">
        <v>8045</v>
      </c>
      <c r="S273" s="2">
        <v>0</v>
      </c>
      <c r="T273" s="2">
        <v>0</v>
      </c>
      <c r="U273" s="2"/>
    </row>
    <row r="274" spans="1:21" x14ac:dyDescent="0.25">
      <c r="A274" t="s">
        <v>8327</v>
      </c>
      <c r="B274" t="s">
        <v>9654</v>
      </c>
      <c r="C274" t="s">
        <v>7706</v>
      </c>
      <c r="D274" t="s">
        <v>0</v>
      </c>
      <c r="E274">
        <v>1545</v>
      </c>
      <c r="F274" t="s">
        <v>2876</v>
      </c>
      <c r="G274" s="137" t="s">
        <v>2877</v>
      </c>
      <c r="H274" s="2">
        <v>0</v>
      </c>
      <c r="I274" s="2">
        <v>0</v>
      </c>
      <c r="J274" s="2">
        <v>0</v>
      </c>
      <c r="K274" s="15">
        <v>497.82</v>
      </c>
      <c r="L274" s="2">
        <v>0</v>
      </c>
      <c r="M274" s="2">
        <v>0</v>
      </c>
      <c r="N274" s="2">
        <v>0</v>
      </c>
      <c r="O274" s="2">
        <v>64.7166</v>
      </c>
      <c r="P274" s="2">
        <v>562.53660000000002</v>
      </c>
      <c r="Q274"/>
      <c r="R274" t="s">
        <v>8045</v>
      </c>
      <c r="S274" s="2">
        <v>0</v>
      </c>
      <c r="T274" s="2">
        <v>0</v>
      </c>
      <c r="U274" s="2"/>
    </row>
    <row r="275" spans="1:21" x14ac:dyDescent="0.25">
      <c r="A275" t="s">
        <v>8327</v>
      </c>
      <c r="B275" t="s">
        <v>9635</v>
      </c>
      <c r="C275" t="s">
        <v>7706</v>
      </c>
      <c r="D275" t="s">
        <v>0</v>
      </c>
      <c r="E275">
        <v>1689</v>
      </c>
      <c r="F275" t="s">
        <v>2876</v>
      </c>
      <c r="G275" s="137" t="s">
        <v>2877</v>
      </c>
      <c r="H275" s="2">
        <v>0</v>
      </c>
      <c r="I275" s="2">
        <v>0</v>
      </c>
      <c r="J275" s="2">
        <v>0</v>
      </c>
      <c r="K275" s="15">
        <v>64.069999999999993</v>
      </c>
      <c r="L275" s="2">
        <v>0</v>
      </c>
      <c r="M275" s="2">
        <v>0</v>
      </c>
      <c r="N275" s="2">
        <v>0</v>
      </c>
      <c r="O275" s="2">
        <v>8.3290999999999986</v>
      </c>
      <c r="P275" s="2">
        <v>72.39909999999999</v>
      </c>
      <c r="Q275"/>
      <c r="R275" t="s">
        <v>8045</v>
      </c>
      <c r="S275" s="2">
        <v>0</v>
      </c>
      <c r="T275" s="2">
        <v>0</v>
      </c>
      <c r="U275" s="2"/>
    </row>
    <row r="276" spans="1:21" x14ac:dyDescent="0.25">
      <c r="A276" t="s">
        <v>8327</v>
      </c>
      <c r="B276" t="s">
        <v>9651</v>
      </c>
      <c r="C276" t="s">
        <v>7706</v>
      </c>
      <c r="D276" t="s">
        <v>0</v>
      </c>
      <c r="E276">
        <v>1934</v>
      </c>
      <c r="F276" t="s">
        <v>2876</v>
      </c>
      <c r="G276" s="137" t="s">
        <v>2877</v>
      </c>
      <c r="H276" s="2">
        <v>0</v>
      </c>
      <c r="I276" s="2">
        <v>0</v>
      </c>
      <c r="J276" s="2">
        <v>0</v>
      </c>
      <c r="K276" s="15">
        <v>40.29</v>
      </c>
      <c r="L276" s="2">
        <v>0</v>
      </c>
      <c r="M276" s="2">
        <v>0</v>
      </c>
      <c r="N276" s="2">
        <v>0</v>
      </c>
      <c r="O276" s="2">
        <v>5.2377000000000002</v>
      </c>
      <c r="P276" s="2">
        <v>45.527699999999996</v>
      </c>
      <c r="Q276"/>
      <c r="R276" t="s">
        <v>8045</v>
      </c>
      <c r="S276" s="2">
        <v>0</v>
      </c>
      <c r="T276" s="2">
        <v>0</v>
      </c>
      <c r="U276" s="2"/>
    </row>
    <row r="277" spans="1:21" x14ac:dyDescent="0.25">
      <c r="A277" t="s">
        <v>8327</v>
      </c>
      <c r="B277" t="s">
        <v>9631</v>
      </c>
      <c r="C277" t="s">
        <v>7706</v>
      </c>
      <c r="D277" t="s">
        <v>0</v>
      </c>
      <c r="E277">
        <v>1599</v>
      </c>
      <c r="F277" t="s">
        <v>2876</v>
      </c>
      <c r="G277" s="137" t="s">
        <v>2877</v>
      </c>
      <c r="H277" s="2">
        <v>0</v>
      </c>
      <c r="I277" s="2">
        <v>0</v>
      </c>
      <c r="J277" s="2">
        <v>0</v>
      </c>
      <c r="K277" s="15">
        <v>39.020000000000003</v>
      </c>
      <c r="L277" s="2">
        <v>0</v>
      </c>
      <c r="M277" s="2">
        <v>0</v>
      </c>
      <c r="N277" s="2">
        <v>0</v>
      </c>
      <c r="O277" s="2">
        <v>5.0726000000000004</v>
      </c>
      <c r="P277" s="2">
        <v>44.092600000000004</v>
      </c>
      <c r="Q277"/>
      <c r="R277" t="s">
        <v>8045</v>
      </c>
      <c r="S277" s="2">
        <v>0</v>
      </c>
      <c r="T277" s="2">
        <v>0</v>
      </c>
      <c r="U277" s="2"/>
    </row>
    <row r="278" spans="1:21" x14ac:dyDescent="0.25">
      <c r="A278" t="s">
        <v>8327</v>
      </c>
      <c r="B278" t="s">
        <v>9650</v>
      </c>
      <c r="C278" t="s">
        <v>7706</v>
      </c>
      <c r="D278" t="s">
        <v>0</v>
      </c>
      <c r="E278">
        <v>1608</v>
      </c>
      <c r="F278" t="s">
        <v>2876</v>
      </c>
      <c r="G278" s="137" t="s">
        <v>2877</v>
      </c>
      <c r="H278" s="2">
        <v>0</v>
      </c>
      <c r="I278" s="2">
        <v>0</v>
      </c>
      <c r="J278" s="2">
        <v>0</v>
      </c>
      <c r="K278" s="15">
        <v>64.069999999999993</v>
      </c>
      <c r="L278" s="2">
        <v>0</v>
      </c>
      <c r="M278" s="2">
        <v>0</v>
      </c>
      <c r="N278" s="2">
        <v>0</v>
      </c>
      <c r="O278" s="2">
        <v>8.3290999999999986</v>
      </c>
      <c r="P278" s="2">
        <v>72.39909999999999</v>
      </c>
      <c r="Q278"/>
      <c r="R278" t="s">
        <v>8045</v>
      </c>
      <c r="S278" s="2">
        <v>0</v>
      </c>
      <c r="T278" s="2">
        <v>0</v>
      </c>
      <c r="U278" s="2"/>
    </row>
    <row r="279" spans="1:21" x14ac:dyDescent="0.25">
      <c r="A279" t="s">
        <v>8327</v>
      </c>
      <c r="B279" t="s">
        <v>9631</v>
      </c>
      <c r="C279" t="s">
        <v>7706</v>
      </c>
      <c r="D279" t="s">
        <v>0</v>
      </c>
      <c r="E279">
        <v>1604</v>
      </c>
      <c r="F279" t="s">
        <v>2876</v>
      </c>
      <c r="G279" s="137" t="s">
        <v>2877</v>
      </c>
      <c r="H279" s="2">
        <v>0</v>
      </c>
      <c r="I279" s="2">
        <v>0</v>
      </c>
      <c r="J279" s="2">
        <v>0</v>
      </c>
      <c r="K279" s="15">
        <v>64.069999999999993</v>
      </c>
      <c r="L279" s="2">
        <v>0</v>
      </c>
      <c r="M279" s="2">
        <v>0</v>
      </c>
      <c r="N279" s="2">
        <v>0</v>
      </c>
      <c r="O279" s="2">
        <v>8.3290999999999986</v>
      </c>
      <c r="P279" s="2">
        <v>72.39909999999999</v>
      </c>
      <c r="Q279"/>
      <c r="R279" t="s">
        <v>8045</v>
      </c>
      <c r="S279" s="2">
        <v>0</v>
      </c>
      <c r="T279" s="2">
        <v>0</v>
      </c>
      <c r="U279" s="2"/>
    </row>
    <row r="280" spans="1:21" x14ac:dyDescent="0.25">
      <c r="A280" t="s">
        <v>8327</v>
      </c>
      <c r="B280" t="s">
        <v>9650</v>
      </c>
      <c r="C280" t="s">
        <v>7706</v>
      </c>
      <c r="D280" t="s">
        <v>0</v>
      </c>
      <c r="E280">
        <v>1621</v>
      </c>
      <c r="F280" t="s">
        <v>2876</v>
      </c>
      <c r="G280" s="137" t="s">
        <v>2877</v>
      </c>
      <c r="H280" s="2">
        <v>0</v>
      </c>
      <c r="I280" s="2">
        <v>0</v>
      </c>
      <c r="J280" s="2">
        <v>0</v>
      </c>
      <c r="K280" s="15">
        <v>64.069999999999993</v>
      </c>
      <c r="L280" s="2">
        <v>0</v>
      </c>
      <c r="M280" s="2">
        <v>0</v>
      </c>
      <c r="N280" s="2">
        <v>0</v>
      </c>
      <c r="O280" s="2">
        <v>8.3290999999999986</v>
      </c>
      <c r="P280" s="2">
        <v>72.39909999999999</v>
      </c>
      <c r="Q280"/>
      <c r="R280" t="s">
        <v>8045</v>
      </c>
      <c r="S280" s="2">
        <v>0</v>
      </c>
      <c r="T280" s="2">
        <v>0</v>
      </c>
      <c r="U280" s="2"/>
    </row>
    <row r="281" spans="1:21" x14ac:dyDescent="0.25">
      <c r="A281" t="s">
        <v>8327</v>
      </c>
      <c r="B281" t="s">
        <v>9650</v>
      </c>
      <c r="C281" t="s">
        <v>7706</v>
      </c>
      <c r="D281" t="s">
        <v>0</v>
      </c>
      <c r="E281">
        <v>1620</v>
      </c>
      <c r="F281" t="s">
        <v>2876</v>
      </c>
      <c r="G281" s="137" t="s">
        <v>2877</v>
      </c>
      <c r="H281" s="2">
        <v>0</v>
      </c>
      <c r="I281" s="2">
        <v>0</v>
      </c>
      <c r="J281" s="2">
        <v>0</v>
      </c>
      <c r="K281" s="15">
        <v>64.069999999999993</v>
      </c>
      <c r="L281" s="2">
        <v>0</v>
      </c>
      <c r="M281" s="2">
        <v>0</v>
      </c>
      <c r="N281" s="2">
        <v>0</v>
      </c>
      <c r="O281" s="2">
        <v>8.3290999999999986</v>
      </c>
      <c r="P281" s="2">
        <v>72.39909999999999</v>
      </c>
      <c r="Q281"/>
      <c r="R281" t="s">
        <v>8045</v>
      </c>
      <c r="S281" s="2">
        <v>0</v>
      </c>
      <c r="T281" s="2">
        <v>0</v>
      </c>
      <c r="U281" s="2"/>
    </row>
    <row r="282" spans="1:21" x14ac:dyDescent="0.25">
      <c r="A282" t="s">
        <v>8327</v>
      </c>
      <c r="B282" t="s">
        <v>9635</v>
      </c>
      <c r="C282" t="s">
        <v>7706</v>
      </c>
      <c r="D282" t="s">
        <v>0</v>
      </c>
      <c r="E282">
        <v>1688</v>
      </c>
      <c r="F282" t="s">
        <v>2876</v>
      </c>
      <c r="G282" s="137" t="s">
        <v>2877</v>
      </c>
      <c r="H282" s="2">
        <v>0</v>
      </c>
      <c r="I282" s="2">
        <v>0</v>
      </c>
      <c r="J282" s="2">
        <v>0</v>
      </c>
      <c r="K282" s="15">
        <v>64.069999999999993</v>
      </c>
      <c r="L282" s="2">
        <v>0</v>
      </c>
      <c r="M282" s="2">
        <v>0</v>
      </c>
      <c r="N282" s="2">
        <v>0</v>
      </c>
      <c r="O282" s="2">
        <v>8.3290999999999986</v>
      </c>
      <c r="P282" s="2">
        <v>72.39909999999999</v>
      </c>
      <c r="Q282"/>
      <c r="R282" t="s">
        <v>8045</v>
      </c>
      <c r="S282" s="2">
        <v>0</v>
      </c>
      <c r="T282" s="2">
        <v>0</v>
      </c>
      <c r="U282" s="2"/>
    </row>
    <row r="283" spans="1:21" x14ac:dyDescent="0.25">
      <c r="A283" t="s">
        <v>8327</v>
      </c>
      <c r="B283" t="s">
        <v>9631</v>
      </c>
      <c r="C283" t="s">
        <v>7706</v>
      </c>
      <c r="D283" t="s">
        <v>0</v>
      </c>
      <c r="E283">
        <v>1600</v>
      </c>
      <c r="F283" t="s">
        <v>2876</v>
      </c>
      <c r="G283" s="137" t="s">
        <v>2877</v>
      </c>
      <c r="H283" s="2">
        <v>0</v>
      </c>
      <c r="I283" s="2">
        <v>0</v>
      </c>
      <c r="J283" s="2">
        <v>0</v>
      </c>
      <c r="K283" s="15">
        <v>64.069999999999993</v>
      </c>
      <c r="L283" s="2">
        <v>0</v>
      </c>
      <c r="M283" s="2">
        <v>0</v>
      </c>
      <c r="N283" s="2">
        <v>0</v>
      </c>
      <c r="O283" s="2">
        <v>8.3290999999999986</v>
      </c>
      <c r="P283" s="2">
        <v>72.39909999999999</v>
      </c>
      <c r="Q283"/>
      <c r="R283" t="s">
        <v>8045</v>
      </c>
      <c r="S283" s="2">
        <v>0</v>
      </c>
      <c r="T283" s="2">
        <v>0</v>
      </c>
      <c r="U283" s="2"/>
    </row>
    <row r="284" spans="1:21" x14ac:dyDescent="0.25">
      <c r="A284" t="s">
        <v>8327</v>
      </c>
      <c r="B284" t="s">
        <v>9628</v>
      </c>
      <c r="C284" t="s">
        <v>7706</v>
      </c>
      <c r="D284" t="s">
        <v>0</v>
      </c>
      <c r="E284">
        <v>1533</v>
      </c>
      <c r="F284" t="s">
        <v>2876</v>
      </c>
      <c r="G284" s="137" t="s">
        <v>2877</v>
      </c>
      <c r="H284" s="2">
        <v>0</v>
      </c>
      <c r="I284" s="2">
        <v>0</v>
      </c>
      <c r="J284" s="2">
        <v>0</v>
      </c>
      <c r="K284" s="15">
        <v>64.069999999999993</v>
      </c>
      <c r="L284" s="2">
        <v>0</v>
      </c>
      <c r="M284" s="2">
        <v>0</v>
      </c>
      <c r="N284" s="2">
        <v>0</v>
      </c>
      <c r="O284" s="2">
        <v>8.3290999999999986</v>
      </c>
      <c r="P284" s="2">
        <v>72.39909999999999</v>
      </c>
      <c r="Q284"/>
      <c r="R284" t="s">
        <v>8045</v>
      </c>
      <c r="S284" s="2">
        <v>0</v>
      </c>
      <c r="T284" s="2">
        <v>0</v>
      </c>
      <c r="U284" s="2"/>
    </row>
    <row r="285" spans="1:21" x14ac:dyDescent="0.25">
      <c r="A285" t="s">
        <v>8327</v>
      </c>
      <c r="B285" t="s">
        <v>9651</v>
      </c>
      <c r="C285" t="s">
        <v>7706</v>
      </c>
      <c r="D285" t="s">
        <v>0</v>
      </c>
      <c r="E285">
        <v>1933</v>
      </c>
      <c r="F285" t="s">
        <v>2876</v>
      </c>
      <c r="G285" s="137" t="s">
        <v>2877</v>
      </c>
      <c r="H285" s="2">
        <v>0</v>
      </c>
      <c r="I285" s="2">
        <v>0</v>
      </c>
      <c r="J285" s="2">
        <v>0</v>
      </c>
      <c r="K285" s="15">
        <v>64.069999999999993</v>
      </c>
      <c r="L285" s="2">
        <v>0</v>
      </c>
      <c r="M285" s="2">
        <v>0</v>
      </c>
      <c r="N285" s="2">
        <v>0</v>
      </c>
      <c r="O285" s="2">
        <v>8.3290999999999986</v>
      </c>
      <c r="P285" s="2">
        <v>72.39909999999999</v>
      </c>
      <c r="Q285"/>
      <c r="R285" t="s">
        <v>8045</v>
      </c>
      <c r="S285" s="2">
        <v>0</v>
      </c>
      <c r="T285" s="2">
        <v>0</v>
      </c>
      <c r="U285" s="2"/>
    </row>
    <row r="286" spans="1:21" x14ac:dyDescent="0.25">
      <c r="A286" t="s">
        <v>8327</v>
      </c>
      <c r="B286" t="s">
        <v>9637</v>
      </c>
      <c r="C286" t="s">
        <v>7706</v>
      </c>
      <c r="D286" t="s">
        <v>0</v>
      </c>
      <c r="E286">
        <v>1731</v>
      </c>
      <c r="F286" t="s">
        <v>2876</v>
      </c>
      <c r="G286" s="137" t="s">
        <v>2877</v>
      </c>
      <c r="H286" s="2">
        <v>0</v>
      </c>
      <c r="I286" s="2">
        <v>0</v>
      </c>
      <c r="J286" s="2">
        <v>0</v>
      </c>
      <c r="K286" s="15">
        <v>64.069999999999993</v>
      </c>
      <c r="L286" s="2">
        <v>0</v>
      </c>
      <c r="M286" s="2">
        <v>0</v>
      </c>
      <c r="N286" s="2">
        <v>0</v>
      </c>
      <c r="O286" s="2">
        <v>8.3290999999999986</v>
      </c>
      <c r="P286" s="2">
        <v>72.39909999999999</v>
      </c>
      <c r="Q286"/>
      <c r="R286" t="s">
        <v>8045</v>
      </c>
      <c r="S286" s="2">
        <v>0</v>
      </c>
      <c r="T286" s="2">
        <v>0</v>
      </c>
      <c r="U286" s="2"/>
    </row>
    <row r="287" spans="1:21" x14ac:dyDescent="0.25">
      <c r="A287" t="s">
        <v>8327</v>
      </c>
      <c r="B287" t="s">
        <v>9633</v>
      </c>
      <c r="C287" t="s">
        <v>7706</v>
      </c>
      <c r="D287" t="s">
        <v>0</v>
      </c>
      <c r="E287">
        <v>1705</v>
      </c>
      <c r="F287" t="s">
        <v>2876</v>
      </c>
      <c r="G287" s="137" t="s">
        <v>2877</v>
      </c>
      <c r="H287" s="2">
        <v>0</v>
      </c>
      <c r="I287" s="2">
        <v>0</v>
      </c>
      <c r="J287" s="2">
        <v>0</v>
      </c>
      <c r="K287" s="15">
        <v>64.069999999999993</v>
      </c>
      <c r="L287" s="2">
        <v>0</v>
      </c>
      <c r="M287" s="2">
        <v>0</v>
      </c>
      <c r="N287" s="2">
        <v>0</v>
      </c>
      <c r="O287" s="2">
        <v>8.3290999999999986</v>
      </c>
      <c r="P287" s="2">
        <v>72.39909999999999</v>
      </c>
      <c r="Q287"/>
      <c r="R287" t="s">
        <v>8045</v>
      </c>
      <c r="S287" s="2">
        <v>0</v>
      </c>
      <c r="T287" s="2">
        <v>0</v>
      </c>
      <c r="U287" s="2"/>
    </row>
    <row r="288" spans="1:21" x14ac:dyDescent="0.25">
      <c r="A288" t="s">
        <v>8327</v>
      </c>
      <c r="B288" t="s">
        <v>9633</v>
      </c>
      <c r="C288" t="s">
        <v>7706</v>
      </c>
      <c r="D288" t="s">
        <v>0</v>
      </c>
      <c r="E288">
        <v>1657</v>
      </c>
      <c r="F288" t="s">
        <v>2876</v>
      </c>
      <c r="G288" s="137" t="s">
        <v>2877</v>
      </c>
      <c r="H288" s="2">
        <v>0</v>
      </c>
      <c r="I288" s="2">
        <v>0</v>
      </c>
      <c r="J288" s="2">
        <v>0</v>
      </c>
      <c r="K288" s="15">
        <v>64.069999999999993</v>
      </c>
      <c r="L288" s="2">
        <v>0</v>
      </c>
      <c r="M288" s="2">
        <v>0</v>
      </c>
      <c r="N288" s="2">
        <v>0</v>
      </c>
      <c r="O288" s="2">
        <v>8.3290999999999986</v>
      </c>
      <c r="P288" s="2">
        <v>72.39909999999999</v>
      </c>
      <c r="Q288"/>
      <c r="R288" t="s">
        <v>8045</v>
      </c>
      <c r="S288" s="2">
        <v>0</v>
      </c>
      <c r="T288" s="2">
        <v>0</v>
      </c>
      <c r="U288" s="2"/>
    </row>
    <row r="289" spans="1:21" x14ac:dyDescent="0.25">
      <c r="A289" t="s">
        <v>8327</v>
      </c>
      <c r="B289" t="s">
        <v>9650</v>
      </c>
      <c r="C289" t="s">
        <v>7706</v>
      </c>
      <c r="D289" t="s">
        <v>0</v>
      </c>
      <c r="E289">
        <v>1619</v>
      </c>
      <c r="F289" t="s">
        <v>2876</v>
      </c>
      <c r="G289" s="137" t="s">
        <v>2877</v>
      </c>
      <c r="H289" s="2">
        <v>0</v>
      </c>
      <c r="I289" s="2">
        <v>0</v>
      </c>
      <c r="J289" s="2">
        <v>0</v>
      </c>
      <c r="K289" s="15">
        <v>64.069999999999993</v>
      </c>
      <c r="L289" s="2">
        <v>0</v>
      </c>
      <c r="M289" s="2">
        <v>0</v>
      </c>
      <c r="N289" s="2">
        <v>0</v>
      </c>
      <c r="O289" s="2">
        <v>8.3290999999999986</v>
      </c>
      <c r="P289" s="2">
        <v>72.39909999999999</v>
      </c>
      <c r="Q289"/>
      <c r="R289" t="s">
        <v>8045</v>
      </c>
      <c r="S289" s="2">
        <v>0</v>
      </c>
      <c r="T289" s="2">
        <v>0</v>
      </c>
      <c r="U289" s="2"/>
    </row>
    <row r="290" spans="1:21" x14ac:dyDescent="0.25">
      <c r="A290" t="s">
        <v>8327</v>
      </c>
      <c r="B290" t="s">
        <v>9630</v>
      </c>
      <c r="C290" t="s">
        <v>7706</v>
      </c>
      <c r="D290" t="s">
        <v>0</v>
      </c>
      <c r="E290">
        <v>1584</v>
      </c>
      <c r="F290" t="s">
        <v>2876</v>
      </c>
      <c r="G290" s="137" t="s">
        <v>2877</v>
      </c>
      <c r="H290" s="2">
        <v>0</v>
      </c>
      <c r="I290" s="2">
        <v>0</v>
      </c>
      <c r="J290" s="2">
        <v>0</v>
      </c>
      <c r="K290" s="15">
        <v>64.069999999999993</v>
      </c>
      <c r="L290" s="2">
        <v>0</v>
      </c>
      <c r="M290" s="2">
        <v>0</v>
      </c>
      <c r="N290" s="2">
        <v>0</v>
      </c>
      <c r="O290" s="2">
        <v>8.3290999999999986</v>
      </c>
      <c r="P290" s="2">
        <v>72.39909999999999</v>
      </c>
      <c r="Q290"/>
      <c r="R290" t="s">
        <v>8045</v>
      </c>
      <c r="S290" s="2">
        <v>0</v>
      </c>
      <c r="T290" s="2">
        <v>0</v>
      </c>
      <c r="U290" s="2"/>
    </row>
    <row r="291" spans="1:21" x14ac:dyDescent="0.25">
      <c r="A291" t="s">
        <v>8327</v>
      </c>
      <c r="B291" t="s">
        <v>9628</v>
      </c>
      <c r="C291" t="s">
        <v>7706</v>
      </c>
      <c r="D291" t="s">
        <v>0</v>
      </c>
      <c r="E291">
        <v>1536</v>
      </c>
      <c r="F291" t="s">
        <v>2876</v>
      </c>
      <c r="G291" s="137" t="s">
        <v>2877</v>
      </c>
      <c r="H291" s="2">
        <v>0</v>
      </c>
      <c r="I291" s="2">
        <v>0</v>
      </c>
      <c r="J291" s="2">
        <v>0</v>
      </c>
      <c r="K291" s="15">
        <v>64.069999999999993</v>
      </c>
      <c r="L291" s="2">
        <v>0</v>
      </c>
      <c r="M291" s="2">
        <v>0</v>
      </c>
      <c r="N291" s="2">
        <v>0</v>
      </c>
      <c r="O291" s="2">
        <v>8.3290999999999986</v>
      </c>
      <c r="P291" s="2">
        <v>72.39909999999999</v>
      </c>
      <c r="Q291"/>
      <c r="R291" t="s">
        <v>8045</v>
      </c>
      <c r="S291" s="2">
        <v>0</v>
      </c>
      <c r="T291" s="2">
        <v>0</v>
      </c>
      <c r="U291" s="2"/>
    </row>
    <row r="292" spans="1:21" x14ac:dyDescent="0.25">
      <c r="A292" t="s">
        <v>8327</v>
      </c>
      <c r="B292" t="s">
        <v>9643</v>
      </c>
      <c r="C292" t="s">
        <v>7706</v>
      </c>
      <c r="D292" t="s">
        <v>0</v>
      </c>
      <c r="E292">
        <v>1496</v>
      </c>
      <c r="F292" t="s">
        <v>2876</v>
      </c>
      <c r="G292" s="137" t="s">
        <v>2877</v>
      </c>
      <c r="H292" s="2">
        <v>0</v>
      </c>
      <c r="I292" s="2">
        <v>0</v>
      </c>
      <c r="J292" s="2">
        <v>0</v>
      </c>
      <c r="K292" s="15">
        <v>64.069999999999993</v>
      </c>
      <c r="L292" s="2">
        <v>0</v>
      </c>
      <c r="M292" s="2">
        <v>0</v>
      </c>
      <c r="N292" s="2">
        <v>0</v>
      </c>
      <c r="O292" s="2">
        <v>8.3290999999999986</v>
      </c>
      <c r="P292" s="2">
        <v>72.39909999999999</v>
      </c>
      <c r="Q292"/>
      <c r="R292" t="s">
        <v>8045</v>
      </c>
      <c r="S292" s="2">
        <v>0</v>
      </c>
      <c r="T292" s="2">
        <v>0</v>
      </c>
      <c r="U292" s="2"/>
    </row>
    <row r="293" spans="1:21" x14ac:dyDescent="0.25">
      <c r="A293" t="s">
        <v>8327</v>
      </c>
      <c r="B293" t="s">
        <v>9653</v>
      </c>
      <c r="C293" t="s">
        <v>7706</v>
      </c>
      <c r="D293" t="s">
        <v>0</v>
      </c>
      <c r="E293">
        <v>1947</v>
      </c>
      <c r="F293" t="s">
        <v>2876</v>
      </c>
      <c r="G293" s="137" t="s">
        <v>2877</v>
      </c>
      <c r="H293" s="2">
        <v>0</v>
      </c>
      <c r="I293" s="2">
        <v>0</v>
      </c>
      <c r="J293" s="2">
        <v>0</v>
      </c>
      <c r="K293" s="15">
        <v>64.069999999999993</v>
      </c>
      <c r="L293" s="2">
        <v>0</v>
      </c>
      <c r="M293" s="2">
        <v>0</v>
      </c>
      <c r="N293" s="2">
        <v>0</v>
      </c>
      <c r="O293" s="2">
        <v>8.3290999999999986</v>
      </c>
      <c r="P293" s="2">
        <v>72.39909999999999</v>
      </c>
      <c r="Q293"/>
      <c r="R293" t="s">
        <v>8045</v>
      </c>
      <c r="S293" s="2">
        <v>0</v>
      </c>
      <c r="T293" s="2">
        <v>0</v>
      </c>
      <c r="U293" s="2"/>
    </row>
    <row r="294" spans="1:21" x14ac:dyDescent="0.25">
      <c r="A294" t="s">
        <v>8327</v>
      </c>
      <c r="B294" t="s">
        <v>9637</v>
      </c>
      <c r="C294" t="s">
        <v>7706</v>
      </c>
      <c r="D294" t="s">
        <v>0</v>
      </c>
      <c r="E294">
        <v>1732</v>
      </c>
      <c r="F294" t="s">
        <v>2876</v>
      </c>
      <c r="G294" s="137" t="s">
        <v>2877</v>
      </c>
      <c r="H294" s="2">
        <v>0</v>
      </c>
      <c r="I294" s="2">
        <v>0</v>
      </c>
      <c r="J294" s="2">
        <v>0</v>
      </c>
      <c r="K294" s="15">
        <v>64.069999999999993</v>
      </c>
      <c r="L294" s="2">
        <v>0</v>
      </c>
      <c r="M294" s="2">
        <v>0</v>
      </c>
      <c r="N294" s="2">
        <v>0</v>
      </c>
      <c r="O294" s="2">
        <v>8.3290999999999986</v>
      </c>
      <c r="P294" s="2">
        <v>72.39909999999999</v>
      </c>
      <c r="Q294"/>
      <c r="R294" t="s">
        <v>8045</v>
      </c>
      <c r="S294" s="2">
        <v>0</v>
      </c>
      <c r="T294" s="2">
        <v>0</v>
      </c>
      <c r="U294" s="2"/>
    </row>
    <row r="295" spans="1:21" x14ac:dyDescent="0.25">
      <c r="A295" t="s">
        <v>8327</v>
      </c>
      <c r="B295" t="s">
        <v>9632</v>
      </c>
      <c r="C295" t="s">
        <v>7706</v>
      </c>
      <c r="D295" t="s">
        <v>0</v>
      </c>
      <c r="E295">
        <v>1640</v>
      </c>
      <c r="F295" t="s">
        <v>2876</v>
      </c>
      <c r="G295" s="137" t="s">
        <v>2877</v>
      </c>
      <c r="H295" s="2">
        <v>0</v>
      </c>
      <c r="I295" s="2">
        <v>0</v>
      </c>
      <c r="J295" s="2">
        <v>0</v>
      </c>
      <c r="K295" s="15">
        <v>64.069999999999993</v>
      </c>
      <c r="L295" s="2">
        <v>0</v>
      </c>
      <c r="M295" s="2">
        <v>0</v>
      </c>
      <c r="N295" s="2">
        <v>0</v>
      </c>
      <c r="O295" s="2">
        <v>8.3290999999999986</v>
      </c>
      <c r="P295" s="2">
        <v>72.39909999999999</v>
      </c>
      <c r="Q295"/>
      <c r="R295" t="s">
        <v>8045</v>
      </c>
      <c r="S295" s="2">
        <v>0</v>
      </c>
      <c r="T295" s="2">
        <v>0</v>
      </c>
      <c r="U295" s="2"/>
    </row>
    <row r="296" spans="1:21" x14ac:dyDescent="0.25">
      <c r="A296" t="s">
        <v>8327</v>
      </c>
      <c r="B296" t="s">
        <v>9629</v>
      </c>
      <c r="C296" t="s">
        <v>7706</v>
      </c>
      <c r="D296" t="s">
        <v>0</v>
      </c>
      <c r="E296">
        <v>1565</v>
      </c>
      <c r="F296" t="s">
        <v>2876</v>
      </c>
      <c r="G296" s="137" t="s">
        <v>2877</v>
      </c>
      <c r="H296" s="2">
        <v>0</v>
      </c>
      <c r="I296" s="2">
        <v>0</v>
      </c>
      <c r="J296" s="2">
        <v>0</v>
      </c>
      <c r="K296" s="15">
        <v>64.069999999999993</v>
      </c>
      <c r="L296" s="2">
        <v>0</v>
      </c>
      <c r="M296" s="2">
        <v>0</v>
      </c>
      <c r="N296" s="2">
        <v>0</v>
      </c>
      <c r="O296" s="2">
        <v>8.3290999999999986</v>
      </c>
      <c r="P296" s="2">
        <v>72.39909999999999</v>
      </c>
      <c r="Q296"/>
      <c r="R296" t="s">
        <v>8045</v>
      </c>
      <c r="S296" s="2">
        <v>0</v>
      </c>
      <c r="T296" s="2">
        <v>0</v>
      </c>
      <c r="U296" s="2"/>
    </row>
    <row r="297" spans="1:21" x14ac:dyDescent="0.25">
      <c r="A297" t="s">
        <v>8327</v>
      </c>
      <c r="B297" t="s">
        <v>9623</v>
      </c>
      <c r="C297" t="s">
        <v>7706</v>
      </c>
      <c r="D297" t="s">
        <v>0</v>
      </c>
      <c r="E297">
        <v>1485</v>
      </c>
      <c r="F297" t="s">
        <v>2876</v>
      </c>
      <c r="G297" s="137" t="s">
        <v>2877</v>
      </c>
      <c r="H297" s="2">
        <v>0</v>
      </c>
      <c r="I297" s="2">
        <v>0</v>
      </c>
      <c r="J297" s="2">
        <v>0</v>
      </c>
      <c r="K297" s="15">
        <v>64.069999999999993</v>
      </c>
      <c r="L297" s="2">
        <v>0</v>
      </c>
      <c r="M297" s="2">
        <v>0</v>
      </c>
      <c r="N297" s="2">
        <v>0</v>
      </c>
      <c r="O297" s="2">
        <v>8.3290999999999986</v>
      </c>
      <c r="P297" s="2">
        <v>72.39909999999999</v>
      </c>
      <c r="Q297"/>
      <c r="R297" t="s">
        <v>8045</v>
      </c>
      <c r="S297" s="2">
        <v>0</v>
      </c>
      <c r="T297" s="2">
        <v>0</v>
      </c>
      <c r="U297" s="2"/>
    </row>
    <row r="298" spans="1:21" x14ac:dyDescent="0.25">
      <c r="A298" t="s">
        <v>8327</v>
      </c>
      <c r="B298" t="s">
        <v>9648</v>
      </c>
      <c r="C298" t="s">
        <v>7706</v>
      </c>
      <c r="D298" t="s">
        <v>0</v>
      </c>
      <c r="E298">
        <v>1963</v>
      </c>
      <c r="F298" t="s">
        <v>2876</v>
      </c>
      <c r="G298" s="137" t="s">
        <v>2877</v>
      </c>
      <c r="H298" s="2">
        <v>0</v>
      </c>
      <c r="I298" s="2">
        <v>0</v>
      </c>
      <c r="J298" s="2">
        <v>0</v>
      </c>
      <c r="K298" s="15">
        <v>44.13</v>
      </c>
      <c r="L298" s="2">
        <v>0</v>
      </c>
      <c r="M298" s="2">
        <v>0</v>
      </c>
      <c r="N298" s="2">
        <v>0</v>
      </c>
      <c r="O298" s="2">
        <v>5.7369000000000003</v>
      </c>
      <c r="P298" s="2">
        <v>49.866900000000001</v>
      </c>
      <c r="Q298"/>
      <c r="R298" t="s">
        <v>8045</v>
      </c>
      <c r="S298" s="2">
        <v>0</v>
      </c>
      <c r="T298" s="2">
        <v>0</v>
      </c>
      <c r="U298" s="2"/>
    </row>
    <row r="299" spans="1:21" x14ac:dyDescent="0.25">
      <c r="A299" t="s">
        <v>8327</v>
      </c>
      <c r="B299" t="s">
        <v>9648</v>
      </c>
      <c r="C299" t="s">
        <v>7706</v>
      </c>
      <c r="D299" t="s">
        <v>0</v>
      </c>
      <c r="E299">
        <v>1936</v>
      </c>
      <c r="F299" t="s">
        <v>2876</v>
      </c>
      <c r="G299" s="137" t="s">
        <v>2877</v>
      </c>
      <c r="H299" s="2">
        <v>0</v>
      </c>
      <c r="I299" s="2">
        <v>0</v>
      </c>
      <c r="J299" s="2">
        <v>0</v>
      </c>
      <c r="K299" s="15">
        <v>31.98</v>
      </c>
      <c r="L299" s="2">
        <v>0</v>
      </c>
      <c r="M299" s="2">
        <v>0</v>
      </c>
      <c r="N299" s="2">
        <v>0</v>
      </c>
      <c r="O299" s="2">
        <v>4.1574</v>
      </c>
      <c r="P299" s="2">
        <v>36.1374</v>
      </c>
      <c r="Q299"/>
      <c r="R299" t="s">
        <v>8045</v>
      </c>
      <c r="S299" s="2">
        <v>0</v>
      </c>
      <c r="T299" s="2">
        <v>0</v>
      </c>
      <c r="U299" s="2"/>
    </row>
    <row r="300" spans="1:21" x14ac:dyDescent="0.25">
      <c r="A300" t="s">
        <v>8327</v>
      </c>
      <c r="B300" t="s">
        <v>9648</v>
      </c>
      <c r="C300" t="s">
        <v>7706</v>
      </c>
      <c r="D300" t="s">
        <v>0</v>
      </c>
      <c r="E300">
        <v>1909</v>
      </c>
      <c r="F300" t="s">
        <v>2876</v>
      </c>
      <c r="G300" s="137" t="s">
        <v>2877</v>
      </c>
      <c r="H300" s="2">
        <v>0</v>
      </c>
      <c r="I300" s="2">
        <v>0</v>
      </c>
      <c r="J300" s="2">
        <v>0</v>
      </c>
      <c r="K300" s="15">
        <v>31.98</v>
      </c>
      <c r="L300" s="2">
        <v>0</v>
      </c>
      <c r="M300" s="2">
        <v>0</v>
      </c>
      <c r="N300" s="2">
        <v>0</v>
      </c>
      <c r="O300" s="2">
        <v>4.1574</v>
      </c>
      <c r="P300" s="2">
        <v>36.1374</v>
      </c>
      <c r="Q300"/>
      <c r="R300" t="s">
        <v>8045</v>
      </c>
      <c r="S300" s="2">
        <v>0</v>
      </c>
      <c r="T300" s="2">
        <v>0</v>
      </c>
      <c r="U300" s="2"/>
    </row>
    <row r="301" spans="1:21" x14ac:dyDescent="0.25">
      <c r="A301" t="s">
        <v>8327</v>
      </c>
      <c r="B301" t="s">
        <v>9648</v>
      </c>
      <c r="C301" t="s">
        <v>7706</v>
      </c>
      <c r="D301" t="s">
        <v>0</v>
      </c>
      <c r="E301">
        <v>1744</v>
      </c>
      <c r="F301" t="s">
        <v>2876</v>
      </c>
      <c r="G301" s="137" t="s">
        <v>2877</v>
      </c>
      <c r="H301" s="2">
        <v>0</v>
      </c>
      <c r="I301" s="2">
        <v>0</v>
      </c>
      <c r="J301" s="2">
        <v>0</v>
      </c>
      <c r="K301" s="15">
        <v>39.979999999999997</v>
      </c>
      <c r="L301" s="2">
        <v>0</v>
      </c>
      <c r="M301" s="2">
        <v>0</v>
      </c>
      <c r="N301" s="2">
        <v>0</v>
      </c>
      <c r="O301" s="2">
        <v>5.1974</v>
      </c>
      <c r="P301" s="2">
        <v>45.177399999999999</v>
      </c>
      <c r="Q301"/>
      <c r="R301" t="s">
        <v>8045</v>
      </c>
      <c r="S301" s="2">
        <v>0</v>
      </c>
      <c r="T301" s="2">
        <v>0</v>
      </c>
      <c r="U301" s="2"/>
    </row>
    <row r="302" spans="1:21" x14ac:dyDescent="0.25">
      <c r="A302" t="s">
        <v>8327</v>
      </c>
      <c r="B302" t="s">
        <v>9652</v>
      </c>
      <c r="C302" t="s">
        <v>7706</v>
      </c>
      <c r="D302" t="s">
        <v>0</v>
      </c>
      <c r="E302">
        <v>1716</v>
      </c>
      <c r="F302" t="s">
        <v>2876</v>
      </c>
      <c r="G302" s="137" t="s">
        <v>2877</v>
      </c>
      <c r="H302" s="2">
        <v>0</v>
      </c>
      <c r="I302" s="2">
        <v>0</v>
      </c>
      <c r="J302" s="2">
        <v>0</v>
      </c>
      <c r="K302" s="15">
        <v>37.74</v>
      </c>
      <c r="L302" s="2">
        <v>0</v>
      </c>
      <c r="M302" s="2">
        <v>0</v>
      </c>
      <c r="N302" s="2">
        <v>0</v>
      </c>
      <c r="O302" s="2">
        <v>4.9062000000000001</v>
      </c>
      <c r="P302" s="2">
        <v>42.6462</v>
      </c>
      <c r="Q302"/>
      <c r="R302" t="s">
        <v>8045</v>
      </c>
      <c r="S302" s="2">
        <v>0</v>
      </c>
      <c r="T302" s="2">
        <v>0</v>
      </c>
      <c r="U302" s="2"/>
    </row>
    <row r="303" spans="1:21" x14ac:dyDescent="0.25">
      <c r="A303" t="s">
        <v>8327</v>
      </c>
      <c r="B303" t="s">
        <v>9635</v>
      </c>
      <c r="C303" t="s">
        <v>7706</v>
      </c>
      <c r="D303" t="s">
        <v>0</v>
      </c>
      <c r="E303">
        <v>1690</v>
      </c>
      <c r="F303" t="s">
        <v>2876</v>
      </c>
      <c r="G303" s="137" t="s">
        <v>2877</v>
      </c>
      <c r="H303" s="2">
        <v>0</v>
      </c>
      <c r="I303" s="2">
        <v>0</v>
      </c>
      <c r="J303" s="2">
        <v>0</v>
      </c>
      <c r="K303" s="15">
        <v>31.98</v>
      </c>
      <c r="L303" s="2">
        <v>0</v>
      </c>
      <c r="M303" s="2">
        <v>0</v>
      </c>
      <c r="N303" s="2">
        <v>0</v>
      </c>
      <c r="O303" s="2">
        <v>4.1574</v>
      </c>
      <c r="P303" s="2">
        <v>36.1374</v>
      </c>
      <c r="Q303"/>
      <c r="R303" t="s">
        <v>8045</v>
      </c>
      <c r="S303" s="2">
        <v>0</v>
      </c>
      <c r="T303" s="2">
        <v>0</v>
      </c>
      <c r="U303" s="2"/>
    </row>
    <row r="304" spans="1:21" x14ac:dyDescent="0.25">
      <c r="A304" t="s">
        <v>8327</v>
      </c>
      <c r="B304" t="s">
        <v>9632</v>
      </c>
      <c r="C304" t="s">
        <v>7706</v>
      </c>
      <c r="D304" t="s">
        <v>0</v>
      </c>
      <c r="E304">
        <v>1655</v>
      </c>
      <c r="F304" t="s">
        <v>2876</v>
      </c>
      <c r="G304" s="137" t="s">
        <v>2877</v>
      </c>
      <c r="H304" s="2">
        <v>0</v>
      </c>
      <c r="I304" s="2">
        <v>0</v>
      </c>
      <c r="J304" s="2">
        <v>0</v>
      </c>
      <c r="K304" s="15">
        <v>48.29</v>
      </c>
      <c r="L304" s="2">
        <v>0</v>
      </c>
      <c r="M304" s="2">
        <v>0</v>
      </c>
      <c r="N304" s="2">
        <v>0</v>
      </c>
      <c r="O304" s="2">
        <v>6.2777000000000003</v>
      </c>
      <c r="P304" s="2">
        <v>54.567700000000002</v>
      </c>
      <c r="Q304"/>
      <c r="R304" t="s">
        <v>8045</v>
      </c>
      <c r="S304" s="2">
        <v>0</v>
      </c>
      <c r="T304" s="2">
        <v>0</v>
      </c>
      <c r="U304" s="2"/>
    </row>
    <row r="305" spans="1:21" x14ac:dyDescent="0.25">
      <c r="A305" t="s">
        <v>8327</v>
      </c>
      <c r="B305" t="s">
        <v>9632</v>
      </c>
      <c r="C305" t="s">
        <v>7706</v>
      </c>
      <c r="D305" t="s">
        <v>0</v>
      </c>
      <c r="E305">
        <v>1637</v>
      </c>
      <c r="F305" t="s">
        <v>2876</v>
      </c>
      <c r="G305" s="137" t="s">
        <v>2877</v>
      </c>
      <c r="H305" s="2">
        <v>0</v>
      </c>
      <c r="I305" s="2">
        <v>0</v>
      </c>
      <c r="J305" s="2">
        <v>0</v>
      </c>
      <c r="K305" s="15">
        <v>31.98</v>
      </c>
      <c r="L305" s="2">
        <v>0</v>
      </c>
      <c r="M305" s="2">
        <v>0</v>
      </c>
      <c r="N305" s="2">
        <v>0</v>
      </c>
      <c r="O305" s="2">
        <v>4.1574</v>
      </c>
      <c r="P305" s="2">
        <v>36.1374</v>
      </c>
      <c r="Q305"/>
      <c r="R305" t="s">
        <v>8045</v>
      </c>
      <c r="S305" s="2">
        <v>0</v>
      </c>
      <c r="T305" s="2">
        <v>0</v>
      </c>
      <c r="U305" s="2"/>
    </row>
    <row r="306" spans="1:21" x14ac:dyDescent="0.25">
      <c r="A306" t="s">
        <v>8327</v>
      </c>
      <c r="B306" t="s">
        <v>9631</v>
      </c>
      <c r="C306" t="s">
        <v>7706</v>
      </c>
      <c r="D306" t="s">
        <v>0</v>
      </c>
      <c r="E306">
        <v>1601</v>
      </c>
      <c r="F306" t="s">
        <v>2876</v>
      </c>
      <c r="G306" s="137" t="s">
        <v>2877</v>
      </c>
      <c r="H306" s="2">
        <v>0</v>
      </c>
      <c r="I306" s="2">
        <v>0</v>
      </c>
      <c r="J306" s="2">
        <v>0</v>
      </c>
      <c r="K306" s="15">
        <v>31.98</v>
      </c>
      <c r="L306" s="2">
        <v>0</v>
      </c>
      <c r="M306" s="2">
        <v>0</v>
      </c>
      <c r="N306" s="2">
        <v>0</v>
      </c>
      <c r="O306" s="2">
        <v>4.1574</v>
      </c>
      <c r="P306" s="2">
        <v>36.1374</v>
      </c>
      <c r="Q306"/>
      <c r="R306" t="s">
        <v>8045</v>
      </c>
      <c r="S306" s="2">
        <v>0</v>
      </c>
      <c r="T306" s="2">
        <v>0</v>
      </c>
      <c r="U306" s="2"/>
    </row>
    <row r="307" spans="1:21" x14ac:dyDescent="0.25">
      <c r="A307" t="s">
        <v>8327</v>
      </c>
      <c r="B307" t="s">
        <v>9628</v>
      </c>
      <c r="C307" t="s">
        <v>7706</v>
      </c>
      <c r="D307" t="s">
        <v>0</v>
      </c>
      <c r="E307">
        <v>1585</v>
      </c>
      <c r="F307" t="s">
        <v>2876</v>
      </c>
      <c r="G307" s="137" t="s">
        <v>2877</v>
      </c>
      <c r="H307" s="2">
        <v>0</v>
      </c>
      <c r="I307" s="2">
        <v>0</v>
      </c>
      <c r="J307" s="2">
        <v>0</v>
      </c>
      <c r="K307" s="15">
        <v>31.98</v>
      </c>
      <c r="L307" s="2">
        <v>0</v>
      </c>
      <c r="M307" s="2">
        <v>0</v>
      </c>
      <c r="N307" s="2">
        <v>0</v>
      </c>
      <c r="O307" s="2">
        <v>4.1574</v>
      </c>
      <c r="P307" s="2">
        <v>36.1374</v>
      </c>
      <c r="Q307"/>
      <c r="R307" t="s">
        <v>8045</v>
      </c>
      <c r="S307" s="2">
        <v>0</v>
      </c>
      <c r="T307" s="2">
        <v>0</v>
      </c>
      <c r="U307" s="2"/>
    </row>
    <row r="308" spans="1:21" x14ac:dyDescent="0.25">
      <c r="A308" t="s">
        <v>8327</v>
      </c>
      <c r="B308" t="s">
        <v>9628</v>
      </c>
      <c r="C308" t="s">
        <v>7706</v>
      </c>
      <c r="D308" t="s">
        <v>0</v>
      </c>
      <c r="E308">
        <v>1547</v>
      </c>
      <c r="F308" t="s">
        <v>2876</v>
      </c>
      <c r="G308" s="137" t="s">
        <v>2877</v>
      </c>
      <c r="H308" s="2">
        <v>0</v>
      </c>
      <c r="I308" s="2">
        <v>0</v>
      </c>
      <c r="J308" s="2">
        <v>0</v>
      </c>
      <c r="K308" s="15">
        <v>31.98</v>
      </c>
      <c r="L308" s="2">
        <v>0</v>
      </c>
      <c r="M308" s="2">
        <v>0</v>
      </c>
      <c r="N308" s="2">
        <v>0</v>
      </c>
      <c r="O308" s="2">
        <v>4.1574</v>
      </c>
      <c r="P308" s="2">
        <v>36.1374</v>
      </c>
      <c r="Q308"/>
      <c r="R308" t="s">
        <v>8045</v>
      </c>
      <c r="S308" s="2">
        <v>0</v>
      </c>
      <c r="T308" s="2">
        <v>0</v>
      </c>
      <c r="U308" s="2"/>
    </row>
    <row r="309" spans="1:21" x14ac:dyDescent="0.25">
      <c r="A309" t="s">
        <v>8327</v>
      </c>
      <c r="B309" t="s">
        <v>9628</v>
      </c>
      <c r="C309" t="s">
        <v>7706</v>
      </c>
      <c r="D309" t="s">
        <v>0</v>
      </c>
      <c r="E309">
        <v>1534</v>
      </c>
      <c r="F309" t="s">
        <v>2876</v>
      </c>
      <c r="G309" s="137" t="s">
        <v>2877</v>
      </c>
      <c r="H309" s="2">
        <v>0</v>
      </c>
      <c r="I309" s="2">
        <v>0</v>
      </c>
      <c r="J309" s="2">
        <v>0</v>
      </c>
      <c r="K309" s="15">
        <v>36.14</v>
      </c>
      <c r="L309" s="2">
        <v>0</v>
      </c>
      <c r="M309" s="2">
        <v>0</v>
      </c>
      <c r="N309" s="2">
        <v>0</v>
      </c>
      <c r="O309" s="2">
        <v>4.6981999999999999</v>
      </c>
      <c r="P309" s="2">
        <v>40.838200000000001</v>
      </c>
      <c r="Q309"/>
      <c r="R309" t="s">
        <v>8045</v>
      </c>
      <c r="S309" s="2">
        <v>0</v>
      </c>
      <c r="T309" s="2">
        <v>0</v>
      </c>
      <c r="U309" s="2"/>
    </row>
    <row r="310" spans="1:21" x14ac:dyDescent="0.25">
      <c r="A310" t="s">
        <v>8327</v>
      </c>
      <c r="B310" t="s">
        <v>9643</v>
      </c>
      <c r="C310" t="s">
        <v>7706</v>
      </c>
      <c r="D310" t="s">
        <v>0</v>
      </c>
      <c r="E310">
        <v>1495</v>
      </c>
      <c r="F310" t="s">
        <v>2876</v>
      </c>
      <c r="G310" s="137" t="s">
        <v>2877</v>
      </c>
      <c r="H310" s="2">
        <v>0</v>
      </c>
      <c r="I310" s="2">
        <v>0</v>
      </c>
      <c r="J310" s="2">
        <v>0</v>
      </c>
      <c r="K310" s="15">
        <v>46.69</v>
      </c>
      <c r="L310" s="2">
        <v>0</v>
      </c>
      <c r="M310" s="2">
        <v>0</v>
      </c>
      <c r="N310" s="2">
        <v>0</v>
      </c>
      <c r="O310" s="2">
        <v>6.0697000000000001</v>
      </c>
      <c r="P310" s="2">
        <v>52.759699999999995</v>
      </c>
      <c r="Q310"/>
      <c r="R310" t="s">
        <v>8045</v>
      </c>
      <c r="S310" s="2">
        <v>0</v>
      </c>
      <c r="T310" s="2">
        <v>0</v>
      </c>
      <c r="U310" s="2"/>
    </row>
    <row r="311" spans="1:21" x14ac:dyDescent="0.25">
      <c r="A311" t="s">
        <v>8327</v>
      </c>
      <c r="B311" t="s">
        <v>9641</v>
      </c>
      <c r="C311" t="s">
        <v>7706</v>
      </c>
      <c r="D311" t="s">
        <v>0</v>
      </c>
      <c r="E311">
        <v>1962</v>
      </c>
      <c r="F311" t="s">
        <v>2876</v>
      </c>
      <c r="G311" s="137" t="s">
        <v>2877</v>
      </c>
      <c r="H311" s="2">
        <v>0</v>
      </c>
      <c r="I311" s="2">
        <v>0</v>
      </c>
      <c r="J311" s="2">
        <v>0</v>
      </c>
      <c r="K311" s="15">
        <v>40.93</v>
      </c>
      <c r="L311" s="2">
        <v>0</v>
      </c>
      <c r="M311" s="2">
        <v>0</v>
      </c>
      <c r="N311" s="2">
        <v>0</v>
      </c>
      <c r="O311" s="2">
        <v>5.3209</v>
      </c>
      <c r="P311" s="2">
        <v>46.250900000000001</v>
      </c>
      <c r="Q311"/>
      <c r="R311" t="s">
        <v>8045</v>
      </c>
      <c r="S311" s="2">
        <v>0</v>
      </c>
      <c r="T311" s="2">
        <v>0</v>
      </c>
      <c r="U311" s="2"/>
    </row>
    <row r="312" spans="1:21" x14ac:dyDescent="0.25">
      <c r="A312" t="s">
        <v>8327</v>
      </c>
      <c r="B312" t="s">
        <v>9651</v>
      </c>
      <c r="C312" t="s">
        <v>7706</v>
      </c>
      <c r="D312" t="s">
        <v>0</v>
      </c>
      <c r="E312">
        <v>1932</v>
      </c>
      <c r="F312" t="s">
        <v>2876</v>
      </c>
      <c r="G312" s="137" t="s">
        <v>2877</v>
      </c>
      <c r="H312" s="2">
        <v>0</v>
      </c>
      <c r="I312" s="2">
        <v>0</v>
      </c>
      <c r="J312" s="2">
        <v>0</v>
      </c>
      <c r="K312" s="15">
        <v>34.54</v>
      </c>
      <c r="L312" s="2">
        <v>0</v>
      </c>
      <c r="M312" s="2">
        <v>0</v>
      </c>
      <c r="N312" s="2">
        <v>0</v>
      </c>
      <c r="O312" s="2">
        <v>4.4901999999999997</v>
      </c>
      <c r="P312" s="2">
        <v>39.030200000000001</v>
      </c>
      <c r="Q312"/>
      <c r="R312" t="s">
        <v>8045</v>
      </c>
      <c r="S312" s="2">
        <v>0</v>
      </c>
      <c r="T312" s="2">
        <v>0</v>
      </c>
      <c r="U312" s="2"/>
    </row>
    <row r="313" spans="1:21" x14ac:dyDescent="0.25">
      <c r="A313" t="s">
        <v>8327</v>
      </c>
      <c r="B313" t="s">
        <v>9648</v>
      </c>
      <c r="C313" t="s">
        <v>7706</v>
      </c>
      <c r="D313" t="s">
        <v>0</v>
      </c>
      <c r="E313">
        <v>1737</v>
      </c>
      <c r="F313" t="s">
        <v>2876</v>
      </c>
      <c r="G313" s="137" t="s">
        <v>2877</v>
      </c>
      <c r="H313" s="2">
        <v>0</v>
      </c>
      <c r="I313" s="2">
        <v>0</v>
      </c>
      <c r="J313" s="2">
        <v>0</v>
      </c>
      <c r="K313" s="15">
        <v>42.21</v>
      </c>
      <c r="L313" s="2">
        <v>0</v>
      </c>
      <c r="M313" s="2">
        <v>0</v>
      </c>
      <c r="N313" s="2">
        <v>0</v>
      </c>
      <c r="O313" s="2">
        <v>5.4873000000000003</v>
      </c>
      <c r="P313" s="2">
        <v>47.697299999999998</v>
      </c>
      <c r="Q313"/>
      <c r="R313" t="s">
        <v>8045</v>
      </c>
      <c r="S313" s="2">
        <v>0</v>
      </c>
      <c r="T313" s="2">
        <v>0</v>
      </c>
      <c r="U313" s="2"/>
    </row>
    <row r="314" spans="1:21" x14ac:dyDescent="0.25">
      <c r="A314" t="s">
        <v>8327</v>
      </c>
      <c r="B314" t="s">
        <v>9636</v>
      </c>
      <c r="C314" t="s">
        <v>7706</v>
      </c>
      <c r="D314" t="s">
        <v>0</v>
      </c>
      <c r="E314">
        <v>1698</v>
      </c>
      <c r="F314" t="s">
        <v>2876</v>
      </c>
      <c r="G314" s="137" t="s">
        <v>2877</v>
      </c>
      <c r="H314" s="2">
        <v>0</v>
      </c>
      <c r="I314" s="2">
        <v>0</v>
      </c>
      <c r="J314" s="2">
        <v>0</v>
      </c>
      <c r="K314" s="15">
        <v>31.98</v>
      </c>
      <c r="L314" s="2">
        <v>0</v>
      </c>
      <c r="M314" s="2">
        <v>0</v>
      </c>
      <c r="N314" s="2">
        <v>0</v>
      </c>
      <c r="O314" s="2">
        <v>4.1574</v>
      </c>
      <c r="P314" s="2">
        <v>36.1374</v>
      </c>
      <c r="Q314"/>
      <c r="R314" t="s">
        <v>8045</v>
      </c>
      <c r="S314" s="2">
        <v>0</v>
      </c>
      <c r="T314" s="2">
        <v>0</v>
      </c>
      <c r="U314" s="2"/>
    </row>
    <row r="315" spans="1:21" x14ac:dyDescent="0.25">
      <c r="A315" t="s">
        <v>8327</v>
      </c>
      <c r="B315" t="s">
        <v>9633</v>
      </c>
      <c r="C315" t="s">
        <v>7706</v>
      </c>
      <c r="D315" t="s">
        <v>0</v>
      </c>
      <c r="E315">
        <v>1654</v>
      </c>
      <c r="F315" t="s">
        <v>2876</v>
      </c>
      <c r="G315" s="137" t="s">
        <v>2877</v>
      </c>
      <c r="H315" s="2">
        <v>0</v>
      </c>
      <c r="I315" s="2">
        <v>0</v>
      </c>
      <c r="J315" s="2">
        <v>0</v>
      </c>
      <c r="K315" s="15">
        <v>43.49</v>
      </c>
      <c r="L315" s="2">
        <v>0</v>
      </c>
      <c r="M315" s="2">
        <v>0</v>
      </c>
      <c r="N315" s="2">
        <v>0</v>
      </c>
      <c r="O315" s="2">
        <v>5.6537000000000006</v>
      </c>
      <c r="P315" s="2">
        <v>49.143700000000003</v>
      </c>
      <c r="Q315"/>
      <c r="R315" t="s">
        <v>8045</v>
      </c>
      <c r="S315" s="2">
        <v>0</v>
      </c>
      <c r="T315" s="2">
        <v>0</v>
      </c>
      <c r="U315" s="2"/>
    </row>
    <row r="316" spans="1:21" x14ac:dyDescent="0.25">
      <c r="A316" t="s">
        <v>8327</v>
      </c>
      <c r="B316" t="s">
        <v>9650</v>
      </c>
      <c r="C316" t="s">
        <v>7706</v>
      </c>
      <c r="D316" t="s">
        <v>0</v>
      </c>
      <c r="E316">
        <v>1609</v>
      </c>
      <c r="F316" t="s">
        <v>2876</v>
      </c>
      <c r="G316" s="137" t="s">
        <v>2877</v>
      </c>
      <c r="H316" s="2">
        <v>0</v>
      </c>
      <c r="I316" s="2">
        <v>0</v>
      </c>
      <c r="J316" s="2">
        <v>0</v>
      </c>
      <c r="K316" s="15">
        <v>36.14</v>
      </c>
      <c r="L316" s="2">
        <v>0</v>
      </c>
      <c r="M316" s="2">
        <v>0</v>
      </c>
      <c r="N316" s="2">
        <v>0</v>
      </c>
      <c r="O316" s="2">
        <v>4.6981999999999999</v>
      </c>
      <c r="P316" s="2">
        <v>40.838200000000001</v>
      </c>
      <c r="Q316"/>
      <c r="R316" t="s">
        <v>8045</v>
      </c>
      <c r="S316" s="2">
        <v>0</v>
      </c>
      <c r="T316" s="2">
        <v>0</v>
      </c>
      <c r="U316" s="2"/>
    </row>
    <row r="317" spans="1:21" x14ac:dyDescent="0.25">
      <c r="A317" t="s">
        <v>8327</v>
      </c>
      <c r="B317" t="s">
        <v>9630</v>
      </c>
      <c r="C317" t="s">
        <v>7706</v>
      </c>
      <c r="D317" t="s">
        <v>0</v>
      </c>
      <c r="E317">
        <v>1583</v>
      </c>
      <c r="F317" t="s">
        <v>2876</v>
      </c>
      <c r="G317" s="137" t="s">
        <v>2877</v>
      </c>
      <c r="H317" s="2">
        <v>0</v>
      </c>
      <c r="I317" s="2">
        <v>0</v>
      </c>
      <c r="J317" s="2">
        <v>0</v>
      </c>
      <c r="K317" s="15">
        <v>41.25</v>
      </c>
      <c r="L317" s="2">
        <v>0</v>
      </c>
      <c r="M317" s="2">
        <v>0</v>
      </c>
      <c r="N317" s="2">
        <v>0</v>
      </c>
      <c r="O317" s="2">
        <v>5.3624999999999998</v>
      </c>
      <c r="P317" s="2">
        <v>46.612499999999997</v>
      </c>
      <c r="Q317"/>
      <c r="R317" t="s">
        <v>8045</v>
      </c>
      <c r="S317" s="2">
        <v>0</v>
      </c>
      <c r="T317" s="2">
        <v>0</v>
      </c>
      <c r="U317" s="2"/>
    </row>
    <row r="318" spans="1:21" x14ac:dyDescent="0.25">
      <c r="A318" t="s">
        <v>8327</v>
      </c>
      <c r="B318" t="s">
        <v>9628</v>
      </c>
      <c r="C318" t="s">
        <v>7706</v>
      </c>
      <c r="D318" t="s">
        <v>0</v>
      </c>
      <c r="E318">
        <v>1535</v>
      </c>
      <c r="F318" t="s">
        <v>2876</v>
      </c>
      <c r="G318" s="137" t="s">
        <v>2877</v>
      </c>
      <c r="H318" s="2">
        <v>0</v>
      </c>
      <c r="I318" s="2">
        <v>0</v>
      </c>
      <c r="J318" s="2">
        <v>0</v>
      </c>
      <c r="K318" s="15">
        <v>42.53</v>
      </c>
      <c r="L318" s="2">
        <v>0</v>
      </c>
      <c r="M318" s="2">
        <v>0</v>
      </c>
      <c r="N318" s="2">
        <v>0</v>
      </c>
      <c r="O318" s="2">
        <v>5.5289000000000001</v>
      </c>
      <c r="P318" s="2">
        <v>48.058900000000001</v>
      </c>
      <c r="Q318"/>
      <c r="R318" t="s">
        <v>8045</v>
      </c>
      <c r="S318" s="2">
        <v>0</v>
      </c>
      <c r="T318" s="2">
        <v>0</v>
      </c>
      <c r="U318" s="2"/>
    </row>
    <row r="319" spans="1:21" x14ac:dyDescent="0.25">
      <c r="A319" t="s">
        <v>8327</v>
      </c>
      <c r="B319" t="s">
        <v>9643</v>
      </c>
      <c r="C319" t="s">
        <v>7706</v>
      </c>
      <c r="D319" t="s">
        <v>0</v>
      </c>
      <c r="E319">
        <v>1494</v>
      </c>
      <c r="F319" t="s">
        <v>2876</v>
      </c>
      <c r="G319" s="137" t="s">
        <v>2877</v>
      </c>
      <c r="H319" s="2">
        <v>0</v>
      </c>
      <c r="I319" s="2">
        <v>0</v>
      </c>
      <c r="J319" s="2">
        <v>0</v>
      </c>
      <c r="K319" s="15">
        <v>50.85</v>
      </c>
      <c r="L319" s="2">
        <v>0</v>
      </c>
      <c r="M319" s="2">
        <v>0</v>
      </c>
      <c r="N319" s="2">
        <v>0</v>
      </c>
      <c r="O319" s="2">
        <v>6.6105</v>
      </c>
      <c r="P319" s="2">
        <v>57.460500000000003</v>
      </c>
      <c r="Q319"/>
      <c r="R319" t="s">
        <v>8045</v>
      </c>
      <c r="S319" s="2">
        <v>0</v>
      </c>
      <c r="T319" s="2">
        <v>0</v>
      </c>
      <c r="U319" s="2"/>
    </row>
    <row r="320" spans="1:21" x14ac:dyDescent="0.25">
      <c r="A320" t="s">
        <v>8327</v>
      </c>
      <c r="B320" t="s">
        <v>9641</v>
      </c>
      <c r="C320" t="s">
        <v>7706</v>
      </c>
      <c r="D320" t="s">
        <v>0</v>
      </c>
      <c r="E320">
        <v>57986</v>
      </c>
      <c r="F320" t="s">
        <v>1455</v>
      </c>
      <c r="G320" s="138" t="s">
        <v>1456</v>
      </c>
      <c r="H320" s="2">
        <v>11.01</v>
      </c>
      <c r="I320" s="2">
        <v>0</v>
      </c>
      <c r="J320" s="2">
        <v>0</v>
      </c>
      <c r="K320" s="15">
        <v>131.85</v>
      </c>
      <c r="L320" s="2">
        <v>0</v>
      </c>
      <c r="M320" s="2">
        <v>0</v>
      </c>
      <c r="N320" s="2">
        <v>0</v>
      </c>
      <c r="O320" s="2">
        <v>17.140499999999999</v>
      </c>
      <c r="P320" s="2">
        <v>160.00049999999999</v>
      </c>
      <c r="Q320"/>
      <c r="R320" t="s">
        <v>8045</v>
      </c>
      <c r="S320" s="2">
        <v>0</v>
      </c>
      <c r="T320" s="2">
        <v>0</v>
      </c>
      <c r="U320" s="2"/>
    </row>
    <row r="321" spans="1:21" x14ac:dyDescent="0.25">
      <c r="A321" t="s">
        <v>8327</v>
      </c>
      <c r="B321" t="s">
        <v>9649</v>
      </c>
      <c r="C321" t="s">
        <v>7706</v>
      </c>
      <c r="D321" t="s">
        <v>0</v>
      </c>
      <c r="E321">
        <v>57448</v>
      </c>
      <c r="F321" t="s">
        <v>1455</v>
      </c>
      <c r="G321" s="138" t="s">
        <v>1456</v>
      </c>
      <c r="H321" s="2">
        <v>10.14</v>
      </c>
      <c r="I321" s="2">
        <v>0</v>
      </c>
      <c r="J321" s="2">
        <v>0</v>
      </c>
      <c r="K321" s="15">
        <v>125.55</v>
      </c>
      <c r="L321" s="2">
        <v>0</v>
      </c>
      <c r="M321" s="2">
        <v>0</v>
      </c>
      <c r="N321" s="2">
        <v>0</v>
      </c>
      <c r="O321" s="2">
        <v>16.3215</v>
      </c>
      <c r="P321" s="2">
        <v>152.01150000000001</v>
      </c>
      <c r="Q321"/>
      <c r="R321" t="s">
        <v>8045</v>
      </c>
      <c r="S321" s="2">
        <v>0</v>
      </c>
      <c r="T321" s="2">
        <v>0</v>
      </c>
      <c r="U321" s="2"/>
    </row>
    <row r="322" spans="1:21" x14ac:dyDescent="0.25">
      <c r="A322" t="s">
        <v>8327</v>
      </c>
      <c r="B322" t="s">
        <v>9639</v>
      </c>
      <c r="C322" t="s">
        <v>7706</v>
      </c>
      <c r="D322" t="s">
        <v>0</v>
      </c>
      <c r="E322">
        <v>56907</v>
      </c>
      <c r="F322" t="s">
        <v>1455</v>
      </c>
      <c r="G322" s="138" t="s">
        <v>1456</v>
      </c>
      <c r="H322" s="2">
        <v>9.77</v>
      </c>
      <c r="I322" s="2">
        <v>0</v>
      </c>
      <c r="J322" s="2">
        <v>0</v>
      </c>
      <c r="K322" s="15">
        <v>121.06</v>
      </c>
      <c r="L322" s="2">
        <v>0</v>
      </c>
      <c r="M322" s="2">
        <v>0</v>
      </c>
      <c r="N322" s="2">
        <v>0</v>
      </c>
      <c r="O322" s="2">
        <v>15.7378</v>
      </c>
      <c r="P322" s="2">
        <v>146.56780000000001</v>
      </c>
      <c r="Q322"/>
      <c r="R322" t="s">
        <v>8045</v>
      </c>
      <c r="S322" s="2">
        <v>0</v>
      </c>
      <c r="T322" s="2">
        <v>0</v>
      </c>
      <c r="U322" s="2"/>
    </row>
    <row r="323" spans="1:21" x14ac:dyDescent="0.25">
      <c r="A323" t="s">
        <v>8327</v>
      </c>
      <c r="B323" t="s">
        <v>9648</v>
      </c>
      <c r="C323" t="s">
        <v>7706</v>
      </c>
      <c r="D323" t="s">
        <v>0</v>
      </c>
      <c r="E323">
        <v>56366</v>
      </c>
      <c r="F323" t="s">
        <v>1455</v>
      </c>
      <c r="G323" s="138" t="s">
        <v>1456</v>
      </c>
      <c r="H323" s="2">
        <v>10.379999999999999</v>
      </c>
      <c r="I323" s="2">
        <v>0</v>
      </c>
      <c r="J323" s="2">
        <v>0</v>
      </c>
      <c r="K323" s="15">
        <v>128.63999999999999</v>
      </c>
      <c r="L323" s="2">
        <v>0</v>
      </c>
      <c r="M323" s="2">
        <v>0</v>
      </c>
      <c r="N323" s="2">
        <v>0</v>
      </c>
      <c r="O323" s="2">
        <v>16.723199999999999</v>
      </c>
      <c r="P323" s="2">
        <v>155.74319999999997</v>
      </c>
      <c r="Q323"/>
      <c r="R323" t="s">
        <v>8045</v>
      </c>
      <c r="S323" s="2">
        <v>0</v>
      </c>
      <c r="T323" s="2">
        <v>0</v>
      </c>
      <c r="U323" s="2"/>
    </row>
    <row r="324" spans="1:21" x14ac:dyDescent="0.25">
      <c r="A324" t="s">
        <v>8327</v>
      </c>
      <c r="B324" t="s">
        <v>9647</v>
      </c>
      <c r="C324" t="s">
        <v>7706</v>
      </c>
      <c r="D324" t="s">
        <v>0</v>
      </c>
      <c r="E324">
        <v>55836</v>
      </c>
      <c r="F324" t="s">
        <v>1455</v>
      </c>
      <c r="G324" s="138" t="s">
        <v>1456</v>
      </c>
      <c r="H324" s="2">
        <v>9.3999999999999986</v>
      </c>
      <c r="I324" s="2">
        <v>0</v>
      </c>
      <c r="J324" s="2">
        <v>0</v>
      </c>
      <c r="K324" s="15">
        <v>116.46</v>
      </c>
      <c r="L324" s="2">
        <v>0</v>
      </c>
      <c r="M324" s="2">
        <v>0</v>
      </c>
      <c r="N324" s="2">
        <v>0</v>
      </c>
      <c r="O324" s="2">
        <v>15.139799999999999</v>
      </c>
      <c r="P324" s="2">
        <v>140.99979999999999</v>
      </c>
      <c r="Q324"/>
      <c r="R324" t="s">
        <v>8045</v>
      </c>
      <c r="S324" s="2">
        <v>0</v>
      </c>
      <c r="T324" s="2">
        <v>0</v>
      </c>
      <c r="U324" s="2"/>
    </row>
    <row r="325" spans="1:21" x14ac:dyDescent="0.25">
      <c r="A325" t="s">
        <v>8327</v>
      </c>
      <c r="B325" t="s">
        <v>9635</v>
      </c>
      <c r="C325" t="s">
        <v>7706</v>
      </c>
      <c r="D325" t="s">
        <v>0</v>
      </c>
      <c r="E325">
        <v>55009</v>
      </c>
      <c r="F325" t="s">
        <v>1455</v>
      </c>
      <c r="G325" s="138" t="s">
        <v>1456</v>
      </c>
      <c r="H325" s="2">
        <v>2.8000000000000003</v>
      </c>
      <c r="I325" s="2">
        <v>0</v>
      </c>
      <c r="J325" s="2">
        <v>0</v>
      </c>
      <c r="K325" s="15">
        <v>34.69</v>
      </c>
      <c r="L325" s="2">
        <v>0</v>
      </c>
      <c r="M325" s="2">
        <v>0</v>
      </c>
      <c r="N325" s="2">
        <v>0</v>
      </c>
      <c r="O325" s="2">
        <v>4.5096999999999996</v>
      </c>
      <c r="P325" s="2">
        <v>41.999699999999997</v>
      </c>
      <c r="Q325"/>
      <c r="R325" t="s">
        <v>8045</v>
      </c>
      <c r="S325" s="2">
        <v>0</v>
      </c>
      <c r="T325" s="2">
        <v>0</v>
      </c>
      <c r="U325" s="2"/>
    </row>
    <row r="326" spans="1:21" x14ac:dyDescent="0.25">
      <c r="A326" t="s">
        <v>8327</v>
      </c>
      <c r="B326" t="s">
        <v>9635</v>
      </c>
      <c r="C326" t="s">
        <v>7706</v>
      </c>
      <c r="D326" t="s">
        <v>0</v>
      </c>
      <c r="E326">
        <v>55243</v>
      </c>
      <c r="F326" t="s">
        <v>1455</v>
      </c>
      <c r="G326" s="138" t="s">
        <v>1456</v>
      </c>
      <c r="H326" s="2">
        <v>10.93</v>
      </c>
      <c r="I326" s="2">
        <v>0</v>
      </c>
      <c r="J326" s="2">
        <v>0</v>
      </c>
      <c r="K326" s="15">
        <v>135.46</v>
      </c>
      <c r="L326" s="2">
        <v>0</v>
      </c>
      <c r="M326" s="2">
        <v>0</v>
      </c>
      <c r="N326" s="2">
        <v>0</v>
      </c>
      <c r="O326" s="2">
        <v>17.6098</v>
      </c>
      <c r="P326" s="2">
        <v>163.99980000000002</v>
      </c>
      <c r="Q326"/>
      <c r="R326" t="s">
        <v>8045</v>
      </c>
      <c r="S326" s="2">
        <v>0</v>
      </c>
      <c r="T326" s="2">
        <v>0</v>
      </c>
      <c r="U326" s="2"/>
    </row>
    <row r="327" spans="1:21" x14ac:dyDescent="0.25">
      <c r="A327" t="s">
        <v>8327</v>
      </c>
      <c r="B327" t="s">
        <v>9633</v>
      </c>
      <c r="C327" t="s">
        <v>7706</v>
      </c>
      <c r="D327" t="s">
        <v>0</v>
      </c>
      <c r="E327">
        <v>54740</v>
      </c>
      <c r="F327" t="s">
        <v>1455</v>
      </c>
      <c r="G327" s="138" t="s">
        <v>1456</v>
      </c>
      <c r="H327" s="2">
        <v>10.33</v>
      </c>
      <c r="I327" s="2">
        <v>0</v>
      </c>
      <c r="J327" s="2">
        <v>0</v>
      </c>
      <c r="K327" s="15">
        <v>128.02000000000001</v>
      </c>
      <c r="L327" s="2">
        <v>0</v>
      </c>
      <c r="M327" s="2">
        <v>0</v>
      </c>
      <c r="N327" s="2">
        <v>0</v>
      </c>
      <c r="O327" s="2">
        <v>16.642600000000002</v>
      </c>
      <c r="P327" s="2">
        <v>154.99260000000004</v>
      </c>
      <c r="Q327"/>
      <c r="R327" t="s">
        <v>8045</v>
      </c>
      <c r="S327" s="2">
        <v>0</v>
      </c>
      <c r="T327" s="2">
        <v>0</v>
      </c>
      <c r="U327" s="2"/>
    </row>
    <row r="328" spans="1:21" x14ac:dyDescent="0.25">
      <c r="A328" t="s">
        <v>8327</v>
      </c>
      <c r="B328" t="s">
        <v>9646</v>
      </c>
      <c r="C328" t="s">
        <v>7706</v>
      </c>
      <c r="D328" t="s">
        <v>0</v>
      </c>
      <c r="E328">
        <v>54189</v>
      </c>
      <c r="F328" t="s">
        <v>1455</v>
      </c>
      <c r="G328" s="138" t="s">
        <v>1456</v>
      </c>
      <c r="H328" s="2">
        <v>8.92</v>
      </c>
      <c r="I328" s="2">
        <v>0</v>
      </c>
      <c r="J328" s="2">
        <v>0</v>
      </c>
      <c r="K328" s="15">
        <v>114.23</v>
      </c>
      <c r="L328" s="2">
        <v>0</v>
      </c>
      <c r="M328" s="2">
        <v>0</v>
      </c>
      <c r="N328" s="2">
        <v>0</v>
      </c>
      <c r="O328" s="2">
        <v>14.849900000000002</v>
      </c>
      <c r="P328" s="2">
        <v>137.9999</v>
      </c>
      <c r="Q328"/>
      <c r="R328" t="s">
        <v>8045</v>
      </c>
      <c r="S328" s="2">
        <v>0</v>
      </c>
      <c r="T328" s="2">
        <v>0</v>
      </c>
      <c r="U328" s="2"/>
    </row>
    <row r="329" spans="1:21" x14ac:dyDescent="0.25">
      <c r="A329" t="s">
        <v>8327</v>
      </c>
      <c r="B329" t="s">
        <v>9631</v>
      </c>
      <c r="C329" t="s">
        <v>7706</v>
      </c>
      <c r="D329" t="s">
        <v>0</v>
      </c>
      <c r="E329">
        <v>53565</v>
      </c>
      <c r="F329" t="s">
        <v>1455</v>
      </c>
      <c r="G329" s="138" t="s">
        <v>1456</v>
      </c>
      <c r="H329" s="2">
        <v>8.7900000000000009</v>
      </c>
      <c r="I329" s="2">
        <v>0</v>
      </c>
      <c r="J329" s="2">
        <v>0</v>
      </c>
      <c r="K329" s="15">
        <v>112.6</v>
      </c>
      <c r="L329" s="2">
        <v>0</v>
      </c>
      <c r="M329" s="2">
        <v>0</v>
      </c>
      <c r="N329" s="2">
        <v>0</v>
      </c>
      <c r="O329" s="2">
        <v>14.638</v>
      </c>
      <c r="P329" s="2">
        <v>136.02799999999999</v>
      </c>
      <c r="Q329"/>
      <c r="R329" t="s">
        <v>8045</v>
      </c>
      <c r="S329" s="2">
        <v>0</v>
      </c>
      <c r="T329" s="2">
        <v>0</v>
      </c>
      <c r="U329" s="2"/>
    </row>
    <row r="330" spans="1:21" x14ac:dyDescent="0.25">
      <c r="A330" t="s">
        <v>8327</v>
      </c>
      <c r="B330" t="s">
        <v>9645</v>
      </c>
      <c r="C330" t="s">
        <v>7706</v>
      </c>
      <c r="D330" t="s">
        <v>0</v>
      </c>
      <c r="E330">
        <v>52396</v>
      </c>
      <c r="F330" t="s">
        <v>1455</v>
      </c>
      <c r="G330" s="138" t="s">
        <v>1456</v>
      </c>
      <c r="H330" s="2">
        <v>10.290000000000001</v>
      </c>
      <c r="I330" s="2">
        <v>0</v>
      </c>
      <c r="J330" s="2">
        <v>0</v>
      </c>
      <c r="K330" s="15">
        <v>131.76</v>
      </c>
      <c r="L330" s="2">
        <v>0</v>
      </c>
      <c r="M330" s="2">
        <v>0</v>
      </c>
      <c r="N330" s="2">
        <v>0</v>
      </c>
      <c r="O330" s="2">
        <v>17.128799999999998</v>
      </c>
      <c r="P330" s="2">
        <v>159.17879999999997</v>
      </c>
      <c r="Q330"/>
      <c r="R330" t="s">
        <v>8045</v>
      </c>
      <c r="S330" s="2">
        <v>0</v>
      </c>
      <c r="T330" s="2">
        <v>0</v>
      </c>
      <c r="U330" s="2"/>
    </row>
    <row r="331" spans="1:21" x14ac:dyDescent="0.25">
      <c r="A331" t="s">
        <v>8327</v>
      </c>
      <c r="B331" t="s">
        <v>9644</v>
      </c>
      <c r="C331" t="s">
        <v>7706</v>
      </c>
      <c r="D331" t="s">
        <v>0</v>
      </c>
      <c r="E331">
        <v>51760</v>
      </c>
      <c r="F331" t="s">
        <v>1455</v>
      </c>
      <c r="G331" s="138" t="s">
        <v>1456</v>
      </c>
      <c r="H331" s="2">
        <v>10.3</v>
      </c>
      <c r="I331" s="2">
        <v>0</v>
      </c>
      <c r="J331" s="2">
        <v>0</v>
      </c>
      <c r="K331" s="15">
        <v>131.88</v>
      </c>
      <c r="L331" s="2">
        <v>0</v>
      </c>
      <c r="M331" s="2">
        <v>0</v>
      </c>
      <c r="N331" s="2">
        <v>0</v>
      </c>
      <c r="O331" s="2">
        <v>17.144400000000001</v>
      </c>
      <c r="P331" s="2">
        <v>159.3244</v>
      </c>
      <c r="Q331"/>
      <c r="R331" t="s">
        <v>8045</v>
      </c>
      <c r="S331" s="2">
        <v>0</v>
      </c>
      <c r="T331" s="2">
        <v>0</v>
      </c>
      <c r="U331" s="2"/>
    </row>
    <row r="332" spans="1:21" x14ac:dyDescent="0.25">
      <c r="A332" t="s">
        <v>8327</v>
      </c>
      <c r="B332" t="s">
        <v>9643</v>
      </c>
      <c r="C332" t="s">
        <v>7706</v>
      </c>
      <c r="D332" t="s">
        <v>0</v>
      </c>
      <c r="E332">
        <v>51183</v>
      </c>
      <c r="F332" t="s">
        <v>1455</v>
      </c>
      <c r="G332" s="138" t="s">
        <v>1456</v>
      </c>
      <c r="H332" s="2">
        <v>8.4700000000000006</v>
      </c>
      <c r="I332" s="2">
        <v>0</v>
      </c>
      <c r="J332" s="2">
        <v>0</v>
      </c>
      <c r="K332" s="15">
        <v>108.43</v>
      </c>
      <c r="L332" s="2">
        <v>0</v>
      </c>
      <c r="M332" s="2">
        <v>0</v>
      </c>
      <c r="N332" s="2">
        <v>0</v>
      </c>
      <c r="O332" s="2">
        <v>14.095900000000002</v>
      </c>
      <c r="P332" s="2">
        <v>130.99590000000001</v>
      </c>
      <c r="Q332"/>
      <c r="R332" t="s">
        <v>8045</v>
      </c>
      <c r="S332" s="2">
        <v>0</v>
      </c>
      <c r="T332" s="2">
        <v>0</v>
      </c>
      <c r="U332" s="2"/>
    </row>
    <row r="333" spans="1:21" x14ac:dyDescent="0.25">
      <c r="A333" t="s">
        <v>8327</v>
      </c>
      <c r="B333" t="s">
        <v>9642</v>
      </c>
      <c r="C333" t="s">
        <v>7706</v>
      </c>
      <c r="D333" t="s">
        <v>0</v>
      </c>
      <c r="E333">
        <v>50525</v>
      </c>
      <c r="F333" t="s">
        <v>1455</v>
      </c>
      <c r="G333" s="138" t="s">
        <v>1456</v>
      </c>
      <c r="H333" s="2">
        <v>8.9</v>
      </c>
      <c r="I333" s="2">
        <v>0</v>
      </c>
      <c r="J333" s="2">
        <v>0</v>
      </c>
      <c r="K333" s="15">
        <v>111.59</v>
      </c>
      <c r="L333" s="2">
        <v>0</v>
      </c>
      <c r="M333" s="2">
        <v>0</v>
      </c>
      <c r="N333" s="2">
        <v>0</v>
      </c>
      <c r="O333" s="2">
        <v>14.5067</v>
      </c>
      <c r="P333" s="2">
        <v>134.9967</v>
      </c>
      <c r="Q333"/>
      <c r="R333" t="s">
        <v>8045</v>
      </c>
      <c r="S333" s="2">
        <v>0</v>
      </c>
      <c r="T333" s="2">
        <v>0</v>
      </c>
      <c r="U333" s="2"/>
    </row>
    <row r="334" spans="1:21" x14ac:dyDescent="0.25">
      <c r="A334" t="s">
        <v>8327</v>
      </c>
      <c r="B334" t="s">
        <v>9641</v>
      </c>
      <c r="C334" t="s">
        <v>7706</v>
      </c>
      <c r="D334" t="s">
        <v>0</v>
      </c>
      <c r="E334">
        <v>76880</v>
      </c>
      <c r="F334" t="s">
        <v>1459</v>
      </c>
      <c r="G334" s="42" t="s">
        <v>1460</v>
      </c>
      <c r="H334" s="2">
        <v>3.99</v>
      </c>
      <c r="I334" s="2">
        <v>0</v>
      </c>
      <c r="J334" s="2">
        <v>0</v>
      </c>
      <c r="K334" s="15">
        <v>47.8</v>
      </c>
      <c r="L334" s="2">
        <v>0</v>
      </c>
      <c r="M334" s="2">
        <v>0</v>
      </c>
      <c r="N334" s="2">
        <v>0</v>
      </c>
      <c r="O334" s="2">
        <v>6.2139999999999995</v>
      </c>
      <c r="P334" s="2">
        <v>58.003999999999998</v>
      </c>
      <c r="Q334"/>
      <c r="R334" t="s">
        <v>8045</v>
      </c>
      <c r="S334" s="2">
        <v>0</v>
      </c>
      <c r="T334" s="2">
        <v>0</v>
      </c>
      <c r="U334" s="2"/>
    </row>
    <row r="335" spans="1:21" x14ac:dyDescent="0.25">
      <c r="A335" t="s">
        <v>8327</v>
      </c>
      <c r="B335" t="s">
        <v>9641</v>
      </c>
      <c r="C335" t="s">
        <v>7706</v>
      </c>
      <c r="D335" t="s">
        <v>0</v>
      </c>
      <c r="E335">
        <v>76836</v>
      </c>
      <c r="F335" t="s">
        <v>1459</v>
      </c>
      <c r="G335" s="42" t="s">
        <v>1460</v>
      </c>
      <c r="H335" s="2">
        <v>1.6700000000000002</v>
      </c>
      <c r="I335" s="2">
        <v>0</v>
      </c>
      <c r="J335" s="2">
        <v>0</v>
      </c>
      <c r="K335" s="15">
        <v>26.23</v>
      </c>
      <c r="L335" s="2">
        <v>0</v>
      </c>
      <c r="M335" s="2">
        <v>0</v>
      </c>
      <c r="N335" s="2">
        <v>0</v>
      </c>
      <c r="O335" s="2">
        <v>3.4099000000000004</v>
      </c>
      <c r="P335" s="2">
        <v>31.309900000000003</v>
      </c>
      <c r="Q335"/>
      <c r="R335" t="s">
        <v>8045</v>
      </c>
      <c r="S335" s="2">
        <v>0</v>
      </c>
      <c r="T335" s="2">
        <v>0</v>
      </c>
      <c r="U335" s="2"/>
    </row>
    <row r="336" spans="1:21" x14ac:dyDescent="0.25">
      <c r="A336" t="s">
        <v>8327</v>
      </c>
      <c r="B336" t="s">
        <v>9640</v>
      </c>
      <c r="C336" t="s">
        <v>7706</v>
      </c>
      <c r="D336" t="s">
        <v>0</v>
      </c>
      <c r="E336">
        <v>76574</v>
      </c>
      <c r="F336" t="s">
        <v>1459</v>
      </c>
      <c r="G336" s="42" t="s">
        <v>1460</v>
      </c>
      <c r="H336" s="2">
        <v>4.4000000000000004</v>
      </c>
      <c r="I336" s="2">
        <v>0</v>
      </c>
      <c r="J336" s="2">
        <v>0</v>
      </c>
      <c r="K336" s="15">
        <v>54.51</v>
      </c>
      <c r="L336" s="2">
        <v>0</v>
      </c>
      <c r="M336" s="2">
        <v>0</v>
      </c>
      <c r="N336" s="2">
        <v>0</v>
      </c>
      <c r="O336" s="2">
        <v>7.0862999999999996</v>
      </c>
      <c r="P336" s="2">
        <v>65.996299999999991</v>
      </c>
      <c r="Q336"/>
      <c r="R336" t="s">
        <v>8045</v>
      </c>
      <c r="S336" s="2">
        <v>0</v>
      </c>
      <c r="T336" s="2">
        <v>0</v>
      </c>
      <c r="U336" s="2"/>
    </row>
    <row r="337" spans="1:21" x14ac:dyDescent="0.25">
      <c r="A337" t="s">
        <v>8327</v>
      </c>
      <c r="B337" t="s">
        <v>9639</v>
      </c>
      <c r="C337" t="s">
        <v>7706</v>
      </c>
      <c r="D337" t="s">
        <v>0</v>
      </c>
      <c r="E337">
        <v>76460</v>
      </c>
      <c r="F337" t="s">
        <v>1459</v>
      </c>
      <c r="G337" s="42" t="s">
        <v>1460</v>
      </c>
      <c r="H337" s="2">
        <v>3.5999999999999996</v>
      </c>
      <c r="I337" s="2">
        <v>0</v>
      </c>
      <c r="J337" s="2">
        <v>0</v>
      </c>
      <c r="K337" s="15">
        <v>44.6</v>
      </c>
      <c r="L337" s="2">
        <v>0</v>
      </c>
      <c r="M337" s="2">
        <v>0</v>
      </c>
      <c r="N337" s="2">
        <v>0</v>
      </c>
      <c r="O337" s="2">
        <v>5.798</v>
      </c>
      <c r="P337" s="2">
        <v>53.998000000000005</v>
      </c>
      <c r="Q337"/>
      <c r="R337" t="s">
        <v>8045</v>
      </c>
      <c r="S337" s="2">
        <v>0</v>
      </c>
      <c r="T337" s="2">
        <v>0</v>
      </c>
      <c r="U337" s="2"/>
    </row>
    <row r="338" spans="1:21" x14ac:dyDescent="0.25">
      <c r="A338" t="s">
        <v>8327</v>
      </c>
      <c r="B338" t="s">
        <v>9638</v>
      </c>
      <c r="C338" t="s">
        <v>7706</v>
      </c>
      <c r="D338" t="s">
        <v>0</v>
      </c>
      <c r="E338">
        <v>76346</v>
      </c>
      <c r="F338" t="s">
        <v>1459</v>
      </c>
      <c r="G338" s="42" t="s">
        <v>1460</v>
      </c>
      <c r="H338" s="2">
        <v>3.33</v>
      </c>
      <c r="I338" s="2">
        <v>0</v>
      </c>
      <c r="J338" s="2">
        <v>0</v>
      </c>
      <c r="K338" s="15">
        <v>41.17</v>
      </c>
      <c r="L338" s="2">
        <v>0</v>
      </c>
      <c r="M338" s="2">
        <v>0</v>
      </c>
      <c r="N338" s="2">
        <v>0</v>
      </c>
      <c r="O338" s="2">
        <v>5.3521000000000001</v>
      </c>
      <c r="P338" s="2">
        <v>49.8521</v>
      </c>
      <c r="Q338"/>
      <c r="R338" t="s">
        <v>8045</v>
      </c>
      <c r="S338" s="2">
        <v>0</v>
      </c>
      <c r="T338" s="2">
        <v>0</v>
      </c>
      <c r="U338" s="2"/>
    </row>
    <row r="339" spans="1:21" x14ac:dyDescent="0.25">
      <c r="A339" t="s">
        <v>8327</v>
      </c>
      <c r="B339" t="s">
        <v>9638</v>
      </c>
      <c r="C339" t="s">
        <v>7706</v>
      </c>
      <c r="D339" t="s">
        <v>0</v>
      </c>
      <c r="E339">
        <v>76229</v>
      </c>
      <c r="F339" t="s">
        <v>1459</v>
      </c>
      <c r="G339" s="42" t="s">
        <v>1460</v>
      </c>
      <c r="H339" s="2">
        <v>5.5500000000000007</v>
      </c>
      <c r="I339" s="2">
        <v>0</v>
      </c>
      <c r="J339" s="2">
        <v>0</v>
      </c>
      <c r="K339" s="15">
        <v>68.760000000000005</v>
      </c>
      <c r="L339" s="2">
        <v>0</v>
      </c>
      <c r="M339" s="2">
        <v>0</v>
      </c>
      <c r="N339" s="2">
        <v>0</v>
      </c>
      <c r="O339" s="2">
        <v>8.9388000000000005</v>
      </c>
      <c r="P339" s="2">
        <v>83.248800000000003</v>
      </c>
      <c r="Q339"/>
      <c r="R339" t="s">
        <v>8045</v>
      </c>
      <c r="S339" s="2">
        <v>0</v>
      </c>
      <c r="T339" s="2">
        <v>0</v>
      </c>
      <c r="U339" s="2"/>
    </row>
    <row r="340" spans="1:21" x14ac:dyDescent="0.25">
      <c r="A340" t="s">
        <v>8327</v>
      </c>
      <c r="B340" t="s">
        <v>9638</v>
      </c>
      <c r="C340" t="s">
        <v>7706</v>
      </c>
      <c r="D340" t="s">
        <v>0</v>
      </c>
      <c r="E340">
        <v>76086</v>
      </c>
      <c r="F340" t="s">
        <v>1459</v>
      </c>
      <c r="G340" s="42" t="s">
        <v>1460</v>
      </c>
      <c r="H340" s="2">
        <v>3.33</v>
      </c>
      <c r="I340" s="2">
        <v>0</v>
      </c>
      <c r="J340" s="2">
        <v>0</v>
      </c>
      <c r="K340" s="15">
        <v>41.3</v>
      </c>
      <c r="L340" s="2">
        <v>0</v>
      </c>
      <c r="M340" s="2">
        <v>0</v>
      </c>
      <c r="N340" s="2">
        <v>0</v>
      </c>
      <c r="O340" s="2">
        <v>5.3689999999999998</v>
      </c>
      <c r="P340" s="2">
        <v>49.998999999999995</v>
      </c>
      <c r="Q340"/>
      <c r="R340" t="s">
        <v>8045</v>
      </c>
      <c r="S340" s="2">
        <v>0</v>
      </c>
      <c r="T340" s="2">
        <v>0</v>
      </c>
      <c r="U340" s="2"/>
    </row>
    <row r="341" spans="1:21" x14ac:dyDescent="0.25">
      <c r="A341" t="s">
        <v>8327</v>
      </c>
      <c r="B341" t="s">
        <v>9637</v>
      </c>
      <c r="C341" t="s">
        <v>7706</v>
      </c>
      <c r="D341" t="s">
        <v>0</v>
      </c>
      <c r="E341">
        <v>76085</v>
      </c>
      <c r="F341" t="s">
        <v>1459</v>
      </c>
      <c r="G341" s="42" t="s">
        <v>1460</v>
      </c>
      <c r="H341" s="2">
        <v>2.7600000000000002</v>
      </c>
      <c r="I341" s="2">
        <v>0</v>
      </c>
      <c r="J341" s="2">
        <v>0</v>
      </c>
      <c r="K341" s="15">
        <v>34.119999999999997</v>
      </c>
      <c r="L341" s="2">
        <v>0</v>
      </c>
      <c r="M341" s="2">
        <v>0</v>
      </c>
      <c r="N341" s="2">
        <v>0</v>
      </c>
      <c r="O341" s="2">
        <v>4.4356</v>
      </c>
      <c r="P341" s="2">
        <v>41.315599999999996</v>
      </c>
      <c r="Q341"/>
      <c r="R341" t="s">
        <v>8045</v>
      </c>
      <c r="S341" s="2">
        <v>0</v>
      </c>
      <c r="T341" s="2">
        <v>0</v>
      </c>
      <c r="U341" s="2"/>
    </row>
    <row r="342" spans="1:21" x14ac:dyDescent="0.25">
      <c r="A342" t="s">
        <v>8327</v>
      </c>
      <c r="B342" t="s">
        <v>9636</v>
      </c>
      <c r="C342" t="s">
        <v>7706</v>
      </c>
      <c r="D342" t="s">
        <v>0</v>
      </c>
      <c r="E342">
        <v>75813</v>
      </c>
      <c r="F342" t="s">
        <v>1459</v>
      </c>
      <c r="G342" s="42" t="s">
        <v>1460</v>
      </c>
      <c r="H342" s="2">
        <v>3.33</v>
      </c>
      <c r="I342" s="2">
        <v>0</v>
      </c>
      <c r="J342" s="2">
        <v>0</v>
      </c>
      <c r="K342" s="15">
        <v>41.3</v>
      </c>
      <c r="L342" s="2">
        <v>0</v>
      </c>
      <c r="M342" s="2">
        <v>0</v>
      </c>
      <c r="N342" s="2">
        <v>0</v>
      </c>
      <c r="O342" s="2">
        <v>5.3689999999999998</v>
      </c>
      <c r="P342" s="2">
        <v>49.998999999999995</v>
      </c>
      <c r="Q342"/>
      <c r="R342" t="s">
        <v>8045</v>
      </c>
      <c r="S342" s="2">
        <v>0</v>
      </c>
      <c r="T342" s="2">
        <v>0</v>
      </c>
      <c r="U342" s="2"/>
    </row>
    <row r="343" spans="1:21" x14ac:dyDescent="0.25">
      <c r="A343" t="s">
        <v>8327</v>
      </c>
      <c r="B343" t="s">
        <v>9635</v>
      </c>
      <c r="C343" t="s">
        <v>7706</v>
      </c>
      <c r="D343" t="s">
        <v>0</v>
      </c>
      <c r="E343">
        <v>75699</v>
      </c>
      <c r="F343" t="s">
        <v>1459</v>
      </c>
      <c r="G343" s="42" t="s">
        <v>1460</v>
      </c>
      <c r="H343" s="2">
        <v>3.13</v>
      </c>
      <c r="I343" s="2">
        <v>0</v>
      </c>
      <c r="J343" s="2">
        <v>0</v>
      </c>
      <c r="K343" s="15">
        <v>38.82</v>
      </c>
      <c r="L343" s="2">
        <v>0</v>
      </c>
      <c r="M343" s="2">
        <v>0</v>
      </c>
      <c r="N343" s="2">
        <v>0</v>
      </c>
      <c r="O343" s="2">
        <v>5.0466000000000006</v>
      </c>
      <c r="P343" s="2">
        <v>46.996600000000001</v>
      </c>
      <c r="Q343"/>
      <c r="R343" t="s">
        <v>8045</v>
      </c>
      <c r="S343" s="2">
        <v>0</v>
      </c>
      <c r="T343" s="2">
        <v>0</v>
      </c>
      <c r="U343" s="2"/>
    </row>
    <row r="344" spans="1:21" x14ac:dyDescent="0.25">
      <c r="A344" t="s">
        <v>8327</v>
      </c>
      <c r="B344" t="s">
        <v>9634</v>
      </c>
      <c r="C344" t="s">
        <v>7706</v>
      </c>
      <c r="D344" t="s">
        <v>0</v>
      </c>
      <c r="E344">
        <v>75606</v>
      </c>
      <c r="F344" t="s">
        <v>1459</v>
      </c>
      <c r="G344" s="42" t="s">
        <v>1460</v>
      </c>
      <c r="H344" s="2">
        <v>4.45</v>
      </c>
      <c r="I344" s="2">
        <v>0</v>
      </c>
      <c r="J344" s="2">
        <v>0</v>
      </c>
      <c r="K344" s="15">
        <v>55.17</v>
      </c>
      <c r="L344" s="2">
        <v>0</v>
      </c>
      <c r="M344" s="2">
        <v>0</v>
      </c>
      <c r="N344" s="2">
        <v>0</v>
      </c>
      <c r="O344" s="2">
        <v>7.1721000000000004</v>
      </c>
      <c r="P344" s="2">
        <v>66.792100000000005</v>
      </c>
      <c r="Q344"/>
      <c r="R344" t="s">
        <v>8045</v>
      </c>
      <c r="S344" s="2">
        <v>0</v>
      </c>
      <c r="T344" s="2">
        <v>0</v>
      </c>
      <c r="U344" s="2"/>
    </row>
    <row r="345" spans="1:21" x14ac:dyDescent="0.25">
      <c r="A345" t="s">
        <v>8327</v>
      </c>
      <c r="B345" t="s">
        <v>9633</v>
      </c>
      <c r="C345" t="s">
        <v>7706</v>
      </c>
      <c r="D345" t="s">
        <v>0</v>
      </c>
      <c r="E345">
        <v>75496</v>
      </c>
      <c r="F345" t="s">
        <v>1459</v>
      </c>
      <c r="G345" s="42" t="s">
        <v>1460</v>
      </c>
      <c r="H345" s="2">
        <v>4.67</v>
      </c>
      <c r="I345" s="2">
        <v>0</v>
      </c>
      <c r="J345" s="2">
        <v>0</v>
      </c>
      <c r="K345" s="15">
        <v>57.82</v>
      </c>
      <c r="L345" s="2">
        <v>0</v>
      </c>
      <c r="M345" s="2">
        <v>0</v>
      </c>
      <c r="N345" s="2">
        <v>0</v>
      </c>
      <c r="O345" s="2">
        <v>7.5166000000000004</v>
      </c>
      <c r="P345" s="2">
        <v>70.006600000000006</v>
      </c>
      <c r="Q345"/>
      <c r="R345" t="s">
        <v>8045</v>
      </c>
      <c r="S345" s="2">
        <v>0</v>
      </c>
      <c r="T345" s="2">
        <v>0</v>
      </c>
      <c r="U345" s="2"/>
    </row>
    <row r="346" spans="1:21" x14ac:dyDescent="0.25">
      <c r="A346" t="s">
        <v>8327</v>
      </c>
      <c r="B346" t="s">
        <v>9633</v>
      </c>
      <c r="C346" t="s">
        <v>7706</v>
      </c>
      <c r="D346" t="s">
        <v>0</v>
      </c>
      <c r="E346">
        <v>75432</v>
      </c>
      <c r="F346" t="s">
        <v>1459</v>
      </c>
      <c r="G346" s="42" t="s">
        <v>1460</v>
      </c>
      <c r="H346" s="2">
        <v>3.53</v>
      </c>
      <c r="I346" s="2">
        <v>0</v>
      </c>
      <c r="J346" s="2">
        <v>0</v>
      </c>
      <c r="K346" s="15">
        <v>43.78</v>
      </c>
      <c r="L346" s="2">
        <v>0</v>
      </c>
      <c r="M346" s="2">
        <v>0</v>
      </c>
      <c r="N346" s="2">
        <v>0</v>
      </c>
      <c r="O346" s="2">
        <v>5.6914000000000007</v>
      </c>
      <c r="P346" s="2">
        <v>53.001400000000004</v>
      </c>
      <c r="Q346"/>
      <c r="R346" t="s">
        <v>8045</v>
      </c>
      <c r="S346" s="2">
        <v>0</v>
      </c>
      <c r="T346" s="2">
        <v>0</v>
      </c>
      <c r="U346" s="2"/>
    </row>
    <row r="347" spans="1:21" x14ac:dyDescent="0.25">
      <c r="A347" t="s">
        <v>8327</v>
      </c>
      <c r="B347" t="s">
        <v>9632</v>
      </c>
      <c r="C347" t="s">
        <v>7706</v>
      </c>
      <c r="D347" t="s">
        <v>0</v>
      </c>
      <c r="E347">
        <v>75378</v>
      </c>
      <c r="F347" t="s">
        <v>1459</v>
      </c>
      <c r="G347" s="42" t="s">
        <v>1460</v>
      </c>
      <c r="H347" s="2">
        <v>1.96</v>
      </c>
      <c r="I347" s="2">
        <v>0</v>
      </c>
      <c r="J347" s="2">
        <v>0</v>
      </c>
      <c r="K347" s="15">
        <v>25.12</v>
      </c>
      <c r="L347" s="2">
        <v>0</v>
      </c>
      <c r="M347" s="2">
        <v>0</v>
      </c>
      <c r="N347" s="2">
        <v>0</v>
      </c>
      <c r="O347" s="2">
        <v>3.2656000000000001</v>
      </c>
      <c r="P347" s="2">
        <v>30.345600000000001</v>
      </c>
      <c r="Q347"/>
      <c r="R347" t="s">
        <v>8045</v>
      </c>
      <c r="S347" s="2">
        <v>0</v>
      </c>
      <c r="T347" s="2">
        <v>0</v>
      </c>
      <c r="U347" s="2"/>
    </row>
    <row r="348" spans="1:21" x14ac:dyDescent="0.25">
      <c r="A348" t="s">
        <v>8327</v>
      </c>
      <c r="B348" t="s">
        <v>9632</v>
      </c>
      <c r="C348" t="s">
        <v>7706</v>
      </c>
      <c r="D348" t="s">
        <v>0</v>
      </c>
      <c r="E348">
        <v>75294</v>
      </c>
      <c r="F348" t="s">
        <v>1459</v>
      </c>
      <c r="G348" s="42" t="s">
        <v>1460</v>
      </c>
      <c r="H348" s="2">
        <v>4.01</v>
      </c>
      <c r="I348" s="2">
        <v>0</v>
      </c>
      <c r="J348" s="2">
        <v>0</v>
      </c>
      <c r="K348" s="15">
        <v>51.32</v>
      </c>
      <c r="L348" s="2">
        <v>0</v>
      </c>
      <c r="M348" s="2">
        <v>0</v>
      </c>
      <c r="N348" s="2">
        <v>0</v>
      </c>
      <c r="O348" s="2">
        <v>6.6716000000000006</v>
      </c>
      <c r="P348" s="2">
        <v>62.001599999999996</v>
      </c>
      <c r="Q348"/>
      <c r="R348" t="s">
        <v>8045</v>
      </c>
      <c r="S348" s="2">
        <v>0</v>
      </c>
      <c r="T348" s="2">
        <v>0</v>
      </c>
      <c r="U348" s="2"/>
    </row>
    <row r="349" spans="1:21" x14ac:dyDescent="0.25">
      <c r="A349" t="s">
        <v>8327</v>
      </c>
      <c r="B349" t="s">
        <v>9631</v>
      </c>
      <c r="C349" t="s">
        <v>7706</v>
      </c>
      <c r="D349" t="s">
        <v>0</v>
      </c>
      <c r="E349">
        <v>74982</v>
      </c>
      <c r="F349" t="s">
        <v>1459</v>
      </c>
      <c r="G349" s="42" t="s">
        <v>1460</v>
      </c>
      <c r="H349" s="2">
        <v>4.53</v>
      </c>
      <c r="I349" s="2">
        <v>0</v>
      </c>
      <c r="J349" s="2">
        <v>0</v>
      </c>
      <c r="K349" s="15">
        <v>57.94</v>
      </c>
      <c r="L349" s="2">
        <v>0</v>
      </c>
      <c r="M349" s="2">
        <v>0</v>
      </c>
      <c r="N349" s="2">
        <v>0</v>
      </c>
      <c r="O349" s="2">
        <v>7.5321999999999996</v>
      </c>
      <c r="P349" s="2">
        <v>70.002200000000002</v>
      </c>
      <c r="Q349"/>
      <c r="R349" t="s">
        <v>8045</v>
      </c>
      <c r="S349" s="2">
        <v>0</v>
      </c>
      <c r="T349" s="2">
        <v>0</v>
      </c>
      <c r="U349" s="2"/>
    </row>
    <row r="350" spans="1:21" x14ac:dyDescent="0.25">
      <c r="A350" t="s">
        <v>8327</v>
      </c>
      <c r="B350" t="s">
        <v>9631</v>
      </c>
      <c r="C350" t="s">
        <v>7706</v>
      </c>
      <c r="D350" t="s">
        <v>0</v>
      </c>
      <c r="E350">
        <v>74979</v>
      </c>
      <c r="F350" t="s">
        <v>1459</v>
      </c>
      <c r="G350" s="42" t="s">
        <v>1460</v>
      </c>
      <c r="H350" s="2">
        <v>3.49</v>
      </c>
      <c r="I350" s="2">
        <v>0</v>
      </c>
      <c r="J350" s="2">
        <v>0</v>
      </c>
      <c r="K350" s="15">
        <v>44.7</v>
      </c>
      <c r="L350" s="2">
        <v>0</v>
      </c>
      <c r="M350" s="2">
        <v>0</v>
      </c>
      <c r="N350" s="2">
        <v>0</v>
      </c>
      <c r="O350" s="2">
        <v>5.8110000000000008</v>
      </c>
      <c r="P350" s="2">
        <v>54.001000000000005</v>
      </c>
      <c r="Q350"/>
      <c r="R350" t="s">
        <v>8045</v>
      </c>
      <c r="S350" s="2">
        <v>0</v>
      </c>
      <c r="T350" s="2">
        <v>0</v>
      </c>
      <c r="U350" s="2"/>
    </row>
    <row r="351" spans="1:21" x14ac:dyDescent="0.25">
      <c r="A351" t="s">
        <v>8327</v>
      </c>
      <c r="B351" t="s">
        <v>9630</v>
      </c>
      <c r="C351" t="s">
        <v>7706</v>
      </c>
      <c r="D351" t="s">
        <v>0</v>
      </c>
      <c r="E351">
        <v>74747</v>
      </c>
      <c r="F351" t="s">
        <v>1459</v>
      </c>
      <c r="G351" s="42" t="s">
        <v>1460</v>
      </c>
      <c r="H351" s="2">
        <v>4.3529999999999998</v>
      </c>
      <c r="I351" s="2">
        <v>0</v>
      </c>
      <c r="J351" s="2">
        <v>0</v>
      </c>
      <c r="K351" s="15">
        <v>61.28</v>
      </c>
      <c r="L351" s="2">
        <v>0</v>
      </c>
      <c r="M351" s="2">
        <v>0</v>
      </c>
      <c r="N351" s="2">
        <v>0</v>
      </c>
      <c r="O351" s="2">
        <v>7.9664000000000001</v>
      </c>
      <c r="P351" s="2">
        <v>73.599400000000003</v>
      </c>
      <c r="Q351"/>
      <c r="R351" t="s">
        <v>8045</v>
      </c>
      <c r="S351" s="2">
        <v>0</v>
      </c>
      <c r="T351" s="2">
        <v>0</v>
      </c>
      <c r="U351" s="2"/>
    </row>
    <row r="352" spans="1:21" x14ac:dyDescent="0.25">
      <c r="A352" t="s">
        <v>8327</v>
      </c>
      <c r="B352" t="s">
        <v>9629</v>
      </c>
      <c r="C352" t="s">
        <v>7706</v>
      </c>
      <c r="D352" t="s">
        <v>0</v>
      </c>
      <c r="E352">
        <v>74654</v>
      </c>
      <c r="F352" t="s">
        <v>1459</v>
      </c>
      <c r="G352" s="42" t="s">
        <v>1460</v>
      </c>
      <c r="H352" s="2">
        <v>4.53</v>
      </c>
      <c r="I352" s="2">
        <v>0</v>
      </c>
      <c r="J352" s="2">
        <v>0</v>
      </c>
      <c r="K352" s="15">
        <v>57.94</v>
      </c>
      <c r="L352" s="2">
        <v>0</v>
      </c>
      <c r="M352" s="2">
        <v>0</v>
      </c>
      <c r="N352" s="2">
        <v>0</v>
      </c>
      <c r="O352" s="2">
        <v>7.5321999999999996</v>
      </c>
      <c r="P352" s="2">
        <v>70.002200000000002</v>
      </c>
      <c r="Q352"/>
      <c r="R352" t="s">
        <v>8045</v>
      </c>
      <c r="S352" s="2">
        <v>0</v>
      </c>
      <c r="T352" s="2">
        <v>0</v>
      </c>
      <c r="U352" s="2"/>
    </row>
    <row r="353" spans="1:21" x14ac:dyDescent="0.25">
      <c r="A353" t="s">
        <v>8327</v>
      </c>
      <c r="B353" t="s">
        <v>9628</v>
      </c>
      <c r="C353" t="s">
        <v>7706</v>
      </c>
      <c r="D353" t="s">
        <v>0</v>
      </c>
      <c r="E353">
        <v>74357</v>
      </c>
      <c r="F353" t="s">
        <v>1459</v>
      </c>
      <c r="G353" s="42" t="s">
        <v>1460</v>
      </c>
      <c r="H353" s="2">
        <v>4.59</v>
      </c>
      <c r="I353" s="2">
        <v>0</v>
      </c>
      <c r="J353" s="2">
        <v>0</v>
      </c>
      <c r="K353" s="15">
        <v>58.77</v>
      </c>
      <c r="L353" s="2">
        <v>0</v>
      </c>
      <c r="M353" s="2">
        <v>0</v>
      </c>
      <c r="N353" s="2">
        <v>0</v>
      </c>
      <c r="O353" s="2">
        <v>7.6401000000000003</v>
      </c>
      <c r="P353" s="2">
        <v>71.000100000000003</v>
      </c>
      <c r="Q353"/>
      <c r="R353" t="s">
        <v>8045</v>
      </c>
      <c r="S353" s="2">
        <v>0</v>
      </c>
      <c r="T353" s="2">
        <v>0</v>
      </c>
      <c r="U353" s="2"/>
    </row>
    <row r="354" spans="1:21" x14ac:dyDescent="0.25">
      <c r="A354" t="s">
        <v>8327</v>
      </c>
      <c r="B354" t="s">
        <v>9627</v>
      </c>
      <c r="C354" t="s">
        <v>7706</v>
      </c>
      <c r="D354" t="s">
        <v>0</v>
      </c>
      <c r="E354">
        <v>74120</v>
      </c>
      <c r="F354" t="s">
        <v>1459</v>
      </c>
      <c r="G354" s="42" t="s">
        <v>1460</v>
      </c>
      <c r="H354" s="2">
        <v>5.05</v>
      </c>
      <c r="I354" s="2">
        <v>0</v>
      </c>
      <c r="J354" s="2">
        <v>0</v>
      </c>
      <c r="K354" s="15">
        <v>64.650000000000006</v>
      </c>
      <c r="L354" s="2">
        <v>0</v>
      </c>
      <c r="M354" s="2">
        <v>0</v>
      </c>
      <c r="N354" s="2">
        <v>0</v>
      </c>
      <c r="O354" s="2">
        <v>8.4045000000000005</v>
      </c>
      <c r="P354" s="2">
        <v>78.104500000000002</v>
      </c>
      <c r="Q354"/>
      <c r="R354" t="s">
        <v>8045</v>
      </c>
      <c r="S354" s="2">
        <v>0</v>
      </c>
      <c r="T354" s="2">
        <v>0</v>
      </c>
      <c r="U354" s="2"/>
    </row>
    <row r="355" spans="1:21" x14ac:dyDescent="0.25">
      <c r="A355" t="s">
        <v>8327</v>
      </c>
      <c r="B355" t="s">
        <v>9623</v>
      </c>
      <c r="C355" t="s">
        <v>7706</v>
      </c>
      <c r="D355" t="s">
        <v>0</v>
      </c>
      <c r="E355">
        <v>73830</v>
      </c>
      <c r="F355" t="s">
        <v>1459</v>
      </c>
      <c r="G355" s="42" t="s">
        <v>1460</v>
      </c>
      <c r="H355" s="2">
        <v>3.8899999999999997</v>
      </c>
      <c r="I355" s="2">
        <v>0</v>
      </c>
      <c r="J355" s="2">
        <v>0</v>
      </c>
      <c r="K355" s="15">
        <v>48.77</v>
      </c>
      <c r="L355" s="2">
        <v>0</v>
      </c>
      <c r="M355" s="2">
        <v>0</v>
      </c>
      <c r="N355" s="2">
        <v>0</v>
      </c>
      <c r="O355" s="2">
        <v>6.3401000000000005</v>
      </c>
      <c r="P355" s="2">
        <v>59.000100000000003</v>
      </c>
      <c r="Q355"/>
      <c r="R355" t="s">
        <v>8045</v>
      </c>
      <c r="S355" s="136">
        <v>0</v>
      </c>
      <c r="T355" s="136">
        <v>0</v>
      </c>
      <c r="U355" s="136"/>
    </row>
    <row r="356" spans="1:21" x14ac:dyDescent="0.25">
      <c r="A356" t="s">
        <v>8326</v>
      </c>
      <c r="B356" t="s">
        <v>9597</v>
      </c>
      <c r="C356" t="s">
        <v>7706</v>
      </c>
      <c r="D356" t="s">
        <v>0</v>
      </c>
      <c r="E356" t="s">
        <v>9618</v>
      </c>
      <c r="F356" t="s">
        <v>1340</v>
      </c>
      <c r="G356" s="133" t="s">
        <v>1341</v>
      </c>
      <c r="H356" s="2">
        <v>0</v>
      </c>
      <c r="I356" s="2">
        <v>0</v>
      </c>
      <c r="J356" s="2">
        <v>0</v>
      </c>
      <c r="K356" s="15">
        <v>7.65</v>
      </c>
      <c r="L356" s="2">
        <v>0</v>
      </c>
      <c r="M356" s="2">
        <v>0</v>
      </c>
      <c r="N356" s="2">
        <v>0</v>
      </c>
      <c r="O356" s="2">
        <v>0.99450000000000005</v>
      </c>
      <c r="P356" s="2">
        <v>8.6445000000000007</v>
      </c>
      <c r="Q356"/>
      <c r="R356" t="s">
        <v>8045</v>
      </c>
      <c r="S356" s="136"/>
      <c r="T356" s="136"/>
      <c r="U356" s="136"/>
    </row>
    <row r="357" spans="1:21" x14ac:dyDescent="0.25">
      <c r="A357" t="s">
        <v>8326</v>
      </c>
      <c r="B357" t="s">
        <v>9597</v>
      </c>
      <c r="C357" t="s">
        <v>7706</v>
      </c>
      <c r="D357" t="s">
        <v>0</v>
      </c>
      <c r="E357" t="s">
        <v>9617</v>
      </c>
      <c r="F357" t="s">
        <v>1340</v>
      </c>
      <c r="G357" s="133" t="s">
        <v>1341</v>
      </c>
      <c r="H357" s="2">
        <v>0</v>
      </c>
      <c r="I357" s="2">
        <v>0</v>
      </c>
      <c r="J357" s="2">
        <v>0</v>
      </c>
      <c r="K357" s="15">
        <v>6.02</v>
      </c>
      <c r="L357" s="2">
        <v>0</v>
      </c>
      <c r="M357" s="2">
        <v>0</v>
      </c>
      <c r="N357" s="2">
        <v>0</v>
      </c>
      <c r="O357" s="2">
        <v>0.78259999999999996</v>
      </c>
      <c r="P357" s="2">
        <v>6.8026</v>
      </c>
      <c r="Q357"/>
      <c r="R357" t="s">
        <v>8045</v>
      </c>
      <c r="S357" s="136"/>
      <c r="T357" s="136"/>
      <c r="U357" s="136"/>
    </row>
    <row r="358" spans="1:21" x14ac:dyDescent="0.25">
      <c r="A358" t="s">
        <v>8326</v>
      </c>
      <c r="B358" s="129" t="s">
        <v>9547</v>
      </c>
      <c r="C358" t="s">
        <v>7706</v>
      </c>
      <c r="D358" t="s">
        <v>0</v>
      </c>
      <c r="E358">
        <v>465</v>
      </c>
      <c r="F358" t="s">
        <v>9252</v>
      </c>
      <c r="G358" t="s">
        <v>9253</v>
      </c>
      <c r="H358" s="2">
        <v>0</v>
      </c>
      <c r="I358" s="2">
        <v>0</v>
      </c>
      <c r="J358" s="2">
        <v>0</v>
      </c>
      <c r="K358" s="15">
        <v>1220.8</v>
      </c>
      <c r="L358" s="2">
        <v>0</v>
      </c>
      <c r="M358" s="2">
        <v>0</v>
      </c>
      <c r="N358" s="2">
        <v>0</v>
      </c>
      <c r="O358" s="2">
        <v>158.70400000000001</v>
      </c>
      <c r="P358" s="2">
        <v>1379.5039999999999</v>
      </c>
      <c r="Q358"/>
      <c r="R358" t="s">
        <v>8045</v>
      </c>
      <c r="S358" s="136"/>
      <c r="T358" s="136"/>
      <c r="U358" s="136"/>
    </row>
    <row r="359" spans="1:21" x14ac:dyDescent="0.25">
      <c r="A359" t="s">
        <v>8326</v>
      </c>
      <c r="B359" t="s">
        <v>9595</v>
      </c>
      <c r="C359" t="s">
        <v>7706</v>
      </c>
      <c r="D359" t="s">
        <v>0</v>
      </c>
      <c r="E359">
        <v>8306</v>
      </c>
      <c r="F359" t="s">
        <v>1674</v>
      </c>
      <c r="G359" s="133" t="s">
        <v>1675</v>
      </c>
      <c r="H359" s="2">
        <v>0</v>
      </c>
      <c r="I359" s="2">
        <v>0</v>
      </c>
      <c r="J359" s="2">
        <v>0</v>
      </c>
      <c r="K359" s="15">
        <v>232.33</v>
      </c>
      <c r="L359" s="2">
        <v>0</v>
      </c>
      <c r="M359" s="2">
        <v>0</v>
      </c>
      <c r="N359" s="2">
        <v>0</v>
      </c>
      <c r="O359" s="2">
        <v>30.202900000000003</v>
      </c>
      <c r="P359" s="2">
        <v>262.53290000000004</v>
      </c>
      <c r="Q359"/>
      <c r="R359" t="s">
        <v>8045</v>
      </c>
      <c r="S359" s="136"/>
      <c r="T359" s="136"/>
      <c r="U359" s="136"/>
    </row>
    <row r="360" spans="1:21" x14ac:dyDescent="0.25">
      <c r="A360" t="s">
        <v>8326</v>
      </c>
      <c r="B360" t="s">
        <v>9602</v>
      </c>
      <c r="C360" t="s">
        <v>7706</v>
      </c>
      <c r="D360" t="s">
        <v>0</v>
      </c>
      <c r="E360">
        <v>659863</v>
      </c>
      <c r="F360" t="s">
        <v>1375</v>
      </c>
      <c r="G360" t="s">
        <v>1376</v>
      </c>
      <c r="H360" s="2">
        <v>2.69</v>
      </c>
      <c r="I360" s="2">
        <v>0</v>
      </c>
      <c r="J360" s="2">
        <v>0</v>
      </c>
      <c r="K360" s="15">
        <v>34.46</v>
      </c>
      <c r="L360" s="2">
        <v>0</v>
      </c>
      <c r="M360" s="2">
        <v>0</v>
      </c>
      <c r="N360" s="2">
        <v>0</v>
      </c>
      <c r="O360" s="2">
        <v>4.4798</v>
      </c>
      <c r="P360" s="2">
        <v>41.629799999999996</v>
      </c>
      <c r="Q360"/>
      <c r="R360" t="s">
        <v>8045</v>
      </c>
      <c r="S360" s="136"/>
      <c r="T360" s="136"/>
      <c r="U360" s="136"/>
    </row>
    <row r="361" spans="1:21" x14ac:dyDescent="0.25">
      <c r="A361" t="s">
        <v>8326</v>
      </c>
      <c r="B361" t="s">
        <v>9599</v>
      </c>
      <c r="C361" t="s">
        <v>7706</v>
      </c>
      <c r="D361" t="s">
        <v>0</v>
      </c>
      <c r="E361" t="s">
        <v>9616</v>
      </c>
      <c r="F361" t="s">
        <v>1317</v>
      </c>
      <c r="G361" s="133" t="s">
        <v>1318</v>
      </c>
      <c r="H361" s="2">
        <v>0</v>
      </c>
      <c r="I361" s="2">
        <v>0</v>
      </c>
      <c r="J361" s="2">
        <v>0</v>
      </c>
      <c r="K361" s="15">
        <v>8.32</v>
      </c>
      <c r="L361" s="2">
        <v>0</v>
      </c>
      <c r="M361" s="2">
        <v>0</v>
      </c>
      <c r="N361" s="2">
        <v>0</v>
      </c>
      <c r="O361" s="2">
        <v>1.0816000000000001</v>
      </c>
      <c r="P361" s="2">
        <v>9.4016000000000002</v>
      </c>
      <c r="Q361"/>
      <c r="R361" t="s">
        <v>8045</v>
      </c>
      <c r="S361" s="136"/>
      <c r="T361" s="136"/>
      <c r="U361" s="136"/>
    </row>
    <row r="362" spans="1:21" x14ac:dyDescent="0.25">
      <c r="A362" t="s">
        <v>8326</v>
      </c>
      <c r="B362" t="s">
        <v>9598</v>
      </c>
      <c r="C362" t="s">
        <v>7706</v>
      </c>
      <c r="D362" t="s">
        <v>0</v>
      </c>
      <c r="E362">
        <v>658961</v>
      </c>
      <c r="F362" t="s">
        <v>1375</v>
      </c>
      <c r="G362" t="s">
        <v>1376</v>
      </c>
      <c r="H362" s="2">
        <v>2.72</v>
      </c>
      <c r="I362" s="2">
        <v>0</v>
      </c>
      <c r="J362" s="2">
        <v>0</v>
      </c>
      <c r="K362" s="15">
        <v>34.76</v>
      </c>
      <c r="L362" s="2">
        <v>0</v>
      </c>
      <c r="M362" s="2">
        <v>0</v>
      </c>
      <c r="N362" s="2">
        <v>0</v>
      </c>
      <c r="O362" s="2">
        <v>4.5187999999999997</v>
      </c>
      <c r="P362" s="2">
        <v>41.998799999999996</v>
      </c>
      <c r="Q362"/>
      <c r="R362" t="s">
        <v>8045</v>
      </c>
      <c r="S362" s="136"/>
      <c r="T362" s="136"/>
      <c r="U362" s="136"/>
    </row>
    <row r="363" spans="1:21" x14ac:dyDescent="0.25">
      <c r="A363" t="s">
        <v>8326</v>
      </c>
      <c r="B363" t="s">
        <v>9615</v>
      </c>
      <c r="C363" t="s">
        <v>7706</v>
      </c>
      <c r="D363" t="s">
        <v>0</v>
      </c>
      <c r="E363">
        <v>14964</v>
      </c>
      <c r="F363" t="s">
        <v>9234</v>
      </c>
      <c r="G363" t="s">
        <v>9448</v>
      </c>
      <c r="H363" s="2">
        <v>2.58</v>
      </c>
      <c r="I363" s="2">
        <v>0</v>
      </c>
      <c r="J363" s="2">
        <v>0</v>
      </c>
      <c r="K363" s="15">
        <v>31.87</v>
      </c>
      <c r="L363" s="2">
        <v>0</v>
      </c>
      <c r="M363" s="2">
        <v>0</v>
      </c>
      <c r="N363" s="2">
        <v>0</v>
      </c>
      <c r="O363" s="2">
        <v>4.1431000000000004</v>
      </c>
      <c r="P363" s="2">
        <v>38.593100000000007</v>
      </c>
      <c r="Q363"/>
      <c r="R363" t="s">
        <v>8045</v>
      </c>
      <c r="S363" s="136"/>
      <c r="T363" s="136"/>
      <c r="U363" s="136"/>
    </row>
    <row r="364" spans="1:21" x14ac:dyDescent="0.25">
      <c r="A364" t="s">
        <v>8326</v>
      </c>
      <c r="B364" t="s">
        <v>9547</v>
      </c>
      <c r="C364" t="s">
        <v>7706</v>
      </c>
      <c r="D364" t="s">
        <v>0</v>
      </c>
      <c r="E364">
        <v>4114416</v>
      </c>
      <c r="F364" t="s">
        <v>1506</v>
      </c>
      <c r="G364" t="s">
        <v>1507</v>
      </c>
      <c r="H364" s="2">
        <v>0</v>
      </c>
      <c r="I364" s="2">
        <v>0</v>
      </c>
      <c r="J364" s="2">
        <v>0</v>
      </c>
      <c r="K364" s="15">
        <v>91.1</v>
      </c>
      <c r="L364" s="2">
        <v>0</v>
      </c>
      <c r="M364" s="2">
        <v>0</v>
      </c>
      <c r="N364" s="2">
        <v>0</v>
      </c>
      <c r="O364" s="2">
        <v>11.843</v>
      </c>
      <c r="P364" s="2">
        <v>102.943</v>
      </c>
      <c r="Q364"/>
      <c r="R364" t="s">
        <v>8045</v>
      </c>
      <c r="S364" s="136"/>
      <c r="T364" s="136"/>
      <c r="U364" s="136"/>
    </row>
    <row r="365" spans="1:21" x14ac:dyDescent="0.25">
      <c r="A365" t="s">
        <v>8326</v>
      </c>
      <c r="B365" t="s">
        <v>9546</v>
      </c>
      <c r="C365" t="s">
        <v>7706</v>
      </c>
      <c r="D365" t="s">
        <v>0</v>
      </c>
      <c r="E365">
        <v>32081764</v>
      </c>
      <c r="F365" t="s">
        <v>3436</v>
      </c>
      <c r="G365" t="s">
        <v>3437</v>
      </c>
      <c r="H365" s="2">
        <v>0</v>
      </c>
      <c r="I365" s="2">
        <v>0</v>
      </c>
      <c r="J365" s="2">
        <v>0</v>
      </c>
      <c r="K365" s="15">
        <v>31.51</v>
      </c>
      <c r="L365" s="2">
        <v>0</v>
      </c>
      <c r="M365" s="2">
        <v>0</v>
      </c>
      <c r="N365" s="2">
        <v>0</v>
      </c>
      <c r="O365" s="2">
        <v>4.0963000000000003</v>
      </c>
      <c r="P365" s="2">
        <v>35.606300000000005</v>
      </c>
      <c r="Q365"/>
      <c r="R365" t="s">
        <v>8045</v>
      </c>
      <c r="S365" s="136"/>
      <c r="T365" s="136"/>
      <c r="U365" s="136"/>
    </row>
    <row r="366" spans="1:21" x14ac:dyDescent="0.25">
      <c r="A366" t="s">
        <v>8326</v>
      </c>
      <c r="B366" t="s">
        <v>9613</v>
      </c>
      <c r="C366" t="s">
        <v>7706</v>
      </c>
      <c r="D366" t="s">
        <v>0</v>
      </c>
      <c r="E366">
        <v>14295</v>
      </c>
      <c r="F366" t="s">
        <v>9234</v>
      </c>
      <c r="G366" s="133" t="s">
        <v>9448</v>
      </c>
      <c r="H366" s="2">
        <v>2.31</v>
      </c>
      <c r="I366" s="2">
        <v>0</v>
      </c>
      <c r="J366" s="2">
        <v>0</v>
      </c>
      <c r="K366" s="15">
        <v>28.55</v>
      </c>
      <c r="L366" s="2">
        <v>0</v>
      </c>
      <c r="M366" s="2">
        <v>0</v>
      </c>
      <c r="N366" s="2">
        <v>0</v>
      </c>
      <c r="O366" s="2">
        <v>3.7115</v>
      </c>
      <c r="P366" s="2">
        <v>34.5715</v>
      </c>
      <c r="Q366"/>
      <c r="R366" t="s">
        <v>8045</v>
      </c>
      <c r="S366" s="136"/>
      <c r="T366" s="136"/>
      <c r="U366" s="136"/>
    </row>
    <row r="367" spans="1:21" x14ac:dyDescent="0.25">
      <c r="A367" t="s">
        <v>8326</v>
      </c>
      <c r="B367" t="s">
        <v>9613</v>
      </c>
      <c r="C367" s="21" t="s">
        <v>9530</v>
      </c>
      <c r="D367" t="s">
        <v>0</v>
      </c>
      <c r="E367" t="s">
        <v>9614</v>
      </c>
      <c r="F367" t="s">
        <v>1317</v>
      </c>
      <c r="G367" s="133" t="s">
        <v>1318</v>
      </c>
      <c r="H367" s="2">
        <v>0</v>
      </c>
      <c r="I367" s="2">
        <v>0</v>
      </c>
      <c r="J367" s="2">
        <v>0</v>
      </c>
      <c r="K367" s="15">
        <v>146.9</v>
      </c>
      <c r="L367" s="2">
        <v>0</v>
      </c>
      <c r="M367" s="2">
        <v>0</v>
      </c>
      <c r="N367" s="2">
        <v>0</v>
      </c>
      <c r="O367" s="2">
        <v>19.097000000000001</v>
      </c>
      <c r="P367" s="2">
        <v>165.99700000000001</v>
      </c>
      <c r="Q367"/>
      <c r="R367" t="s">
        <v>8045</v>
      </c>
      <c r="S367" s="136"/>
      <c r="T367" s="136"/>
      <c r="U367" s="136"/>
    </row>
    <row r="368" spans="1:21" x14ac:dyDescent="0.25">
      <c r="A368" t="s">
        <v>8326</v>
      </c>
      <c r="B368" t="s">
        <v>9587</v>
      </c>
      <c r="C368" t="s">
        <v>7706</v>
      </c>
      <c r="D368" t="s">
        <v>0</v>
      </c>
      <c r="E368">
        <v>110927</v>
      </c>
      <c r="G368" t="s">
        <v>1391</v>
      </c>
      <c r="H368" s="2">
        <v>14.120000000000001</v>
      </c>
      <c r="I368" s="2">
        <v>0</v>
      </c>
      <c r="J368" s="2">
        <v>0</v>
      </c>
      <c r="K368" s="15">
        <v>164.5</v>
      </c>
      <c r="L368" s="2">
        <v>0</v>
      </c>
      <c r="M368" s="2">
        <v>0</v>
      </c>
      <c r="N368" s="2">
        <v>0</v>
      </c>
      <c r="O368" s="2">
        <v>21.385000000000002</v>
      </c>
      <c r="P368" s="2">
        <v>200.005</v>
      </c>
      <c r="Q368" t="s">
        <v>9244</v>
      </c>
      <c r="R368" t="s">
        <v>8045</v>
      </c>
      <c r="S368" s="136"/>
      <c r="T368" s="136"/>
      <c r="U368" s="136"/>
    </row>
    <row r="369" spans="1:21" x14ac:dyDescent="0.25">
      <c r="A369" t="s">
        <v>8326</v>
      </c>
      <c r="B369" t="s">
        <v>9587</v>
      </c>
      <c r="C369" t="s">
        <v>7706</v>
      </c>
      <c r="D369" t="s">
        <v>0</v>
      </c>
      <c r="E369">
        <v>14123</v>
      </c>
      <c r="F369" t="s">
        <v>9234</v>
      </c>
      <c r="G369" s="133" t="s">
        <v>9448</v>
      </c>
      <c r="H369" s="2">
        <v>2.61</v>
      </c>
      <c r="I369" s="2">
        <v>0</v>
      </c>
      <c r="J369" s="2">
        <v>0</v>
      </c>
      <c r="K369" s="15">
        <v>34.4</v>
      </c>
      <c r="L369" s="2">
        <v>0</v>
      </c>
      <c r="M369" s="2">
        <v>0</v>
      </c>
      <c r="N369" s="2">
        <v>0</v>
      </c>
      <c r="O369" s="2">
        <v>4.4719999999999995</v>
      </c>
      <c r="P369" s="2">
        <v>41.481999999999999</v>
      </c>
      <c r="Q369"/>
      <c r="R369" t="s">
        <v>8045</v>
      </c>
      <c r="S369" s="136"/>
      <c r="T369" s="136"/>
      <c r="U369" s="136"/>
    </row>
    <row r="370" spans="1:21" x14ac:dyDescent="0.25">
      <c r="A370" t="s">
        <v>8326</v>
      </c>
      <c r="B370" t="s">
        <v>9608</v>
      </c>
      <c r="C370" t="s">
        <v>7706</v>
      </c>
      <c r="D370" t="s">
        <v>0</v>
      </c>
      <c r="E370">
        <v>32109580</v>
      </c>
      <c r="F370" t="s">
        <v>3436</v>
      </c>
      <c r="G370" t="s">
        <v>3437</v>
      </c>
      <c r="H370" s="2">
        <v>0</v>
      </c>
      <c r="I370" s="2">
        <v>0</v>
      </c>
      <c r="J370" s="2">
        <v>0</v>
      </c>
      <c r="K370" s="15">
        <v>31.51</v>
      </c>
      <c r="L370" s="2">
        <v>0</v>
      </c>
      <c r="M370" s="2">
        <v>0</v>
      </c>
      <c r="N370" s="2">
        <v>0</v>
      </c>
      <c r="O370" s="2">
        <v>4.0963000000000003</v>
      </c>
      <c r="P370" s="2">
        <v>35.606300000000005</v>
      </c>
      <c r="Q370"/>
      <c r="R370" t="s">
        <v>8045</v>
      </c>
      <c r="S370" s="136"/>
      <c r="T370" s="136"/>
      <c r="U370" s="136"/>
    </row>
    <row r="371" spans="1:21" x14ac:dyDescent="0.25">
      <c r="A371" t="s">
        <v>8326</v>
      </c>
      <c r="B371" t="s">
        <v>9550</v>
      </c>
      <c r="C371" t="s">
        <v>7706</v>
      </c>
      <c r="D371" t="s">
        <v>0</v>
      </c>
      <c r="E371">
        <v>9924</v>
      </c>
      <c r="G371" t="s">
        <v>1391</v>
      </c>
      <c r="H371" s="2">
        <v>3.5300000000000002</v>
      </c>
      <c r="I371" s="2">
        <v>0</v>
      </c>
      <c r="J371" s="2">
        <v>0</v>
      </c>
      <c r="K371" s="15">
        <v>41.08</v>
      </c>
      <c r="L371" s="2">
        <v>0</v>
      </c>
      <c r="M371" s="2">
        <v>0</v>
      </c>
      <c r="N371" s="2">
        <v>0</v>
      </c>
      <c r="O371" s="2">
        <v>5.3403999999999998</v>
      </c>
      <c r="P371" s="2">
        <v>49.950400000000002</v>
      </c>
      <c r="Q371" t="s">
        <v>9244</v>
      </c>
      <c r="R371" t="s">
        <v>8045</v>
      </c>
      <c r="S371" s="136"/>
      <c r="T371" s="136"/>
      <c r="U371" s="136"/>
    </row>
    <row r="372" spans="1:21" x14ac:dyDescent="0.25">
      <c r="A372" t="s">
        <v>8326</v>
      </c>
      <c r="B372" t="s">
        <v>9561</v>
      </c>
      <c r="C372" t="s">
        <v>7706</v>
      </c>
      <c r="D372" t="s">
        <v>0</v>
      </c>
      <c r="E372">
        <v>507297</v>
      </c>
      <c r="F372" t="s">
        <v>1375</v>
      </c>
      <c r="G372" t="s">
        <v>1376</v>
      </c>
      <c r="H372" s="2">
        <v>8.91</v>
      </c>
      <c r="I372" s="2">
        <v>0</v>
      </c>
      <c r="J372" s="2">
        <v>0</v>
      </c>
      <c r="K372" s="15">
        <v>105.39</v>
      </c>
      <c r="L372" s="2">
        <v>0</v>
      </c>
      <c r="M372" s="2">
        <v>0</v>
      </c>
      <c r="N372" s="2">
        <v>0</v>
      </c>
      <c r="O372" s="2">
        <v>13.700700000000001</v>
      </c>
      <c r="P372" s="2">
        <v>128.00069999999999</v>
      </c>
      <c r="Q372"/>
      <c r="R372" t="s">
        <v>8045</v>
      </c>
      <c r="S372" s="136"/>
      <c r="T372" s="136"/>
      <c r="U372" s="136"/>
    </row>
    <row r="373" spans="1:21" x14ac:dyDescent="0.25">
      <c r="A373" t="s">
        <v>8326</v>
      </c>
      <c r="B373" t="s">
        <v>9612</v>
      </c>
      <c r="C373" t="s">
        <v>7706</v>
      </c>
      <c r="D373" t="s">
        <v>0</v>
      </c>
      <c r="E373">
        <v>108512</v>
      </c>
      <c r="G373" t="s">
        <v>1391</v>
      </c>
      <c r="H373" s="2">
        <v>15.36</v>
      </c>
      <c r="I373" s="2">
        <v>0</v>
      </c>
      <c r="J373" s="2">
        <v>0</v>
      </c>
      <c r="K373" s="15">
        <v>166.8</v>
      </c>
      <c r="L373" s="2">
        <v>0</v>
      </c>
      <c r="M373" s="2">
        <v>0</v>
      </c>
      <c r="N373" s="2">
        <v>0</v>
      </c>
      <c r="O373" s="2">
        <v>21.684000000000001</v>
      </c>
      <c r="P373" s="2">
        <v>203.84400000000002</v>
      </c>
      <c r="Q373" t="s">
        <v>9244</v>
      </c>
      <c r="R373" t="s">
        <v>8045</v>
      </c>
      <c r="S373" s="136"/>
      <c r="T373" s="136"/>
      <c r="U373" s="136"/>
    </row>
    <row r="374" spans="1:21" x14ac:dyDescent="0.25">
      <c r="A374" t="s">
        <v>8326</v>
      </c>
      <c r="B374" t="s">
        <v>9541</v>
      </c>
      <c r="C374" t="s">
        <v>7706</v>
      </c>
      <c r="D374" t="s">
        <v>0</v>
      </c>
      <c r="E374">
        <v>5661</v>
      </c>
      <c r="F374" t="s">
        <v>2771</v>
      </c>
      <c r="G374" t="s">
        <v>2772</v>
      </c>
      <c r="H374" s="2">
        <v>9.6000000000000014</v>
      </c>
      <c r="I374" s="2">
        <v>0</v>
      </c>
      <c r="J374" s="2">
        <v>0</v>
      </c>
      <c r="K374" s="15">
        <v>104.78</v>
      </c>
      <c r="L374" s="2">
        <v>0</v>
      </c>
      <c r="M374" s="2">
        <v>0</v>
      </c>
      <c r="N374" s="2">
        <v>0</v>
      </c>
      <c r="O374" s="2">
        <v>13.621400000000001</v>
      </c>
      <c r="P374" s="2">
        <v>128.00139999999999</v>
      </c>
      <c r="Q374"/>
      <c r="R374" t="s">
        <v>8045</v>
      </c>
      <c r="S374" s="136"/>
      <c r="T374" s="136"/>
      <c r="U374" s="136"/>
    </row>
    <row r="375" spans="1:21" x14ac:dyDescent="0.25">
      <c r="A375" t="s">
        <v>8326</v>
      </c>
      <c r="B375" t="s">
        <v>9564</v>
      </c>
      <c r="C375" t="s">
        <v>7706</v>
      </c>
      <c r="D375" t="s">
        <v>0</v>
      </c>
      <c r="E375">
        <v>17406</v>
      </c>
      <c r="F375" t="s">
        <v>1531</v>
      </c>
      <c r="G375" t="s">
        <v>1532</v>
      </c>
      <c r="H375" s="2">
        <v>4.42</v>
      </c>
      <c r="I375" s="2">
        <v>0</v>
      </c>
      <c r="J375" s="2">
        <v>0</v>
      </c>
      <c r="K375" s="15">
        <v>48.3</v>
      </c>
      <c r="L375" s="2">
        <v>0</v>
      </c>
      <c r="M375" s="2">
        <v>0</v>
      </c>
      <c r="N375" s="2">
        <v>0</v>
      </c>
      <c r="O375" s="2">
        <v>6.2789999999999999</v>
      </c>
      <c r="P375" s="2">
        <v>58.998999999999995</v>
      </c>
      <c r="Q375"/>
      <c r="R375" t="s">
        <v>8045</v>
      </c>
      <c r="S375" s="136"/>
      <c r="T375" s="136"/>
      <c r="U375" s="136"/>
    </row>
    <row r="376" spans="1:21" x14ac:dyDescent="0.25">
      <c r="A376" t="s">
        <v>8326</v>
      </c>
      <c r="B376" t="s">
        <v>9557</v>
      </c>
      <c r="C376" t="s">
        <v>7706</v>
      </c>
      <c r="D376" t="s">
        <v>0</v>
      </c>
      <c r="E376">
        <v>4928</v>
      </c>
      <c r="F376" t="s">
        <v>2771</v>
      </c>
      <c r="G376" t="s">
        <v>2772</v>
      </c>
      <c r="H376" s="2">
        <v>9.09</v>
      </c>
      <c r="I376" s="2">
        <v>0</v>
      </c>
      <c r="J376" s="2">
        <v>0</v>
      </c>
      <c r="K376" s="15">
        <v>92.23</v>
      </c>
      <c r="L376" s="2">
        <v>0</v>
      </c>
      <c r="M376" s="2">
        <v>0</v>
      </c>
      <c r="N376" s="2">
        <v>0</v>
      </c>
      <c r="O376" s="2">
        <v>11.9899</v>
      </c>
      <c r="P376" s="2">
        <v>113.30990000000001</v>
      </c>
      <c r="Q376"/>
      <c r="R376" t="s">
        <v>8045</v>
      </c>
      <c r="S376" s="136"/>
      <c r="T376" s="136"/>
      <c r="U376" s="136"/>
    </row>
    <row r="377" spans="1:21" x14ac:dyDescent="0.25">
      <c r="A377" t="s">
        <v>8326</v>
      </c>
      <c r="B377" t="s">
        <v>9604</v>
      </c>
      <c r="C377" t="s">
        <v>7706</v>
      </c>
      <c r="D377" t="s">
        <v>0</v>
      </c>
      <c r="E377">
        <v>50005</v>
      </c>
      <c r="F377" t="s">
        <v>1455</v>
      </c>
      <c r="G377" t="s">
        <v>1456</v>
      </c>
      <c r="H377" s="2">
        <v>8.8500000000000014</v>
      </c>
      <c r="I377" s="2">
        <v>0</v>
      </c>
      <c r="J377" s="2">
        <v>0</v>
      </c>
      <c r="K377" s="15">
        <v>111.03</v>
      </c>
      <c r="L377" s="2">
        <v>0</v>
      </c>
      <c r="M377" s="2">
        <v>0</v>
      </c>
      <c r="N377" s="2">
        <v>0</v>
      </c>
      <c r="O377" s="2">
        <v>14.433900000000001</v>
      </c>
      <c r="P377" s="2">
        <v>134.31389999999999</v>
      </c>
      <c r="Q377"/>
      <c r="R377" t="s">
        <v>8045</v>
      </c>
      <c r="S377" s="136"/>
      <c r="T377" s="136"/>
      <c r="U377" s="136"/>
    </row>
    <row r="378" spans="1:21" x14ac:dyDescent="0.25">
      <c r="A378" t="s">
        <v>8326</v>
      </c>
      <c r="B378" t="s">
        <v>9603</v>
      </c>
      <c r="C378" t="s">
        <v>7706</v>
      </c>
      <c r="D378" t="s">
        <v>0</v>
      </c>
      <c r="E378">
        <v>49634</v>
      </c>
      <c r="F378" t="s">
        <v>1455</v>
      </c>
      <c r="G378" t="s">
        <v>1456</v>
      </c>
      <c r="H378" s="2">
        <v>2.7600000000000002</v>
      </c>
      <c r="I378" s="2">
        <v>0</v>
      </c>
      <c r="J378" s="2">
        <v>0</v>
      </c>
      <c r="K378" s="15">
        <v>34.72</v>
      </c>
      <c r="L378" s="2">
        <v>0</v>
      </c>
      <c r="M378" s="2">
        <v>0</v>
      </c>
      <c r="N378" s="2">
        <v>0</v>
      </c>
      <c r="O378" s="2">
        <v>4.5136000000000003</v>
      </c>
      <c r="P378" s="2">
        <v>41.993600000000001</v>
      </c>
      <c r="Q378"/>
      <c r="R378" t="s">
        <v>8045</v>
      </c>
      <c r="S378" s="136"/>
      <c r="T378" s="136"/>
      <c r="U378" s="136"/>
    </row>
    <row r="379" spans="1:21" x14ac:dyDescent="0.25">
      <c r="A379" t="s">
        <v>8326</v>
      </c>
      <c r="B379" t="s">
        <v>9602</v>
      </c>
      <c r="C379" t="s">
        <v>7706</v>
      </c>
      <c r="D379" t="s">
        <v>0</v>
      </c>
      <c r="E379">
        <v>49457</v>
      </c>
      <c r="F379" t="s">
        <v>1455</v>
      </c>
      <c r="G379" t="s">
        <v>1456</v>
      </c>
      <c r="H379" s="2">
        <v>9.52</v>
      </c>
      <c r="I379" s="2">
        <v>0</v>
      </c>
      <c r="J379" s="2">
        <v>0</v>
      </c>
      <c r="K379" s="15">
        <v>119.34</v>
      </c>
      <c r="L379" s="2">
        <v>0</v>
      </c>
      <c r="M379" s="2">
        <v>0</v>
      </c>
      <c r="N379" s="2">
        <v>0</v>
      </c>
      <c r="O379" s="2">
        <v>15.514200000000001</v>
      </c>
      <c r="P379" s="2">
        <v>144.3742</v>
      </c>
      <c r="Q379"/>
      <c r="R379" t="s">
        <v>8045</v>
      </c>
      <c r="S379" s="136"/>
      <c r="T379" s="136"/>
      <c r="U379" s="136"/>
    </row>
    <row r="380" spans="1:21" x14ac:dyDescent="0.25">
      <c r="A380" t="s">
        <v>8326</v>
      </c>
      <c r="B380" t="s">
        <v>9611</v>
      </c>
      <c r="C380" t="s">
        <v>7706</v>
      </c>
      <c r="D380" t="s">
        <v>0</v>
      </c>
      <c r="E380">
        <v>48862</v>
      </c>
      <c r="F380" t="s">
        <v>1455</v>
      </c>
      <c r="G380" t="s">
        <v>1456</v>
      </c>
      <c r="H380" s="2">
        <v>9.49</v>
      </c>
      <c r="I380" s="2">
        <v>0</v>
      </c>
      <c r="J380" s="2">
        <v>0</v>
      </c>
      <c r="K380" s="15">
        <v>118.98</v>
      </c>
      <c r="L380" s="2">
        <v>0</v>
      </c>
      <c r="M380" s="2">
        <v>0</v>
      </c>
      <c r="N380" s="2">
        <v>0</v>
      </c>
      <c r="O380" s="2">
        <v>15.467400000000001</v>
      </c>
      <c r="P380" s="2">
        <v>143.9374</v>
      </c>
      <c r="Q380"/>
      <c r="R380" t="s">
        <v>8045</v>
      </c>
      <c r="S380" s="136"/>
      <c r="T380" s="136"/>
      <c r="U380" s="136"/>
    </row>
    <row r="381" spans="1:21" x14ac:dyDescent="0.25">
      <c r="A381" t="s">
        <v>8326</v>
      </c>
      <c r="B381" t="s">
        <v>9599</v>
      </c>
      <c r="C381" t="s">
        <v>7706</v>
      </c>
      <c r="D381" t="s">
        <v>0</v>
      </c>
      <c r="E381">
        <v>48247</v>
      </c>
      <c r="F381" t="s">
        <v>1455</v>
      </c>
      <c r="G381" t="s">
        <v>1456</v>
      </c>
      <c r="H381" s="2">
        <v>9.69</v>
      </c>
      <c r="I381" s="2">
        <v>0</v>
      </c>
      <c r="J381" s="2">
        <v>0</v>
      </c>
      <c r="K381" s="15">
        <v>121.51</v>
      </c>
      <c r="L381" s="2">
        <v>0</v>
      </c>
      <c r="M381" s="2">
        <v>0</v>
      </c>
      <c r="N381" s="2">
        <v>0</v>
      </c>
      <c r="O381" s="2">
        <v>15.7963</v>
      </c>
      <c r="P381" s="2">
        <v>146.99630000000002</v>
      </c>
      <c r="Q381"/>
      <c r="R381" t="s">
        <v>8045</v>
      </c>
      <c r="S381" s="136"/>
      <c r="T381" s="136"/>
      <c r="U381" s="136"/>
    </row>
    <row r="382" spans="1:21" x14ac:dyDescent="0.25">
      <c r="A382" t="s">
        <v>8326</v>
      </c>
      <c r="B382" t="s">
        <v>9597</v>
      </c>
      <c r="C382" t="s">
        <v>7706</v>
      </c>
      <c r="D382" t="s">
        <v>0</v>
      </c>
      <c r="E382">
        <v>47707</v>
      </c>
      <c r="F382" t="s">
        <v>1455</v>
      </c>
      <c r="G382" t="s">
        <v>1456</v>
      </c>
      <c r="H382" s="2">
        <v>8.9</v>
      </c>
      <c r="I382" s="2">
        <v>0</v>
      </c>
      <c r="J382" s="2">
        <v>0</v>
      </c>
      <c r="K382" s="15">
        <v>111.59</v>
      </c>
      <c r="L382" s="2">
        <v>0</v>
      </c>
      <c r="M382" s="2">
        <v>0</v>
      </c>
      <c r="N382" s="2">
        <v>0</v>
      </c>
      <c r="O382" s="2">
        <v>14.5067</v>
      </c>
      <c r="P382" s="2">
        <v>134.9967</v>
      </c>
      <c r="Q382"/>
      <c r="R382" t="s">
        <v>8045</v>
      </c>
      <c r="S382" s="136"/>
      <c r="T382" s="136"/>
      <c r="U382" s="136"/>
    </row>
    <row r="383" spans="1:21" x14ac:dyDescent="0.25">
      <c r="A383" t="s">
        <v>8326</v>
      </c>
      <c r="B383" t="s">
        <v>9610</v>
      </c>
      <c r="C383" t="s">
        <v>7706</v>
      </c>
      <c r="D383" t="s">
        <v>0</v>
      </c>
      <c r="E383">
        <v>47064</v>
      </c>
      <c r="F383" t="s">
        <v>1455</v>
      </c>
      <c r="G383" t="s">
        <v>1456</v>
      </c>
      <c r="H383" s="2">
        <v>8.4599999999999991</v>
      </c>
      <c r="I383" s="2">
        <v>0</v>
      </c>
      <c r="J383" s="2">
        <v>0</v>
      </c>
      <c r="K383" s="15">
        <v>103.13</v>
      </c>
      <c r="L383" s="2">
        <v>0</v>
      </c>
      <c r="M383" s="2">
        <v>0</v>
      </c>
      <c r="N383" s="2">
        <v>0</v>
      </c>
      <c r="O383" s="2">
        <v>13.4069</v>
      </c>
      <c r="P383" s="2">
        <v>124.99689999999998</v>
      </c>
      <c r="Q383"/>
      <c r="R383" t="s">
        <v>8045</v>
      </c>
      <c r="S383" s="136"/>
      <c r="T383" s="136"/>
      <c r="U383" s="136"/>
    </row>
    <row r="384" spans="1:21" x14ac:dyDescent="0.25">
      <c r="A384" t="s">
        <v>8326</v>
      </c>
      <c r="B384" t="s">
        <v>9594</v>
      </c>
      <c r="C384" t="s">
        <v>7706</v>
      </c>
      <c r="D384" t="s">
        <v>0</v>
      </c>
      <c r="E384">
        <v>46555</v>
      </c>
      <c r="F384" t="s">
        <v>1455</v>
      </c>
      <c r="G384" t="s">
        <v>1456</v>
      </c>
      <c r="H384" s="2">
        <v>10.629999999999999</v>
      </c>
      <c r="I384" s="2">
        <v>0</v>
      </c>
      <c r="J384" s="2">
        <v>0</v>
      </c>
      <c r="K384" s="15">
        <v>129.53</v>
      </c>
      <c r="L384" s="2">
        <v>0</v>
      </c>
      <c r="M384" s="2">
        <v>0</v>
      </c>
      <c r="N384" s="2">
        <v>0</v>
      </c>
      <c r="O384" s="2">
        <v>16.838900000000002</v>
      </c>
      <c r="P384" s="2">
        <v>156.99889999999999</v>
      </c>
      <c r="Q384"/>
      <c r="R384" t="s">
        <v>8045</v>
      </c>
      <c r="S384" s="136"/>
      <c r="T384" s="136"/>
      <c r="U384" s="136"/>
    </row>
    <row r="385" spans="1:21" x14ac:dyDescent="0.25">
      <c r="A385" t="s">
        <v>8326</v>
      </c>
      <c r="B385" t="s">
        <v>9593</v>
      </c>
      <c r="C385" t="s">
        <v>7706</v>
      </c>
      <c r="D385" t="s">
        <v>0</v>
      </c>
      <c r="E385">
        <v>46012</v>
      </c>
      <c r="F385" t="s">
        <v>1455</v>
      </c>
      <c r="G385" t="s">
        <v>1456</v>
      </c>
      <c r="H385" s="2">
        <v>10.350000000000001</v>
      </c>
      <c r="I385" s="2">
        <v>0</v>
      </c>
      <c r="J385" s="2">
        <v>0</v>
      </c>
      <c r="K385" s="15">
        <v>126.03</v>
      </c>
      <c r="L385" s="2">
        <v>0</v>
      </c>
      <c r="M385" s="2">
        <v>0</v>
      </c>
      <c r="N385" s="2">
        <v>0</v>
      </c>
      <c r="O385" s="2">
        <v>16.383900000000001</v>
      </c>
      <c r="P385" s="2">
        <v>152.76390000000001</v>
      </c>
      <c r="Q385"/>
      <c r="R385" t="s">
        <v>8045</v>
      </c>
      <c r="S385" s="136"/>
      <c r="T385" s="136"/>
      <c r="U385" s="136"/>
    </row>
    <row r="386" spans="1:21" x14ac:dyDescent="0.25">
      <c r="A386" t="s">
        <v>8326</v>
      </c>
      <c r="B386" t="s">
        <v>9609</v>
      </c>
      <c r="C386" t="s">
        <v>7706</v>
      </c>
      <c r="D386" t="s">
        <v>0</v>
      </c>
      <c r="E386">
        <v>44885</v>
      </c>
      <c r="F386" t="s">
        <v>1455</v>
      </c>
      <c r="G386" t="s">
        <v>1456</v>
      </c>
      <c r="H386" s="2">
        <v>3.12</v>
      </c>
      <c r="I386" s="2">
        <v>0</v>
      </c>
      <c r="J386" s="2">
        <v>0</v>
      </c>
      <c r="K386" s="15">
        <v>37.950000000000003</v>
      </c>
      <c r="L386" s="2">
        <v>0</v>
      </c>
      <c r="M386" s="2">
        <v>0</v>
      </c>
      <c r="N386" s="2">
        <v>0</v>
      </c>
      <c r="O386" s="2">
        <v>4.9335000000000004</v>
      </c>
      <c r="P386" s="2">
        <v>46.003500000000003</v>
      </c>
      <c r="Q386"/>
      <c r="R386" t="s">
        <v>8045</v>
      </c>
      <c r="S386" s="136"/>
      <c r="T386" s="136"/>
      <c r="U386" s="136"/>
    </row>
    <row r="387" spans="1:21" x14ac:dyDescent="0.25">
      <c r="A387" t="s">
        <v>8326</v>
      </c>
      <c r="B387" t="s">
        <v>9609</v>
      </c>
      <c r="C387" t="s">
        <v>7706</v>
      </c>
      <c r="D387" t="s">
        <v>0</v>
      </c>
      <c r="E387">
        <v>45454</v>
      </c>
      <c r="F387" t="s">
        <v>1455</v>
      </c>
      <c r="G387" t="s">
        <v>1456</v>
      </c>
      <c r="H387" s="2">
        <v>10.32</v>
      </c>
      <c r="I387" s="2">
        <v>0</v>
      </c>
      <c r="J387" s="2">
        <v>0</v>
      </c>
      <c r="K387" s="15">
        <v>125.78</v>
      </c>
      <c r="L387" s="2">
        <v>0</v>
      </c>
      <c r="M387" s="2">
        <v>0</v>
      </c>
      <c r="N387" s="2">
        <v>0</v>
      </c>
      <c r="O387" s="2">
        <v>16.351400000000002</v>
      </c>
      <c r="P387" s="2">
        <v>152.45140000000001</v>
      </c>
      <c r="Q387"/>
      <c r="R387" t="s">
        <v>8045</v>
      </c>
      <c r="S387" s="136"/>
      <c r="T387" s="136"/>
      <c r="U387" s="136"/>
    </row>
    <row r="388" spans="1:21" x14ac:dyDescent="0.25">
      <c r="A388" t="s">
        <v>8326</v>
      </c>
      <c r="B388" t="s">
        <v>9589</v>
      </c>
      <c r="C388" t="s">
        <v>7706</v>
      </c>
      <c r="D388" t="s">
        <v>0</v>
      </c>
      <c r="E388">
        <v>44817</v>
      </c>
      <c r="F388" t="s">
        <v>1455</v>
      </c>
      <c r="G388" t="s">
        <v>1456</v>
      </c>
      <c r="H388" s="2">
        <v>9.9599999999999991</v>
      </c>
      <c r="I388" s="2">
        <v>0</v>
      </c>
      <c r="J388" s="2">
        <v>0</v>
      </c>
      <c r="K388" s="15">
        <v>121.35</v>
      </c>
      <c r="L388" s="2">
        <v>0</v>
      </c>
      <c r="M388" s="2">
        <v>0</v>
      </c>
      <c r="N388" s="2">
        <v>0</v>
      </c>
      <c r="O388" s="2">
        <v>15.775499999999999</v>
      </c>
      <c r="P388" s="2">
        <v>147.0855</v>
      </c>
      <c r="Q388"/>
      <c r="R388" t="s">
        <v>8045</v>
      </c>
      <c r="S388" s="136"/>
      <c r="T388" s="136"/>
      <c r="U388" s="136"/>
    </row>
    <row r="389" spans="1:21" x14ac:dyDescent="0.25">
      <c r="A389" t="s">
        <v>8326</v>
      </c>
      <c r="B389" t="s">
        <v>9588</v>
      </c>
      <c r="C389" t="s">
        <v>7706</v>
      </c>
      <c r="D389" t="s">
        <v>0</v>
      </c>
      <c r="E389">
        <v>44253</v>
      </c>
      <c r="F389" t="s">
        <v>1455</v>
      </c>
      <c r="G389" t="s">
        <v>1456</v>
      </c>
      <c r="H389" s="2">
        <v>9.620000000000001</v>
      </c>
      <c r="I389" s="2">
        <v>0</v>
      </c>
      <c r="J389" s="2">
        <v>0</v>
      </c>
      <c r="K389" s="15">
        <v>117.15</v>
      </c>
      <c r="L389" s="2">
        <v>0</v>
      </c>
      <c r="M389" s="2">
        <v>0</v>
      </c>
      <c r="N389" s="2">
        <v>0</v>
      </c>
      <c r="O389" s="2">
        <v>15.229500000000002</v>
      </c>
      <c r="P389" s="2">
        <v>141.99950000000001</v>
      </c>
      <c r="Q389"/>
      <c r="R389" t="s">
        <v>8045</v>
      </c>
      <c r="S389" s="136"/>
      <c r="T389" s="136"/>
      <c r="U389" s="136"/>
    </row>
    <row r="390" spans="1:21" x14ac:dyDescent="0.25">
      <c r="A390" t="s">
        <v>8326</v>
      </c>
      <c r="B390" t="s">
        <v>9608</v>
      </c>
      <c r="C390" t="s">
        <v>7706</v>
      </c>
      <c r="D390" t="s">
        <v>0</v>
      </c>
      <c r="E390">
        <v>43659</v>
      </c>
      <c r="F390" t="s">
        <v>1455</v>
      </c>
      <c r="G390" t="s">
        <v>1456</v>
      </c>
      <c r="H390" s="2">
        <v>10.16</v>
      </c>
      <c r="I390" s="2">
        <v>0</v>
      </c>
      <c r="J390" s="2">
        <v>0</v>
      </c>
      <c r="K390" s="15">
        <v>120.21</v>
      </c>
      <c r="L390" s="2">
        <v>0</v>
      </c>
      <c r="M390" s="2">
        <v>0</v>
      </c>
      <c r="N390" s="2">
        <v>0</v>
      </c>
      <c r="O390" s="2">
        <v>15.6273</v>
      </c>
      <c r="P390" s="2">
        <v>145.9973</v>
      </c>
      <c r="Q390"/>
      <c r="R390" t="s">
        <v>8045</v>
      </c>
      <c r="S390" s="136"/>
      <c r="T390" s="136"/>
      <c r="U390" s="136"/>
    </row>
    <row r="391" spans="1:21" x14ac:dyDescent="0.25">
      <c r="A391" t="s">
        <v>8326</v>
      </c>
      <c r="B391" t="s">
        <v>9607</v>
      </c>
      <c r="C391" t="s">
        <v>7706</v>
      </c>
      <c r="D391" t="s">
        <v>0</v>
      </c>
      <c r="E391">
        <v>1391</v>
      </c>
      <c r="F391" t="s">
        <v>2876</v>
      </c>
      <c r="G391" s="42" t="s">
        <v>2877</v>
      </c>
      <c r="H391" s="2">
        <v>0</v>
      </c>
      <c r="I391" s="2">
        <v>0</v>
      </c>
      <c r="J391" s="2">
        <v>0</v>
      </c>
      <c r="K391" s="15">
        <v>64.069999999999993</v>
      </c>
      <c r="L391" s="2">
        <v>0</v>
      </c>
      <c r="M391" s="2">
        <v>0</v>
      </c>
      <c r="N391" s="2">
        <v>0</v>
      </c>
      <c r="O391" s="2">
        <v>8.3290999999999986</v>
      </c>
      <c r="P391" s="2">
        <v>72.39909999999999</v>
      </c>
      <c r="Q391"/>
      <c r="R391" t="s">
        <v>8045</v>
      </c>
      <c r="S391" s="136"/>
      <c r="T391" s="136"/>
      <c r="U391" s="136"/>
    </row>
    <row r="392" spans="1:21" x14ac:dyDescent="0.25">
      <c r="A392" t="s">
        <v>8326</v>
      </c>
      <c r="B392" t="s">
        <v>9606</v>
      </c>
      <c r="C392" t="s">
        <v>7706</v>
      </c>
      <c r="D392" t="s">
        <v>0</v>
      </c>
      <c r="E392">
        <v>1471</v>
      </c>
      <c r="F392" t="s">
        <v>2876</v>
      </c>
      <c r="G392" s="42" t="s">
        <v>2877</v>
      </c>
      <c r="H392" s="2">
        <v>0</v>
      </c>
      <c r="I392" s="2">
        <v>0</v>
      </c>
      <c r="J392" s="2">
        <v>0</v>
      </c>
      <c r="K392" s="15">
        <v>31.98</v>
      </c>
      <c r="L392" s="2">
        <v>0</v>
      </c>
      <c r="M392" s="2">
        <v>0</v>
      </c>
      <c r="N392" s="2">
        <v>0</v>
      </c>
      <c r="O392" s="2">
        <v>4.1574</v>
      </c>
      <c r="P392" s="2">
        <v>36.1374</v>
      </c>
      <c r="Q392"/>
      <c r="R392" t="s">
        <v>8045</v>
      </c>
      <c r="S392" s="136"/>
      <c r="T392" s="136"/>
      <c r="U392" s="136"/>
    </row>
    <row r="393" spans="1:21" x14ac:dyDescent="0.25">
      <c r="A393" t="s">
        <v>8326</v>
      </c>
      <c r="B393" t="s">
        <v>9606</v>
      </c>
      <c r="C393" t="s">
        <v>7706</v>
      </c>
      <c r="D393" t="s">
        <v>0</v>
      </c>
      <c r="E393">
        <v>1469</v>
      </c>
      <c r="F393" t="s">
        <v>2876</v>
      </c>
      <c r="G393" s="42" t="s">
        <v>2877</v>
      </c>
      <c r="H393" s="2">
        <v>0</v>
      </c>
      <c r="I393" s="2">
        <v>0</v>
      </c>
      <c r="J393" s="2">
        <v>0</v>
      </c>
      <c r="K393" s="15">
        <v>119.93</v>
      </c>
      <c r="L393" s="2">
        <v>0</v>
      </c>
      <c r="M393" s="2">
        <v>0</v>
      </c>
      <c r="N393" s="2">
        <v>0</v>
      </c>
      <c r="O393" s="2">
        <v>15.590900000000001</v>
      </c>
      <c r="P393" s="2">
        <v>135.52090000000001</v>
      </c>
      <c r="Q393"/>
      <c r="R393" t="s">
        <v>8045</v>
      </c>
      <c r="S393" s="136"/>
      <c r="T393" s="136"/>
      <c r="U393" s="136"/>
    </row>
    <row r="394" spans="1:21" x14ac:dyDescent="0.25">
      <c r="A394" t="s">
        <v>8326</v>
      </c>
      <c r="B394" t="s">
        <v>9605</v>
      </c>
      <c r="C394" t="s">
        <v>7706</v>
      </c>
      <c r="D394" t="s">
        <v>0</v>
      </c>
      <c r="E394">
        <v>1444</v>
      </c>
      <c r="F394" t="s">
        <v>2876</v>
      </c>
      <c r="G394" s="42" t="s">
        <v>2877</v>
      </c>
      <c r="H394" s="2">
        <v>0</v>
      </c>
      <c r="I394" s="2">
        <v>0</v>
      </c>
      <c r="J394" s="2">
        <v>0</v>
      </c>
      <c r="K394" s="15">
        <v>134.63999999999999</v>
      </c>
      <c r="L394" s="2">
        <v>0</v>
      </c>
      <c r="M394" s="2">
        <v>0</v>
      </c>
      <c r="N394" s="2">
        <v>0</v>
      </c>
      <c r="O394" s="2">
        <v>17.5032</v>
      </c>
      <c r="P394" s="2">
        <v>152.14319999999998</v>
      </c>
      <c r="Q394"/>
      <c r="R394" t="s">
        <v>8045</v>
      </c>
      <c r="S394" s="136"/>
      <c r="T394" s="136"/>
      <c r="U394" s="136"/>
    </row>
    <row r="395" spans="1:21" x14ac:dyDescent="0.25">
      <c r="A395" t="s">
        <v>8326</v>
      </c>
      <c r="B395" t="s">
        <v>9604</v>
      </c>
      <c r="C395" t="s">
        <v>7706</v>
      </c>
      <c r="D395" t="s">
        <v>0</v>
      </c>
      <c r="E395">
        <v>1445</v>
      </c>
      <c r="F395" t="s">
        <v>2876</v>
      </c>
      <c r="G395" s="42" t="s">
        <v>2877</v>
      </c>
      <c r="H395" s="2">
        <v>0</v>
      </c>
      <c r="I395" s="2">
        <v>0</v>
      </c>
      <c r="J395" s="2">
        <v>0</v>
      </c>
      <c r="K395" s="15">
        <v>51.81</v>
      </c>
      <c r="L395" s="2">
        <v>0</v>
      </c>
      <c r="M395" s="2">
        <v>0</v>
      </c>
      <c r="N395" s="2">
        <v>0</v>
      </c>
      <c r="O395" s="2">
        <v>6.7353000000000005</v>
      </c>
      <c r="P395" s="2">
        <v>58.545300000000005</v>
      </c>
      <c r="Q395"/>
      <c r="R395" t="s">
        <v>8045</v>
      </c>
      <c r="S395" s="136"/>
      <c r="T395" s="136"/>
      <c r="U395" s="136"/>
    </row>
    <row r="396" spans="1:21" x14ac:dyDescent="0.25">
      <c r="A396" t="s">
        <v>8326</v>
      </c>
      <c r="B396" t="s">
        <v>9604</v>
      </c>
      <c r="C396" t="s">
        <v>7706</v>
      </c>
      <c r="D396" t="s">
        <v>0</v>
      </c>
      <c r="E396">
        <v>1432</v>
      </c>
      <c r="F396" t="s">
        <v>2876</v>
      </c>
      <c r="G396" s="42" t="s">
        <v>2877</v>
      </c>
      <c r="H396" s="2">
        <v>0</v>
      </c>
      <c r="I396" s="2">
        <v>0</v>
      </c>
      <c r="J396" s="2">
        <v>0</v>
      </c>
      <c r="K396" s="15">
        <v>149.99</v>
      </c>
      <c r="L396" s="2">
        <v>0</v>
      </c>
      <c r="M396" s="2">
        <v>0</v>
      </c>
      <c r="N396" s="2">
        <v>0</v>
      </c>
      <c r="O396" s="2">
        <v>19.498700000000003</v>
      </c>
      <c r="P396" s="2">
        <v>169.48870000000002</v>
      </c>
      <c r="Q396"/>
      <c r="R396" t="s">
        <v>8045</v>
      </c>
      <c r="S396" s="136"/>
      <c r="T396" s="136"/>
      <c r="U396" s="136"/>
    </row>
    <row r="397" spans="1:21" x14ac:dyDescent="0.25">
      <c r="A397" t="s">
        <v>8326</v>
      </c>
      <c r="B397" t="s">
        <v>9604</v>
      </c>
      <c r="C397" t="s">
        <v>7706</v>
      </c>
      <c r="D397" t="s">
        <v>0</v>
      </c>
      <c r="E397">
        <v>1433</v>
      </c>
      <c r="F397" t="s">
        <v>2876</v>
      </c>
      <c r="G397" s="42" t="s">
        <v>2877</v>
      </c>
      <c r="H397" s="2">
        <v>0</v>
      </c>
      <c r="I397" s="2">
        <v>0</v>
      </c>
      <c r="J397" s="2">
        <v>0</v>
      </c>
      <c r="K397" s="15">
        <v>64.069999999999993</v>
      </c>
      <c r="L397" s="2">
        <v>0</v>
      </c>
      <c r="M397" s="2">
        <v>0</v>
      </c>
      <c r="N397" s="2">
        <v>0</v>
      </c>
      <c r="O397" s="2">
        <v>8.3290999999999986</v>
      </c>
      <c r="P397" s="2">
        <v>72.39909999999999</v>
      </c>
      <c r="Q397"/>
      <c r="R397" t="s">
        <v>8045</v>
      </c>
      <c r="S397" s="136"/>
      <c r="T397" s="136"/>
      <c r="U397" s="136"/>
    </row>
    <row r="398" spans="1:21" x14ac:dyDescent="0.25">
      <c r="A398" t="s">
        <v>8326</v>
      </c>
      <c r="B398" t="s">
        <v>9604</v>
      </c>
      <c r="C398" t="s">
        <v>7706</v>
      </c>
      <c r="D398" t="s">
        <v>0</v>
      </c>
      <c r="E398">
        <v>1434</v>
      </c>
      <c r="F398" t="s">
        <v>2876</v>
      </c>
      <c r="G398" s="42" t="s">
        <v>2877</v>
      </c>
      <c r="H398" s="2">
        <v>0</v>
      </c>
      <c r="I398" s="2">
        <v>0</v>
      </c>
      <c r="J398" s="2">
        <v>0</v>
      </c>
      <c r="K398" s="15">
        <v>31.98</v>
      </c>
      <c r="L398" s="2">
        <v>0</v>
      </c>
      <c r="M398" s="2">
        <v>0</v>
      </c>
      <c r="N398" s="2">
        <v>0</v>
      </c>
      <c r="O398" s="2">
        <v>4.1574</v>
      </c>
      <c r="P398" s="2">
        <v>36.1374</v>
      </c>
      <c r="Q398"/>
      <c r="R398" t="s">
        <v>8045</v>
      </c>
      <c r="S398" s="136"/>
      <c r="T398" s="136"/>
      <c r="U398" s="136"/>
    </row>
    <row r="399" spans="1:21" x14ac:dyDescent="0.25">
      <c r="A399" t="s">
        <v>8326</v>
      </c>
      <c r="B399" t="s">
        <v>9604</v>
      </c>
      <c r="C399" t="s">
        <v>7706</v>
      </c>
      <c r="D399" t="s">
        <v>0</v>
      </c>
      <c r="E399">
        <v>1440</v>
      </c>
      <c r="F399" t="s">
        <v>2876</v>
      </c>
      <c r="G399" s="42" t="s">
        <v>2877</v>
      </c>
      <c r="H399" s="2">
        <v>0</v>
      </c>
      <c r="I399" s="2">
        <v>0</v>
      </c>
      <c r="J399" s="2">
        <v>0</v>
      </c>
      <c r="K399" s="15">
        <v>41.25</v>
      </c>
      <c r="L399" s="2">
        <v>0</v>
      </c>
      <c r="M399" s="2">
        <v>0</v>
      </c>
      <c r="N399" s="2">
        <v>0</v>
      </c>
      <c r="O399" s="2">
        <v>5.3624999999999998</v>
      </c>
      <c r="P399" s="2">
        <v>46.612499999999997</v>
      </c>
      <c r="Q399"/>
      <c r="R399" t="s">
        <v>8045</v>
      </c>
      <c r="S399" s="136"/>
      <c r="T399" s="136"/>
      <c r="U399" s="136"/>
    </row>
    <row r="400" spans="1:21" x14ac:dyDescent="0.25">
      <c r="A400" t="s">
        <v>8326</v>
      </c>
      <c r="B400" t="s">
        <v>9603</v>
      </c>
      <c r="C400" t="s">
        <v>7706</v>
      </c>
      <c r="D400" t="s">
        <v>0</v>
      </c>
      <c r="E400">
        <v>1411</v>
      </c>
      <c r="F400" t="s">
        <v>2876</v>
      </c>
      <c r="G400" s="42" t="s">
        <v>2877</v>
      </c>
      <c r="H400" s="2">
        <v>0</v>
      </c>
      <c r="I400" s="2">
        <v>0</v>
      </c>
      <c r="J400" s="2">
        <v>0</v>
      </c>
      <c r="K400" s="15">
        <v>160.86000000000001</v>
      </c>
      <c r="L400" s="2">
        <v>0</v>
      </c>
      <c r="M400" s="2">
        <v>0</v>
      </c>
      <c r="N400" s="2">
        <v>0</v>
      </c>
      <c r="O400" s="2">
        <v>20.911800000000003</v>
      </c>
      <c r="P400" s="2">
        <v>181.77180000000001</v>
      </c>
      <c r="Q400"/>
      <c r="R400" t="s">
        <v>8045</v>
      </c>
      <c r="S400" s="136"/>
      <c r="T400" s="136"/>
      <c r="U400" s="136"/>
    </row>
    <row r="401" spans="1:21" x14ac:dyDescent="0.25">
      <c r="A401" t="s">
        <v>8326</v>
      </c>
      <c r="B401" t="s">
        <v>9603</v>
      </c>
      <c r="C401" t="s">
        <v>7706</v>
      </c>
      <c r="D401" t="s">
        <v>0</v>
      </c>
      <c r="E401">
        <v>1414</v>
      </c>
      <c r="F401" t="s">
        <v>2876</v>
      </c>
      <c r="G401" s="42" t="s">
        <v>2877</v>
      </c>
      <c r="H401" s="2">
        <v>0</v>
      </c>
      <c r="I401" s="2">
        <v>0</v>
      </c>
      <c r="J401" s="2">
        <v>0</v>
      </c>
      <c r="K401" s="15">
        <v>52.13</v>
      </c>
      <c r="L401" s="2">
        <v>0</v>
      </c>
      <c r="M401" s="2">
        <v>0</v>
      </c>
      <c r="N401" s="2">
        <v>0</v>
      </c>
      <c r="O401" s="2">
        <v>6.7769000000000004</v>
      </c>
      <c r="P401" s="2">
        <v>58.9069</v>
      </c>
      <c r="Q401"/>
      <c r="R401" t="s">
        <v>8045</v>
      </c>
      <c r="S401" s="136"/>
      <c r="T401" s="136"/>
      <c r="U401" s="136"/>
    </row>
    <row r="402" spans="1:21" x14ac:dyDescent="0.25">
      <c r="A402" t="s">
        <v>8326</v>
      </c>
      <c r="B402" t="s">
        <v>9602</v>
      </c>
      <c r="C402" t="s">
        <v>7706</v>
      </c>
      <c r="D402" t="s">
        <v>0</v>
      </c>
      <c r="E402">
        <v>1404</v>
      </c>
      <c r="F402" t="s">
        <v>2876</v>
      </c>
      <c r="G402" s="42" t="s">
        <v>2877</v>
      </c>
      <c r="H402" s="2">
        <v>0</v>
      </c>
      <c r="I402" s="2">
        <v>0</v>
      </c>
      <c r="J402" s="2">
        <v>0</v>
      </c>
      <c r="K402" s="15">
        <v>64.069999999999993</v>
      </c>
      <c r="L402" s="2">
        <v>0</v>
      </c>
      <c r="M402" s="2">
        <v>0</v>
      </c>
      <c r="N402" s="2">
        <v>0</v>
      </c>
      <c r="O402" s="2">
        <v>8.3290999999999986</v>
      </c>
      <c r="P402" s="2">
        <v>72.39909999999999</v>
      </c>
      <c r="Q402"/>
      <c r="R402" t="s">
        <v>8045</v>
      </c>
      <c r="S402" s="136"/>
      <c r="T402" s="136"/>
      <c r="U402" s="136"/>
    </row>
    <row r="403" spans="1:21" x14ac:dyDescent="0.25">
      <c r="A403" t="s">
        <v>8326</v>
      </c>
      <c r="B403" t="s">
        <v>9601</v>
      </c>
      <c r="C403" t="s">
        <v>7706</v>
      </c>
      <c r="D403" t="s">
        <v>0</v>
      </c>
      <c r="E403">
        <v>1402</v>
      </c>
      <c r="F403" t="s">
        <v>2876</v>
      </c>
      <c r="G403" s="42" t="s">
        <v>2877</v>
      </c>
      <c r="H403" s="2">
        <v>0</v>
      </c>
      <c r="I403" s="2">
        <v>0</v>
      </c>
      <c r="J403" s="2">
        <v>0</v>
      </c>
      <c r="K403" s="15">
        <v>51.49</v>
      </c>
      <c r="L403" s="2">
        <v>0</v>
      </c>
      <c r="M403" s="2">
        <v>0</v>
      </c>
      <c r="N403" s="2">
        <v>0</v>
      </c>
      <c r="O403" s="2">
        <v>6.6937000000000006</v>
      </c>
      <c r="P403" s="2">
        <v>58.183700000000002</v>
      </c>
      <c r="Q403"/>
      <c r="R403" t="s">
        <v>8045</v>
      </c>
      <c r="S403" s="136"/>
      <c r="T403" s="136"/>
      <c r="U403" s="136"/>
    </row>
    <row r="404" spans="1:21" x14ac:dyDescent="0.25">
      <c r="A404" t="s">
        <v>8326</v>
      </c>
      <c r="B404" t="s">
        <v>9601</v>
      </c>
      <c r="C404" t="s">
        <v>7706</v>
      </c>
      <c r="D404" t="s">
        <v>0</v>
      </c>
      <c r="E404">
        <v>1403</v>
      </c>
      <c r="F404" t="s">
        <v>2876</v>
      </c>
      <c r="G404" s="42" t="s">
        <v>2877</v>
      </c>
      <c r="H404" s="2">
        <v>0</v>
      </c>
      <c r="I404" s="2">
        <v>0</v>
      </c>
      <c r="J404" s="2">
        <v>0</v>
      </c>
      <c r="K404" s="15">
        <v>42.85</v>
      </c>
      <c r="L404" s="2">
        <v>0</v>
      </c>
      <c r="M404" s="2">
        <v>0</v>
      </c>
      <c r="N404" s="2">
        <v>0</v>
      </c>
      <c r="O404" s="2">
        <v>5.5705</v>
      </c>
      <c r="P404" s="2">
        <v>48.420500000000004</v>
      </c>
      <c r="Q404"/>
      <c r="R404" t="s">
        <v>8045</v>
      </c>
      <c r="S404" s="136"/>
      <c r="T404" s="136"/>
      <c r="U404" s="136"/>
    </row>
    <row r="405" spans="1:21" x14ac:dyDescent="0.25">
      <c r="A405" t="s">
        <v>8326</v>
      </c>
      <c r="B405" t="s">
        <v>9601</v>
      </c>
      <c r="C405" t="s">
        <v>7706</v>
      </c>
      <c r="D405" t="s">
        <v>0</v>
      </c>
      <c r="E405">
        <v>1393</v>
      </c>
      <c r="F405" t="s">
        <v>2876</v>
      </c>
      <c r="G405" s="42" t="s">
        <v>2877</v>
      </c>
      <c r="H405" s="2">
        <v>0</v>
      </c>
      <c r="I405" s="2">
        <v>0</v>
      </c>
      <c r="J405" s="2">
        <v>0</v>
      </c>
      <c r="K405" s="15">
        <v>64.069999999999993</v>
      </c>
      <c r="L405" s="2">
        <v>0</v>
      </c>
      <c r="M405" s="2">
        <v>0</v>
      </c>
      <c r="N405" s="2">
        <v>0</v>
      </c>
      <c r="O405" s="2">
        <v>8.3290999999999986</v>
      </c>
      <c r="P405" s="2">
        <v>72.39909999999999</v>
      </c>
      <c r="Q405"/>
      <c r="R405" t="s">
        <v>8045</v>
      </c>
      <c r="S405" s="136"/>
      <c r="T405" s="136"/>
      <c r="U405" s="136"/>
    </row>
    <row r="406" spans="1:21" x14ac:dyDescent="0.25">
      <c r="A406" t="s">
        <v>8326</v>
      </c>
      <c r="B406" t="s">
        <v>9601</v>
      </c>
      <c r="C406" t="s">
        <v>7706</v>
      </c>
      <c r="D406" t="s">
        <v>0</v>
      </c>
      <c r="E406">
        <v>1378</v>
      </c>
      <c r="F406" t="s">
        <v>2876</v>
      </c>
      <c r="G406" s="42" t="s">
        <v>2877</v>
      </c>
      <c r="H406" s="2">
        <v>0</v>
      </c>
      <c r="I406" s="2">
        <v>0</v>
      </c>
      <c r="J406" s="2">
        <v>0</v>
      </c>
      <c r="K406" s="15">
        <v>49.57</v>
      </c>
      <c r="L406" s="2">
        <v>0</v>
      </c>
      <c r="M406" s="2">
        <v>0</v>
      </c>
      <c r="N406" s="2">
        <v>0</v>
      </c>
      <c r="O406" s="2">
        <v>6.4441000000000006</v>
      </c>
      <c r="P406" s="2">
        <v>56.014099999999999</v>
      </c>
      <c r="Q406"/>
      <c r="R406" t="s">
        <v>8045</v>
      </c>
      <c r="S406" s="136"/>
      <c r="T406" s="136"/>
      <c r="U406" s="136"/>
    </row>
    <row r="407" spans="1:21" x14ac:dyDescent="0.25">
      <c r="A407" t="s">
        <v>8326</v>
      </c>
      <c r="B407" t="s">
        <v>9600</v>
      </c>
      <c r="C407" t="s">
        <v>7706</v>
      </c>
      <c r="D407" t="s">
        <v>0</v>
      </c>
      <c r="E407">
        <v>1350</v>
      </c>
      <c r="F407" t="s">
        <v>2876</v>
      </c>
      <c r="G407" s="42" t="s">
        <v>2877</v>
      </c>
      <c r="H407" s="2">
        <v>0</v>
      </c>
      <c r="I407" s="2">
        <v>0</v>
      </c>
      <c r="J407" s="2">
        <v>0</v>
      </c>
      <c r="K407" s="15">
        <v>231.54</v>
      </c>
      <c r="L407" s="2">
        <v>0</v>
      </c>
      <c r="M407" s="2">
        <v>0</v>
      </c>
      <c r="N407" s="2">
        <v>0</v>
      </c>
      <c r="O407" s="2">
        <v>30.100200000000001</v>
      </c>
      <c r="P407" s="2">
        <v>261.64019999999999</v>
      </c>
      <c r="Q407"/>
      <c r="R407" t="s">
        <v>8045</v>
      </c>
      <c r="S407" s="136"/>
      <c r="T407" s="136"/>
      <c r="U407" s="136"/>
    </row>
    <row r="408" spans="1:21" x14ac:dyDescent="0.25">
      <c r="A408" t="s">
        <v>8326</v>
      </c>
      <c r="B408" t="s">
        <v>9600</v>
      </c>
      <c r="C408" t="s">
        <v>7706</v>
      </c>
      <c r="D408" t="s">
        <v>0</v>
      </c>
      <c r="E408">
        <v>1367</v>
      </c>
      <c r="F408" t="s">
        <v>2876</v>
      </c>
      <c r="G408" s="42" t="s">
        <v>2877</v>
      </c>
      <c r="H408" s="2">
        <v>0</v>
      </c>
      <c r="I408" s="2">
        <v>0</v>
      </c>
      <c r="J408" s="2">
        <v>0</v>
      </c>
      <c r="K408" s="15">
        <v>64.069999999999993</v>
      </c>
      <c r="L408" s="2">
        <v>0</v>
      </c>
      <c r="M408" s="2">
        <v>0</v>
      </c>
      <c r="N408" s="2">
        <v>0</v>
      </c>
      <c r="O408" s="2">
        <v>8.3290999999999986</v>
      </c>
      <c r="P408" s="2">
        <v>72.39909999999999</v>
      </c>
      <c r="Q408"/>
      <c r="R408" t="s">
        <v>8045</v>
      </c>
      <c r="S408" s="136"/>
      <c r="T408" s="136"/>
      <c r="U408" s="136"/>
    </row>
    <row r="409" spans="1:21" x14ac:dyDescent="0.25">
      <c r="A409" t="s">
        <v>8326</v>
      </c>
      <c r="B409" t="s">
        <v>9600</v>
      </c>
      <c r="C409" t="s">
        <v>7706</v>
      </c>
      <c r="D409" t="s">
        <v>0</v>
      </c>
      <c r="E409">
        <v>1351</v>
      </c>
      <c r="F409" t="s">
        <v>2876</v>
      </c>
      <c r="G409" s="42" t="s">
        <v>2877</v>
      </c>
      <c r="H409" s="2">
        <v>0</v>
      </c>
      <c r="I409" s="2">
        <v>0</v>
      </c>
      <c r="J409" s="2">
        <v>0</v>
      </c>
      <c r="K409" s="15">
        <v>39.020000000000003</v>
      </c>
      <c r="L409" s="2">
        <v>0</v>
      </c>
      <c r="M409" s="2">
        <v>0</v>
      </c>
      <c r="N409" s="2">
        <v>0</v>
      </c>
      <c r="O409" s="2">
        <v>5.0726000000000004</v>
      </c>
      <c r="P409" s="2">
        <v>44.092600000000004</v>
      </c>
      <c r="Q409"/>
      <c r="R409" t="s">
        <v>8045</v>
      </c>
      <c r="S409" s="136"/>
      <c r="T409" s="136"/>
      <c r="U409" s="136"/>
    </row>
    <row r="410" spans="1:21" x14ac:dyDescent="0.25">
      <c r="A410" t="s">
        <v>8326</v>
      </c>
      <c r="B410" t="s">
        <v>9599</v>
      </c>
      <c r="C410" t="s">
        <v>7706</v>
      </c>
      <c r="D410" t="s">
        <v>0</v>
      </c>
      <c r="E410">
        <v>1345</v>
      </c>
      <c r="F410" t="s">
        <v>2876</v>
      </c>
      <c r="G410" s="42" t="s">
        <v>2877</v>
      </c>
      <c r="H410" s="2">
        <v>0</v>
      </c>
      <c r="I410" s="2">
        <v>0</v>
      </c>
      <c r="J410" s="2">
        <v>0</v>
      </c>
      <c r="K410" s="15">
        <v>31.98</v>
      </c>
      <c r="L410" s="2">
        <v>0</v>
      </c>
      <c r="M410" s="2">
        <v>0</v>
      </c>
      <c r="N410" s="2">
        <v>0</v>
      </c>
      <c r="O410" s="2">
        <v>4.1574</v>
      </c>
      <c r="P410" s="2">
        <v>36.1374</v>
      </c>
      <c r="Q410"/>
      <c r="R410" t="s">
        <v>8045</v>
      </c>
      <c r="S410" s="136"/>
      <c r="T410" s="136"/>
      <c r="U410" s="136"/>
    </row>
    <row r="411" spans="1:21" x14ac:dyDescent="0.25">
      <c r="A411" t="s">
        <v>8326</v>
      </c>
      <c r="B411" t="s">
        <v>9599</v>
      </c>
      <c r="C411" t="s">
        <v>7706</v>
      </c>
      <c r="D411" t="s">
        <v>0</v>
      </c>
      <c r="E411">
        <v>1340</v>
      </c>
      <c r="F411" t="s">
        <v>2876</v>
      </c>
      <c r="G411" s="42" t="s">
        <v>2877</v>
      </c>
      <c r="H411" s="2">
        <v>0</v>
      </c>
      <c r="I411" s="2">
        <v>0</v>
      </c>
      <c r="J411" s="2">
        <v>0</v>
      </c>
      <c r="K411" s="15">
        <v>64.069999999999993</v>
      </c>
      <c r="L411" s="2">
        <v>0</v>
      </c>
      <c r="M411" s="2">
        <v>0</v>
      </c>
      <c r="N411" s="2">
        <v>0</v>
      </c>
      <c r="O411" s="2">
        <v>8.3290999999999986</v>
      </c>
      <c r="P411" s="2">
        <v>72.39909999999999</v>
      </c>
      <c r="Q411"/>
      <c r="R411" t="s">
        <v>8045</v>
      </c>
      <c r="S411" s="136"/>
      <c r="T411" s="136"/>
      <c r="U411" s="136"/>
    </row>
    <row r="412" spans="1:21" x14ac:dyDescent="0.25">
      <c r="A412" t="s">
        <v>8326</v>
      </c>
      <c r="B412" t="s">
        <v>9599</v>
      </c>
      <c r="C412" t="s">
        <v>7706</v>
      </c>
      <c r="D412" t="s">
        <v>0</v>
      </c>
      <c r="E412">
        <v>1332</v>
      </c>
      <c r="F412" t="s">
        <v>2876</v>
      </c>
      <c r="G412" s="42" t="s">
        <v>2877</v>
      </c>
      <c r="H412" s="2">
        <v>0</v>
      </c>
      <c r="I412" s="2">
        <v>0</v>
      </c>
      <c r="J412" s="2">
        <v>0</v>
      </c>
      <c r="K412" s="15">
        <v>217.14</v>
      </c>
      <c r="L412" s="2">
        <v>0</v>
      </c>
      <c r="M412" s="2">
        <v>0</v>
      </c>
      <c r="N412" s="2">
        <v>0</v>
      </c>
      <c r="O412" s="2">
        <v>28.228199999999998</v>
      </c>
      <c r="P412" s="2">
        <v>245.36819999999997</v>
      </c>
      <c r="Q412"/>
      <c r="R412" t="s">
        <v>8045</v>
      </c>
      <c r="S412" s="136"/>
      <c r="T412" s="136"/>
      <c r="U412" s="136"/>
    </row>
    <row r="413" spans="1:21" x14ac:dyDescent="0.25">
      <c r="A413" t="s">
        <v>8326</v>
      </c>
      <c r="B413" t="s">
        <v>9599</v>
      </c>
      <c r="C413" t="s">
        <v>7706</v>
      </c>
      <c r="D413" t="s">
        <v>0</v>
      </c>
      <c r="E413">
        <v>1333</v>
      </c>
      <c r="F413" t="s">
        <v>2876</v>
      </c>
      <c r="G413" s="42" t="s">
        <v>2877</v>
      </c>
      <c r="H413" s="2">
        <v>0</v>
      </c>
      <c r="I413" s="2">
        <v>0</v>
      </c>
      <c r="J413" s="2">
        <v>0</v>
      </c>
      <c r="K413" s="15">
        <v>64.069999999999993</v>
      </c>
      <c r="L413" s="2">
        <v>0</v>
      </c>
      <c r="M413" s="2">
        <v>0</v>
      </c>
      <c r="N413" s="2">
        <v>0</v>
      </c>
      <c r="O413" s="2">
        <v>8.3290999999999986</v>
      </c>
      <c r="P413" s="2">
        <v>72.39909999999999</v>
      </c>
      <c r="Q413"/>
      <c r="R413" t="s">
        <v>8045</v>
      </c>
      <c r="S413" s="136"/>
      <c r="T413" s="136"/>
      <c r="U413" s="136"/>
    </row>
    <row r="414" spans="1:21" x14ac:dyDescent="0.25">
      <c r="A414" t="s">
        <v>8326</v>
      </c>
      <c r="B414" t="s">
        <v>9598</v>
      </c>
      <c r="C414" t="s">
        <v>7706</v>
      </c>
      <c r="D414" t="s">
        <v>0</v>
      </c>
      <c r="E414">
        <v>1325</v>
      </c>
      <c r="F414" t="s">
        <v>2876</v>
      </c>
      <c r="G414" s="42" t="s">
        <v>2877</v>
      </c>
      <c r="H414" s="2">
        <v>0</v>
      </c>
      <c r="I414" s="2">
        <v>0</v>
      </c>
      <c r="J414" s="2">
        <v>0</v>
      </c>
      <c r="K414" s="15">
        <v>249.76</v>
      </c>
      <c r="L414" s="2">
        <v>0</v>
      </c>
      <c r="M414" s="2">
        <v>0</v>
      </c>
      <c r="N414" s="2">
        <v>0</v>
      </c>
      <c r="O414" s="2">
        <v>32.468800000000002</v>
      </c>
      <c r="P414" s="2">
        <v>282.22879999999998</v>
      </c>
      <c r="Q414"/>
      <c r="R414" t="s">
        <v>8045</v>
      </c>
      <c r="S414" s="136"/>
      <c r="T414" s="136"/>
      <c r="U414" s="136"/>
    </row>
    <row r="415" spans="1:21" x14ac:dyDescent="0.25">
      <c r="A415" t="s">
        <v>8326</v>
      </c>
      <c r="B415" t="s">
        <v>9597</v>
      </c>
      <c r="C415" t="s">
        <v>7706</v>
      </c>
      <c r="D415" t="s">
        <v>0</v>
      </c>
      <c r="E415">
        <v>1317</v>
      </c>
      <c r="F415" t="s">
        <v>2876</v>
      </c>
      <c r="G415" s="42" t="s">
        <v>2877</v>
      </c>
      <c r="H415" s="2">
        <v>0</v>
      </c>
      <c r="I415" s="2">
        <v>0</v>
      </c>
      <c r="J415" s="2">
        <v>0</v>
      </c>
      <c r="K415" s="15">
        <v>57.88</v>
      </c>
      <c r="L415" s="2">
        <v>0</v>
      </c>
      <c r="M415" s="2">
        <v>0</v>
      </c>
      <c r="N415" s="2">
        <v>0</v>
      </c>
      <c r="O415" s="2">
        <v>7.5244000000000009</v>
      </c>
      <c r="P415" s="2">
        <v>65.40440000000001</v>
      </c>
      <c r="Q415"/>
      <c r="R415" t="s">
        <v>8045</v>
      </c>
      <c r="S415" s="136"/>
      <c r="T415" s="136"/>
      <c r="U415" s="136"/>
    </row>
    <row r="416" spans="1:21" x14ac:dyDescent="0.25">
      <c r="A416" t="s">
        <v>8326</v>
      </c>
      <c r="B416" t="s">
        <v>9597</v>
      </c>
      <c r="C416" t="s">
        <v>7706</v>
      </c>
      <c r="D416" t="s">
        <v>0</v>
      </c>
      <c r="E416">
        <v>1316</v>
      </c>
      <c r="F416" t="s">
        <v>2876</v>
      </c>
      <c r="G416" s="42" t="s">
        <v>2877</v>
      </c>
      <c r="H416" s="2">
        <v>0</v>
      </c>
      <c r="I416" s="2">
        <v>0</v>
      </c>
      <c r="J416" s="2">
        <v>0</v>
      </c>
      <c r="K416" s="15">
        <v>51.81</v>
      </c>
      <c r="L416" s="2">
        <v>0</v>
      </c>
      <c r="M416" s="2">
        <v>0</v>
      </c>
      <c r="N416" s="2">
        <v>0</v>
      </c>
      <c r="O416" s="2">
        <v>6.7353000000000005</v>
      </c>
      <c r="P416" s="2">
        <v>58.545300000000005</v>
      </c>
      <c r="Q416"/>
      <c r="R416" t="s">
        <v>8045</v>
      </c>
      <c r="S416" s="136"/>
      <c r="T416" s="136"/>
      <c r="U416" s="136"/>
    </row>
    <row r="417" spans="1:21" x14ac:dyDescent="0.25">
      <c r="A417" t="s">
        <v>8326</v>
      </c>
      <c r="B417" t="s">
        <v>9596</v>
      </c>
      <c r="C417" t="s">
        <v>7706</v>
      </c>
      <c r="D417" t="s">
        <v>0</v>
      </c>
      <c r="E417">
        <v>1297</v>
      </c>
      <c r="F417" t="s">
        <v>2876</v>
      </c>
      <c r="G417" s="42" t="s">
        <v>2877</v>
      </c>
      <c r="H417" s="2">
        <v>0</v>
      </c>
      <c r="I417" s="2">
        <v>0</v>
      </c>
      <c r="J417" s="2">
        <v>0</v>
      </c>
      <c r="K417" s="15">
        <v>64.069999999999993</v>
      </c>
      <c r="L417" s="2">
        <v>0</v>
      </c>
      <c r="M417" s="2">
        <v>0</v>
      </c>
      <c r="N417" s="2">
        <v>0</v>
      </c>
      <c r="O417" s="2">
        <v>8.3290999999999986</v>
      </c>
      <c r="P417" s="2">
        <v>72.39909999999999</v>
      </c>
      <c r="Q417"/>
      <c r="R417" t="s">
        <v>8045</v>
      </c>
      <c r="S417" s="136"/>
      <c r="T417" s="136"/>
      <c r="U417" s="136"/>
    </row>
    <row r="418" spans="1:21" x14ac:dyDescent="0.25">
      <c r="A418" t="s">
        <v>8326</v>
      </c>
      <c r="B418" t="s">
        <v>9596</v>
      </c>
      <c r="C418" t="s">
        <v>7706</v>
      </c>
      <c r="D418" t="s">
        <v>0</v>
      </c>
      <c r="E418">
        <v>1296</v>
      </c>
      <c r="F418" t="s">
        <v>2876</v>
      </c>
      <c r="G418" s="42" t="s">
        <v>2877</v>
      </c>
      <c r="H418" s="2">
        <v>0</v>
      </c>
      <c r="I418" s="2">
        <v>0</v>
      </c>
      <c r="J418" s="2">
        <v>0</v>
      </c>
      <c r="K418" s="15">
        <v>90.9</v>
      </c>
      <c r="L418" s="2">
        <v>0</v>
      </c>
      <c r="M418" s="2">
        <v>0</v>
      </c>
      <c r="N418" s="2">
        <v>0</v>
      </c>
      <c r="O418" s="2">
        <v>11.817000000000002</v>
      </c>
      <c r="P418" s="2">
        <v>102.71700000000001</v>
      </c>
      <c r="Q418"/>
      <c r="R418" t="s">
        <v>8045</v>
      </c>
      <c r="S418" s="136"/>
      <c r="T418" s="136"/>
      <c r="U418" s="136"/>
    </row>
    <row r="419" spans="1:21" x14ac:dyDescent="0.25">
      <c r="A419" t="s">
        <v>8326</v>
      </c>
      <c r="B419" t="s">
        <v>9595</v>
      </c>
      <c r="C419" t="s">
        <v>7706</v>
      </c>
      <c r="D419" t="s">
        <v>0</v>
      </c>
      <c r="E419">
        <v>1278</v>
      </c>
      <c r="F419" t="s">
        <v>2876</v>
      </c>
      <c r="G419" s="42" t="s">
        <v>2877</v>
      </c>
      <c r="H419" s="2">
        <v>0</v>
      </c>
      <c r="I419" s="2">
        <v>0</v>
      </c>
      <c r="J419" s="2">
        <v>0</v>
      </c>
      <c r="K419" s="15">
        <v>225.46</v>
      </c>
      <c r="L419" s="2">
        <v>0</v>
      </c>
      <c r="M419" s="2">
        <v>0</v>
      </c>
      <c r="N419" s="2">
        <v>0</v>
      </c>
      <c r="O419" s="2">
        <v>29.309800000000003</v>
      </c>
      <c r="P419" s="2">
        <v>254.7698</v>
      </c>
      <c r="Q419"/>
      <c r="R419" t="s">
        <v>8045</v>
      </c>
      <c r="S419" s="136"/>
      <c r="T419" s="136"/>
      <c r="U419" s="136"/>
    </row>
    <row r="420" spans="1:21" x14ac:dyDescent="0.25">
      <c r="A420" t="s">
        <v>8326</v>
      </c>
      <c r="B420" t="s">
        <v>9594</v>
      </c>
      <c r="C420" t="s">
        <v>7706</v>
      </c>
      <c r="D420" t="s">
        <v>0</v>
      </c>
      <c r="E420">
        <v>1295</v>
      </c>
      <c r="F420" t="s">
        <v>2876</v>
      </c>
      <c r="G420" s="42" t="s">
        <v>2877</v>
      </c>
      <c r="H420" s="2">
        <v>0</v>
      </c>
      <c r="I420" s="2">
        <v>0</v>
      </c>
      <c r="J420" s="2">
        <v>0</v>
      </c>
      <c r="K420" s="15">
        <v>329.71</v>
      </c>
      <c r="L420" s="2">
        <v>0</v>
      </c>
      <c r="M420" s="2">
        <v>0</v>
      </c>
      <c r="N420" s="2">
        <v>0</v>
      </c>
      <c r="O420" s="2">
        <v>42.862299999999998</v>
      </c>
      <c r="P420" s="2">
        <v>372.57229999999998</v>
      </c>
      <c r="Q420"/>
      <c r="R420" t="s">
        <v>8045</v>
      </c>
      <c r="S420" s="136"/>
      <c r="T420" s="136"/>
      <c r="U420" s="136"/>
    </row>
    <row r="421" spans="1:21" x14ac:dyDescent="0.25">
      <c r="A421" t="s">
        <v>8326</v>
      </c>
      <c r="B421" t="s">
        <v>9594</v>
      </c>
      <c r="C421" t="s">
        <v>7706</v>
      </c>
      <c r="D421" t="s">
        <v>0</v>
      </c>
      <c r="E421">
        <v>1281</v>
      </c>
      <c r="F421" t="s">
        <v>2876</v>
      </c>
      <c r="G421" s="42" t="s">
        <v>2877</v>
      </c>
      <c r="H421" s="2">
        <v>0</v>
      </c>
      <c r="I421" s="2">
        <v>0</v>
      </c>
      <c r="J421" s="2">
        <v>0</v>
      </c>
      <c r="K421" s="15">
        <v>31.98</v>
      </c>
      <c r="L421" s="2">
        <v>0</v>
      </c>
      <c r="M421" s="2">
        <v>0</v>
      </c>
      <c r="N421" s="2">
        <v>0</v>
      </c>
      <c r="O421" s="2">
        <v>4.1574</v>
      </c>
      <c r="P421" s="2">
        <v>36.1374</v>
      </c>
      <c r="Q421"/>
      <c r="R421" t="s">
        <v>8045</v>
      </c>
      <c r="S421" s="136"/>
      <c r="T421" s="136"/>
      <c r="U421" s="136"/>
    </row>
    <row r="422" spans="1:21" x14ac:dyDescent="0.25">
      <c r="A422" t="s">
        <v>8326</v>
      </c>
      <c r="B422" t="s">
        <v>9594</v>
      </c>
      <c r="C422" t="s">
        <v>7706</v>
      </c>
      <c r="D422" t="s">
        <v>0</v>
      </c>
      <c r="E422">
        <v>1279</v>
      </c>
      <c r="F422" t="s">
        <v>2876</v>
      </c>
      <c r="G422" s="42" t="s">
        <v>2877</v>
      </c>
      <c r="H422" s="2">
        <v>0</v>
      </c>
      <c r="I422" s="2">
        <v>0</v>
      </c>
      <c r="J422" s="2">
        <v>0</v>
      </c>
      <c r="K422" s="15">
        <v>33.58</v>
      </c>
      <c r="L422" s="2">
        <v>0</v>
      </c>
      <c r="M422" s="2">
        <v>0</v>
      </c>
      <c r="N422" s="2">
        <v>0</v>
      </c>
      <c r="O422" s="2">
        <v>4.3654000000000002</v>
      </c>
      <c r="P422" s="2">
        <v>37.945399999999999</v>
      </c>
      <c r="Q422"/>
      <c r="R422" t="s">
        <v>8045</v>
      </c>
      <c r="S422" s="136"/>
      <c r="T422" s="136"/>
      <c r="U422" s="136"/>
    </row>
    <row r="423" spans="1:21" x14ac:dyDescent="0.25">
      <c r="A423" t="s">
        <v>8326</v>
      </c>
      <c r="B423" t="s">
        <v>9594</v>
      </c>
      <c r="C423" t="s">
        <v>7706</v>
      </c>
      <c r="D423" t="s">
        <v>0</v>
      </c>
      <c r="E423">
        <v>1271</v>
      </c>
      <c r="F423" t="s">
        <v>2876</v>
      </c>
      <c r="G423" s="42" t="s">
        <v>2877</v>
      </c>
      <c r="H423" s="2">
        <v>0</v>
      </c>
      <c r="I423" s="2">
        <v>0</v>
      </c>
      <c r="J423" s="2">
        <v>0</v>
      </c>
      <c r="K423" s="15">
        <v>232.81</v>
      </c>
      <c r="L423" s="2">
        <v>0</v>
      </c>
      <c r="M423" s="2">
        <v>0</v>
      </c>
      <c r="N423" s="2">
        <v>0</v>
      </c>
      <c r="O423" s="2">
        <v>30.2653</v>
      </c>
      <c r="P423" s="2">
        <v>263.07530000000003</v>
      </c>
      <c r="Q423"/>
      <c r="R423" t="s">
        <v>8045</v>
      </c>
      <c r="S423" s="136"/>
      <c r="T423" s="136"/>
      <c r="U423" s="136"/>
    </row>
    <row r="424" spans="1:21" x14ac:dyDescent="0.25">
      <c r="A424" t="s">
        <v>8326</v>
      </c>
      <c r="B424" t="s">
        <v>9594</v>
      </c>
      <c r="C424" t="s">
        <v>7706</v>
      </c>
      <c r="D424" t="s">
        <v>0</v>
      </c>
      <c r="E424">
        <v>1264</v>
      </c>
      <c r="F424" t="s">
        <v>2876</v>
      </c>
      <c r="G424" s="42" t="s">
        <v>2877</v>
      </c>
      <c r="H424" s="2">
        <v>0</v>
      </c>
      <c r="I424" s="2">
        <v>0</v>
      </c>
      <c r="J424" s="2">
        <v>0</v>
      </c>
      <c r="K424" s="15">
        <v>138.15</v>
      </c>
      <c r="L424" s="2">
        <v>0</v>
      </c>
      <c r="M424" s="2">
        <v>0</v>
      </c>
      <c r="N424" s="2">
        <v>0</v>
      </c>
      <c r="O424" s="2">
        <v>17.959500000000002</v>
      </c>
      <c r="P424" s="2">
        <v>156.1095</v>
      </c>
      <c r="Q424"/>
      <c r="R424" t="s">
        <v>8045</v>
      </c>
      <c r="S424" s="136"/>
      <c r="T424" s="136"/>
      <c r="U424" s="136"/>
    </row>
    <row r="425" spans="1:21" x14ac:dyDescent="0.25">
      <c r="A425" t="s">
        <v>8326</v>
      </c>
      <c r="B425" t="s">
        <v>9594</v>
      </c>
      <c r="C425" t="s">
        <v>7706</v>
      </c>
      <c r="D425" t="s">
        <v>0</v>
      </c>
      <c r="E425">
        <v>1273</v>
      </c>
      <c r="F425" t="s">
        <v>2876</v>
      </c>
      <c r="G425" s="42" t="s">
        <v>2877</v>
      </c>
      <c r="H425" s="2">
        <v>0</v>
      </c>
      <c r="I425" s="2">
        <v>0</v>
      </c>
      <c r="J425" s="2">
        <v>0</v>
      </c>
      <c r="K425" s="15">
        <v>64.069999999999993</v>
      </c>
      <c r="L425" s="2">
        <v>0</v>
      </c>
      <c r="M425" s="2">
        <v>0</v>
      </c>
      <c r="N425" s="2">
        <v>0</v>
      </c>
      <c r="O425" s="2">
        <v>8.3290999999999986</v>
      </c>
      <c r="P425" s="2">
        <v>72.39909999999999</v>
      </c>
      <c r="Q425"/>
      <c r="R425" t="s">
        <v>8045</v>
      </c>
      <c r="S425" s="136"/>
      <c r="T425" s="136"/>
      <c r="U425" s="136"/>
    </row>
    <row r="426" spans="1:21" x14ac:dyDescent="0.25">
      <c r="A426" t="s">
        <v>8326</v>
      </c>
      <c r="B426" t="s">
        <v>9594</v>
      </c>
      <c r="C426" t="s">
        <v>7706</v>
      </c>
      <c r="D426" t="s">
        <v>0</v>
      </c>
      <c r="E426">
        <v>1265</v>
      </c>
      <c r="F426" t="s">
        <v>2876</v>
      </c>
      <c r="G426" s="42" t="s">
        <v>2877</v>
      </c>
      <c r="H426" s="2">
        <v>0</v>
      </c>
      <c r="I426" s="2">
        <v>0</v>
      </c>
      <c r="J426" s="2">
        <v>0</v>
      </c>
      <c r="K426" s="15">
        <v>64.069999999999993</v>
      </c>
      <c r="L426" s="2">
        <v>0</v>
      </c>
      <c r="M426" s="2">
        <v>0</v>
      </c>
      <c r="N426" s="2">
        <v>0</v>
      </c>
      <c r="O426" s="2">
        <v>8.3290999999999986</v>
      </c>
      <c r="P426" s="2">
        <v>72.39909999999999</v>
      </c>
      <c r="Q426"/>
      <c r="R426" t="s">
        <v>8045</v>
      </c>
      <c r="S426" s="136"/>
      <c r="T426" s="136"/>
      <c r="U426" s="136"/>
    </row>
    <row r="427" spans="1:21" x14ac:dyDescent="0.25">
      <c r="A427" t="s">
        <v>8326</v>
      </c>
      <c r="B427" t="s">
        <v>9593</v>
      </c>
      <c r="C427" t="s">
        <v>7706</v>
      </c>
      <c r="D427" t="s">
        <v>0</v>
      </c>
      <c r="E427">
        <v>1272</v>
      </c>
      <c r="F427" t="s">
        <v>2876</v>
      </c>
      <c r="G427" s="42" t="s">
        <v>2877</v>
      </c>
      <c r="H427" s="2">
        <v>0</v>
      </c>
      <c r="I427" s="2">
        <v>0</v>
      </c>
      <c r="J427" s="2">
        <v>0</v>
      </c>
      <c r="K427" s="15">
        <v>31.98</v>
      </c>
      <c r="L427" s="2">
        <v>0</v>
      </c>
      <c r="M427" s="2">
        <v>0</v>
      </c>
      <c r="N427" s="2">
        <v>0</v>
      </c>
      <c r="O427" s="2">
        <v>4.1574</v>
      </c>
      <c r="P427" s="2">
        <v>36.1374</v>
      </c>
      <c r="Q427"/>
      <c r="R427" t="s">
        <v>8045</v>
      </c>
      <c r="S427" s="136"/>
      <c r="T427" s="136"/>
      <c r="U427" s="136"/>
    </row>
    <row r="428" spans="1:21" x14ac:dyDescent="0.25">
      <c r="A428" t="s">
        <v>8326</v>
      </c>
      <c r="B428" t="s">
        <v>9593</v>
      </c>
      <c r="C428" t="s">
        <v>7706</v>
      </c>
      <c r="D428" t="s">
        <v>0</v>
      </c>
      <c r="E428">
        <v>1260</v>
      </c>
      <c r="F428" t="s">
        <v>2876</v>
      </c>
      <c r="G428" s="42" t="s">
        <v>2877</v>
      </c>
      <c r="H428" s="2">
        <v>0</v>
      </c>
      <c r="I428" s="2">
        <v>0</v>
      </c>
      <c r="J428" s="2">
        <v>0</v>
      </c>
      <c r="K428" s="15">
        <v>295.18</v>
      </c>
      <c r="L428" s="2">
        <v>0</v>
      </c>
      <c r="M428" s="2">
        <v>0</v>
      </c>
      <c r="N428" s="2">
        <v>0</v>
      </c>
      <c r="O428" s="2">
        <v>38.373400000000004</v>
      </c>
      <c r="P428" s="2">
        <v>333.55340000000001</v>
      </c>
      <c r="Q428"/>
      <c r="R428" t="s">
        <v>8045</v>
      </c>
      <c r="S428" s="136"/>
      <c r="T428" s="136"/>
      <c r="U428" s="136"/>
    </row>
    <row r="429" spans="1:21" x14ac:dyDescent="0.25">
      <c r="A429" t="s">
        <v>8326</v>
      </c>
      <c r="B429" t="s">
        <v>9593</v>
      </c>
      <c r="C429" t="s">
        <v>7706</v>
      </c>
      <c r="D429" t="s">
        <v>0</v>
      </c>
      <c r="E429">
        <v>1247</v>
      </c>
      <c r="F429" t="s">
        <v>2876</v>
      </c>
      <c r="G429" s="42" t="s">
        <v>2877</v>
      </c>
      <c r="H429" s="2">
        <v>0</v>
      </c>
      <c r="I429" s="2">
        <v>0</v>
      </c>
      <c r="J429" s="2">
        <v>0</v>
      </c>
      <c r="K429" s="15">
        <v>61.72</v>
      </c>
      <c r="L429" s="2">
        <v>0</v>
      </c>
      <c r="M429" s="2">
        <v>0</v>
      </c>
      <c r="N429" s="2">
        <v>0</v>
      </c>
      <c r="O429" s="2">
        <v>8.0236000000000001</v>
      </c>
      <c r="P429" s="2">
        <v>69.743600000000001</v>
      </c>
      <c r="Q429"/>
      <c r="R429" t="s">
        <v>8045</v>
      </c>
      <c r="S429" s="136"/>
      <c r="T429" s="136"/>
      <c r="U429" s="136"/>
    </row>
    <row r="430" spans="1:21" x14ac:dyDescent="0.25">
      <c r="A430" t="s">
        <v>8326</v>
      </c>
      <c r="B430" t="s">
        <v>9593</v>
      </c>
      <c r="C430" t="s">
        <v>7706</v>
      </c>
      <c r="D430" t="s">
        <v>0</v>
      </c>
      <c r="E430">
        <v>1246</v>
      </c>
      <c r="F430" t="s">
        <v>2876</v>
      </c>
      <c r="G430" s="42" t="s">
        <v>2877</v>
      </c>
      <c r="H430" s="2">
        <v>0</v>
      </c>
      <c r="I430" s="2">
        <v>0</v>
      </c>
      <c r="J430" s="2">
        <v>0</v>
      </c>
      <c r="K430" s="15">
        <v>78.81</v>
      </c>
      <c r="L430" s="2">
        <v>0</v>
      </c>
      <c r="M430" s="2">
        <v>0</v>
      </c>
      <c r="N430" s="2">
        <v>0</v>
      </c>
      <c r="O430" s="2">
        <v>10.2453</v>
      </c>
      <c r="P430" s="2">
        <v>89.055300000000003</v>
      </c>
      <c r="Q430"/>
      <c r="R430" t="s">
        <v>8045</v>
      </c>
      <c r="S430" s="136"/>
      <c r="T430" s="136"/>
      <c r="U430" s="136"/>
    </row>
    <row r="431" spans="1:21" x14ac:dyDescent="0.25">
      <c r="A431" t="s">
        <v>8326</v>
      </c>
      <c r="B431" t="s">
        <v>9593</v>
      </c>
      <c r="C431" t="s">
        <v>7706</v>
      </c>
      <c r="D431" t="s">
        <v>0</v>
      </c>
      <c r="E431">
        <v>1245</v>
      </c>
      <c r="F431" t="s">
        <v>2876</v>
      </c>
      <c r="G431" s="42" t="s">
        <v>2877</v>
      </c>
      <c r="H431" s="2">
        <v>0</v>
      </c>
      <c r="I431" s="2">
        <v>0</v>
      </c>
      <c r="J431" s="2">
        <v>0</v>
      </c>
      <c r="K431" s="15">
        <v>59.48</v>
      </c>
      <c r="L431" s="2">
        <v>0</v>
      </c>
      <c r="M431" s="2">
        <v>0</v>
      </c>
      <c r="N431" s="2">
        <v>0</v>
      </c>
      <c r="O431" s="2">
        <v>7.7324000000000002</v>
      </c>
      <c r="P431" s="2">
        <v>67.212400000000002</v>
      </c>
      <c r="Q431"/>
      <c r="R431" t="s">
        <v>8045</v>
      </c>
      <c r="S431" s="136"/>
      <c r="T431" s="136"/>
      <c r="U431" s="136"/>
    </row>
    <row r="432" spans="1:21" x14ac:dyDescent="0.25">
      <c r="A432" t="s">
        <v>8326</v>
      </c>
      <c r="B432" t="s">
        <v>9592</v>
      </c>
      <c r="C432" t="s">
        <v>7706</v>
      </c>
      <c r="D432" t="s">
        <v>0</v>
      </c>
      <c r="E432">
        <v>1231</v>
      </c>
      <c r="F432" t="s">
        <v>2876</v>
      </c>
      <c r="G432" s="42" t="s">
        <v>2877</v>
      </c>
      <c r="H432" s="2">
        <v>0</v>
      </c>
      <c r="I432" s="2">
        <v>0</v>
      </c>
      <c r="J432" s="2">
        <v>0</v>
      </c>
      <c r="K432" s="15">
        <v>64.069999999999993</v>
      </c>
      <c r="L432" s="2">
        <v>0</v>
      </c>
      <c r="M432" s="2">
        <v>0</v>
      </c>
      <c r="N432" s="2">
        <v>0</v>
      </c>
      <c r="O432" s="2">
        <v>8.3290999999999986</v>
      </c>
      <c r="P432" s="2">
        <v>72.39909999999999</v>
      </c>
      <c r="Q432"/>
      <c r="R432" t="s">
        <v>8045</v>
      </c>
      <c r="S432" s="136"/>
      <c r="T432" s="136"/>
      <c r="U432" s="136"/>
    </row>
    <row r="433" spans="1:21" x14ac:dyDescent="0.25">
      <c r="A433" t="s">
        <v>8326</v>
      </c>
      <c r="B433" t="s">
        <v>9591</v>
      </c>
      <c r="C433" t="s">
        <v>7706</v>
      </c>
      <c r="D433" t="s">
        <v>0</v>
      </c>
      <c r="E433">
        <v>1220</v>
      </c>
      <c r="F433" t="s">
        <v>2876</v>
      </c>
      <c r="G433" s="42" t="s">
        <v>2877</v>
      </c>
      <c r="H433" s="2">
        <v>0</v>
      </c>
      <c r="I433" s="2">
        <v>0</v>
      </c>
      <c r="J433" s="2">
        <v>0</v>
      </c>
      <c r="K433" s="15">
        <v>55.65</v>
      </c>
      <c r="L433" s="2">
        <v>0</v>
      </c>
      <c r="M433" s="2">
        <v>0</v>
      </c>
      <c r="N433" s="2">
        <v>0</v>
      </c>
      <c r="O433" s="2">
        <v>7.2344999999999997</v>
      </c>
      <c r="P433" s="2">
        <v>62.884499999999996</v>
      </c>
      <c r="Q433"/>
      <c r="R433" t="s">
        <v>8045</v>
      </c>
      <c r="S433" s="136"/>
      <c r="T433" s="136"/>
      <c r="U433" s="136"/>
    </row>
    <row r="434" spans="1:21" x14ac:dyDescent="0.25">
      <c r="A434" t="s">
        <v>8326</v>
      </c>
      <c r="B434" t="s">
        <v>9585</v>
      </c>
      <c r="C434" t="s">
        <v>7706</v>
      </c>
      <c r="D434" t="s">
        <v>0</v>
      </c>
      <c r="E434">
        <v>1129</v>
      </c>
      <c r="F434" t="s">
        <v>2876</v>
      </c>
      <c r="G434" s="42" t="s">
        <v>2877</v>
      </c>
      <c r="H434" s="2">
        <v>0</v>
      </c>
      <c r="I434" s="2">
        <v>0</v>
      </c>
      <c r="J434" s="2">
        <v>0</v>
      </c>
      <c r="K434" s="15">
        <v>82.01</v>
      </c>
      <c r="L434" s="2">
        <v>0</v>
      </c>
      <c r="M434" s="2">
        <v>0</v>
      </c>
      <c r="N434" s="2">
        <v>0</v>
      </c>
      <c r="O434" s="2">
        <v>10.661300000000001</v>
      </c>
      <c r="P434" s="2">
        <v>92.671300000000002</v>
      </c>
      <c r="Q434"/>
      <c r="R434" t="s">
        <v>8045</v>
      </c>
      <c r="S434" s="136"/>
      <c r="T434" s="136"/>
      <c r="U434" s="136"/>
    </row>
    <row r="435" spans="1:21" x14ac:dyDescent="0.25">
      <c r="A435" t="s">
        <v>8326</v>
      </c>
      <c r="B435" t="s">
        <v>9590</v>
      </c>
      <c r="C435" t="s">
        <v>7706</v>
      </c>
      <c r="D435" t="s">
        <v>0</v>
      </c>
      <c r="E435">
        <v>1209</v>
      </c>
      <c r="F435" t="s">
        <v>2876</v>
      </c>
      <c r="G435" s="42" t="s">
        <v>2877</v>
      </c>
      <c r="H435" s="2">
        <v>0</v>
      </c>
      <c r="I435" s="2">
        <v>0</v>
      </c>
      <c r="J435" s="2">
        <v>0</v>
      </c>
      <c r="K435" s="15">
        <v>64.069999999999993</v>
      </c>
      <c r="L435" s="2">
        <v>0</v>
      </c>
      <c r="M435" s="2">
        <v>0</v>
      </c>
      <c r="N435" s="2">
        <v>0</v>
      </c>
      <c r="O435" s="2">
        <v>8.3290999999999986</v>
      </c>
      <c r="P435" s="2">
        <v>72.39909999999999</v>
      </c>
      <c r="Q435"/>
      <c r="R435" t="s">
        <v>8045</v>
      </c>
      <c r="S435" s="136"/>
      <c r="T435" s="136"/>
      <c r="U435" s="136"/>
    </row>
    <row r="436" spans="1:21" x14ac:dyDescent="0.25">
      <c r="A436" t="s">
        <v>8326</v>
      </c>
      <c r="B436" t="s">
        <v>9590</v>
      </c>
      <c r="C436" t="s">
        <v>7706</v>
      </c>
      <c r="D436" t="s">
        <v>0</v>
      </c>
      <c r="E436">
        <v>1208</v>
      </c>
      <c r="F436" t="s">
        <v>2876</v>
      </c>
      <c r="G436" s="42" t="s">
        <v>2877</v>
      </c>
      <c r="H436" s="2">
        <v>0</v>
      </c>
      <c r="I436" s="2">
        <v>0</v>
      </c>
      <c r="J436" s="2">
        <v>0</v>
      </c>
      <c r="K436" s="15">
        <v>64.069999999999993</v>
      </c>
      <c r="L436" s="2">
        <v>0</v>
      </c>
      <c r="M436" s="2">
        <v>0</v>
      </c>
      <c r="N436" s="2">
        <v>0</v>
      </c>
      <c r="O436" s="2">
        <v>8.3290999999999986</v>
      </c>
      <c r="P436" s="2">
        <v>72.39909999999999</v>
      </c>
      <c r="Q436"/>
      <c r="R436" t="s">
        <v>8045</v>
      </c>
      <c r="S436" s="136"/>
      <c r="T436" s="136"/>
      <c r="U436" s="136"/>
    </row>
    <row r="437" spans="1:21" x14ac:dyDescent="0.25">
      <c r="A437" t="s">
        <v>8326</v>
      </c>
      <c r="B437" t="s">
        <v>9590</v>
      </c>
      <c r="C437" t="s">
        <v>7706</v>
      </c>
      <c r="D437" t="s">
        <v>0</v>
      </c>
      <c r="E437">
        <v>1207</v>
      </c>
      <c r="F437" t="s">
        <v>2876</v>
      </c>
      <c r="G437" s="42" t="s">
        <v>2877</v>
      </c>
      <c r="H437" s="2">
        <v>0</v>
      </c>
      <c r="I437" s="2">
        <v>0</v>
      </c>
      <c r="J437" s="2">
        <v>0</v>
      </c>
      <c r="K437" s="15">
        <v>64.069999999999993</v>
      </c>
      <c r="L437" s="2">
        <v>0</v>
      </c>
      <c r="M437" s="2">
        <v>0</v>
      </c>
      <c r="N437" s="2">
        <v>0</v>
      </c>
      <c r="O437" s="2">
        <v>8.3290999999999986</v>
      </c>
      <c r="P437" s="2">
        <v>72.39909999999999</v>
      </c>
      <c r="Q437"/>
      <c r="R437" t="s">
        <v>8045</v>
      </c>
      <c r="S437" s="136"/>
      <c r="T437" s="136"/>
      <c r="U437" s="136"/>
    </row>
    <row r="438" spans="1:21" x14ac:dyDescent="0.25">
      <c r="A438" t="s">
        <v>8326</v>
      </c>
      <c r="B438" t="s">
        <v>9590</v>
      </c>
      <c r="C438" t="s">
        <v>7706</v>
      </c>
      <c r="D438" t="s">
        <v>0</v>
      </c>
      <c r="E438">
        <v>1201</v>
      </c>
      <c r="F438" t="s">
        <v>2876</v>
      </c>
      <c r="G438" s="42" t="s">
        <v>2877</v>
      </c>
      <c r="H438" s="2">
        <v>0</v>
      </c>
      <c r="I438" s="2">
        <v>0</v>
      </c>
      <c r="J438" s="2">
        <v>0</v>
      </c>
      <c r="K438" s="15">
        <v>39.979999999999997</v>
      </c>
      <c r="L438" s="2">
        <v>0</v>
      </c>
      <c r="M438" s="2">
        <v>0</v>
      </c>
      <c r="N438" s="2">
        <v>0</v>
      </c>
      <c r="O438" s="2">
        <v>5.1974</v>
      </c>
      <c r="P438" s="2">
        <v>45.177399999999999</v>
      </c>
      <c r="Q438"/>
      <c r="R438" t="s">
        <v>8045</v>
      </c>
      <c r="S438" s="136"/>
      <c r="T438" s="136"/>
      <c r="U438" s="136"/>
    </row>
    <row r="439" spans="1:21" x14ac:dyDescent="0.25">
      <c r="A439" t="s">
        <v>8326</v>
      </c>
      <c r="B439" t="s">
        <v>9589</v>
      </c>
      <c r="C439" t="s">
        <v>7706</v>
      </c>
      <c r="D439" t="s">
        <v>0</v>
      </c>
      <c r="E439">
        <v>1181</v>
      </c>
      <c r="F439" t="s">
        <v>2876</v>
      </c>
      <c r="G439" s="42" t="s">
        <v>2877</v>
      </c>
      <c r="H439" s="2">
        <v>0</v>
      </c>
      <c r="I439" s="2">
        <v>0</v>
      </c>
      <c r="J439" s="2">
        <v>0</v>
      </c>
      <c r="K439" s="15">
        <v>44.77</v>
      </c>
      <c r="L439" s="2">
        <v>0</v>
      </c>
      <c r="M439" s="2">
        <v>0</v>
      </c>
      <c r="N439" s="2">
        <v>0</v>
      </c>
      <c r="O439" s="2">
        <v>5.8201000000000009</v>
      </c>
      <c r="P439" s="2">
        <v>50.590100000000007</v>
      </c>
      <c r="Q439"/>
      <c r="R439" t="s">
        <v>8045</v>
      </c>
      <c r="S439" s="136"/>
      <c r="T439" s="136"/>
      <c r="U439" s="136"/>
    </row>
    <row r="440" spans="1:21" x14ac:dyDescent="0.25">
      <c r="A440" t="s">
        <v>8326</v>
      </c>
      <c r="B440" t="s">
        <v>9589</v>
      </c>
      <c r="C440" t="s">
        <v>7706</v>
      </c>
      <c r="D440" t="s">
        <v>0</v>
      </c>
      <c r="E440">
        <v>1182</v>
      </c>
      <c r="F440" t="s">
        <v>2876</v>
      </c>
      <c r="G440" s="42" t="s">
        <v>2877</v>
      </c>
      <c r="H440" s="2">
        <v>0</v>
      </c>
      <c r="I440" s="2">
        <v>0</v>
      </c>
      <c r="J440" s="2">
        <v>0</v>
      </c>
      <c r="K440" s="15">
        <v>31.98</v>
      </c>
      <c r="L440" s="2">
        <v>0</v>
      </c>
      <c r="M440" s="2">
        <v>0</v>
      </c>
      <c r="N440" s="2">
        <v>0</v>
      </c>
      <c r="O440" s="2">
        <v>4.1574</v>
      </c>
      <c r="P440" s="2">
        <v>36.1374</v>
      </c>
      <c r="Q440"/>
      <c r="R440" t="s">
        <v>8045</v>
      </c>
      <c r="S440" s="136"/>
      <c r="T440" s="136"/>
      <c r="U440" s="136"/>
    </row>
    <row r="441" spans="1:21" x14ac:dyDescent="0.25">
      <c r="A441" t="s">
        <v>8326</v>
      </c>
      <c r="B441" t="s">
        <v>9589</v>
      </c>
      <c r="C441" t="s">
        <v>7706</v>
      </c>
      <c r="D441" t="s">
        <v>0</v>
      </c>
      <c r="E441">
        <v>1175</v>
      </c>
      <c r="F441" t="s">
        <v>2876</v>
      </c>
      <c r="G441" s="42" t="s">
        <v>2877</v>
      </c>
      <c r="H441" s="2">
        <v>0</v>
      </c>
      <c r="I441" s="2">
        <v>0</v>
      </c>
      <c r="J441" s="2">
        <v>0</v>
      </c>
      <c r="K441" s="15">
        <v>64.069999999999993</v>
      </c>
      <c r="L441" s="2">
        <v>0</v>
      </c>
      <c r="M441" s="2">
        <v>0</v>
      </c>
      <c r="N441" s="2">
        <v>0</v>
      </c>
      <c r="O441" s="2">
        <v>8.3290999999999986</v>
      </c>
      <c r="P441" s="2">
        <v>72.39909999999999</v>
      </c>
      <c r="Q441"/>
      <c r="R441" t="s">
        <v>8045</v>
      </c>
      <c r="S441" s="136"/>
      <c r="T441" s="136"/>
      <c r="U441" s="136"/>
    </row>
    <row r="442" spans="1:21" x14ac:dyDescent="0.25">
      <c r="A442" t="s">
        <v>8326</v>
      </c>
      <c r="B442" t="s">
        <v>9588</v>
      </c>
      <c r="C442" t="s">
        <v>7706</v>
      </c>
      <c r="D442" t="s">
        <v>0</v>
      </c>
      <c r="E442">
        <v>1158</v>
      </c>
      <c r="F442" t="s">
        <v>2876</v>
      </c>
      <c r="G442" s="42" t="s">
        <v>2877</v>
      </c>
      <c r="H442" s="2">
        <v>0</v>
      </c>
      <c r="I442" s="2">
        <v>0</v>
      </c>
      <c r="J442" s="2">
        <v>0</v>
      </c>
      <c r="K442" s="15">
        <v>56.92</v>
      </c>
      <c r="L442" s="2">
        <v>0</v>
      </c>
      <c r="M442" s="2">
        <v>0</v>
      </c>
      <c r="N442" s="2">
        <v>0</v>
      </c>
      <c r="O442" s="2">
        <v>7.3996000000000004</v>
      </c>
      <c r="P442" s="2">
        <v>64.319600000000008</v>
      </c>
      <c r="Q442"/>
      <c r="R442" t="s">
        <v>8045</v>
      </c>
      <c r="S442" s="136"/>
      <c r="T442" s="136"/>
      <c r="U442" s="136"/>
    </row>
    <row r="443" spans="1:21" x14ac:dyDescent="0.25">
      <c r="A443" t="s">
        <v>8326</v>
      </c>
      <c r="B443" t="s">
        <v>9588</v>
      </c>
      <c r="C443" t="s">
        <v>7706</v>
      </c>
      <c r="D443" t="s">
        <v>0</v>
      </c>
      <c r="E443">
        <v>1157</v>
      </c>
      <c r="F443" t="s">
        <v>2876</v>
      </c>
      <c r="G443" s="42" t="s">
        <v>2877</v>
      </c>
      <c r="H443" s="2">
        <v>0</v>
      </c>
      <c r="I443" s="2">
        <v>0</v>
      </c>
      <c r="J443" s="2">
        <v>0</v>
      </c>
      <c r="K443" s="15">
        <v>78.81</v>
      </c>
      <c r="L443" s="2">
        <v>0</v>
      </c>
      <c r="M443" s="2">
        <v>0</v>
      </c>
      <c r="N443" s="2">
        <v>0</v>
      </c>
      <c r="O443" s="2">
        <v>10.2453</v>
      </c>
      <c r="P443" s="2">
        <v>89.055300000000003</v>
      </c>
      <c r="Q443"/>
      <c r="R443" t="s">
        <v>8045</v>
      </c>
      <c r="S443" s="136"/>
      <c r="T443" s="136"/>
      <c r="U443" s="136"/>
    </row>
    <row r="444" spans="1:21" x14ac:dyDescent="0.25">
      <c r="A444" t="s">
        <v>8326</v>
      </c>
      <c r="B444" t="s">
        <v>9588</v>
      </c>
      <c r="C444" t="s">
        <v>7706</v>
      </c>
      <c r="D444" t="s">
        <v>0</v>
      </c>
      <c r="E444">
        <v>1156</v>
      </c>
      <c r="F444" t="s">
        <v>2876</v>
      </c>
      <c r="G444" s="42" t="s">
        <v>2877</v>
      </c>
      <c r="H444" s="2">
        <v>0</v>
      </c>
      <c r="I444" s="2">
        <v>0</v>
      </c>
      <c r="J444" s="2">
        <v>0</v>
      </c>
      <c r="K444" s="15">
        <v>54.69</v>
      </c>
      <c r="L444" s="2">
        <v>0</v>
      </c>
      <c r="M444" s="2">
        <v>0</v>
      </c>
      <c r="N444" s="2">
        <v>0</v>
      </c>
      <c r="O444" s="2">
        <v>7.1097000000000001</v>
      </c>
      <c r="P444" s="2">
        <v>61.799700000000001</v>
      </c>
      <c r="Q444"/>
      <c r="R444" t="s">
        <v>8045</v>
      </c>
      <c r="S444" s="136"/>
      <c r="T444" s="136"/>
      <c r="U444" s="136"/>
    </row>
    <row r="445" spans="1:21" x14ac:dyDescent="0.25">
      <c r="A445" t="s">
        <v>8326</v>
      </c>
      <c r="B445" t="s">
        <v>9587</v>
      </c>
      <c r="C445" t="s">
        <v>7706</v>
      </c>
      <c r="D445" t="s">
        <v>0</v>
      </c>
      <c r="E445">
        <v>1147</v>
      </c>
      <c r="F445" t="s">
        <v>2876</v>
      </c>
      <c r="G445" s="42" t="s">
        <v>2877</v>
      </c>
      <c r="H445" s="2">
        <v>0</v>
      </c>
      <c r="I445" s="2">
        <v>0</v>
      </c>
      <c r="J445" s="2">
        <v>0</v>
      </c>
      <c r="K445" s="15">
        <v>64.069999999999993</v>
      </c>
      <c r="L445" s="2">
        <v>0</v>
      </c>
      <c r="M445" s="2">
        <v>0</v>
      </c>
      <c r="N445" s="2">
        <v>0</v>
      </c>
      <c r="O445" s="2">
        <v>8.3290999999999986</v>
      </c>
      <c r="P445" s="2">
        <v>72.39909999999999</v>
      </c>
      <c r="Q445"/>
      <c r="R445" t="s">
        <v>8045</v>
      </c>
      <c r="S445" s="136"/>
      <c r="T445" s="136"/>
      <c r="U445" s="136"/>
    </row>
    <row r="446" spans="1:21" x14ac:dyDescent="0.25">
      <c r="A446" t="s">
        <v>8326</v>
      </c>
      <c r="B446" t="s">
        <v>9586</v>
      </c>
      <c r="C446" t="s">
        <v>7706</v>
      </c>
      <c r="D446" t="s">
        <v>0</v>
      </c>
      <c r="E446">
        <v>1133</v>
      </c>
      <c r="F446" t="s">
        <v>2876</v>
      </c>
      <c r="G446" s="42" t="s">
        <v>2877</v>
      </c>
      <c r="H446" s="2">
        <v>0</v>
      </c>
      <c r="I446" s="2">
        <v>0</v>
      </c>
      <c r="J446" s="2">
        <v>0</v>
      </c>
      <c r="K446" s="15">
        <v>38.380000000000003</v>
      </c>
      <c r="L446" s="2">
        <v>0</v>
      </c>
      <c r="M446" s="2">
        <v>0</v>
      </c>
      <c r="N446" s="2">
        <v>0</v>
      </c>
      <c r="O446" s="2">
        <v>4.9894000000000007</v>
      </c>
      <c r="P446" s="2">
        <v>43.369400000000006</v>
      </c>
      <c r="Q446"/>
      <c r="R446" t="s">
        <v>8045</v>
      </c>
      <c r="S446" s="136"/>
      <c r="T446" s="136"/>
      <c r="U446" s="136"/>
    </row>
    <row r="447" spans="1:21" x14ac:dyDescent="0.25">
      <c r="A447" t="s">
        <v>8326</v>
      </c>
      <c r="B447" t="s">
        <v>9585</v>
      </c>
      <c r="C447" t="s">
        <v>7706</v>
      </c>
      <c r="D447" t="s">
        <v>0</v>
      </c>
      <c r="E447">
        <v>1118</v>
      </c>
      <c r="F447" t="s">
        <v>2876</v>
      </c>
      <c r="G447" s="42" t="s">
        <v>2877</v>
      </c>
      <c r="H447" s="2">
        <v>0</v>
      </c>
      <c r="I447" s="2">
        <v>0</v>
      </c>
      <c r="J447" s="2">
        <v>0</v>
      </c>
      <c r="K447" s="15">
        <v>39.659999999999997</v>
      </c>
      <c r="L447" s="2">
        <v>0</v>
      </c>
      <c r="M447" s="2">
        <v>0</v>
      </c>
      <c r="N447" s="2">
        <v>0</v>
      </c>
      <c r="O447" s="2">
        <v>5.1558000000000002</v>
      </c>
      <c r="P447" s="2">
        <v>44.815799999999996</v>
      </c>
      <c r="Q447"/>
      <c r="R447" t="s">
        <v>8045</v>
      </c>
      <c r="S447" s="136"/>
      <c r="T447" s="136"/>
      <c r="U447" s="136"/>
    </row>
    <row r="448" spans="1:21" x14ac:dyDescent="0.25">
      <c r="A448" t="s">
        <v>8325</v>
      </c>
      <c r="B448" t="s">
        <v>9506</v>
      </c>
      <c r="C448" t="s">
        <v>7706</v>
      </c>
      <c r="D448" t="s">
        <v>0</v>
      </c>
      <c r="E448">
        <v>43</v>
      </c>
      <c r="F448" t="s">
        <v>1334</v>
      </c>
      <c r="G448" t="s">
        <v>1335</v>
      </c>
      <c r="H448" s="2">
        <v>0</v>
      </c>
      <c r="I448" s="2">
        <v>0</v>
      </c>
      <c r="J448" s="2">
        <v>0</v>
      </c>
      <c r="K448" s="15">
        <v>1000</v>
      </c>
      <c r="L448" s="2">
        <v>0</v>
      </c>
      <c r="M448" s="2">
        <v>0</v>
      </c>
      <c r="N448" s="2">
        <v>0</v>
      </c>
      <c r="O448" s="2">
        <v>130</v>
      </c>
      <c r="P448" s="2">
        <v>1130</v>
      </c>
      <c r="Q448"/>
      <c r="R448" t="s">
        <v>8045</v>
      </c>
      <c r="S448" s="136"/>
      <c r="T448" s="136"/>
      <c r="U448" s="136"/>
    </row>
    <row r="449" spans="1:21" x14ac:dyDescent="0.25">
      <c r="A449" t="s">
        <v>8325</v>
      </c>
      <c r="B449" t="s">
        <v>9513</v>
      </c>
      <c r="C449" t="s">
        <v>7706</v>
      </c>
      <c r="D449" t="s">
        <v>0</v>
      </c>
      <c r="E449">
        <v>441</v>
      </c>
      <c r="F449" t="s">
        <v>9252</v>
      </c>
      <c r="G449" t="s">
        <v>9253</v>
      </c>
      <c r="H449" s="2">
        <v>0</v>
      </c>
      <c r="I449" s="2">
        <v>0</v>
      </c>
      <c r="J449" s="2">
        <v>0</v>
      </c>
      <c r="K449" s="15">
        <v>1173.5999999999999</v>
      </c>
      <c r="L449" s="2">
        <v>0</v>
      </c>
      <c r="M449" s="2">
        <v>0</v>
      </c>
      <c r="N449" s="2">
        <v>0</v>
      </c>
      <c r="O449" s="2">
        <v>152.56799999999998</v>
      </c>
      <c r="P449" s="2">
        <v>1326.1679999999999</v>
      </c>
      <c r="Q449"/>
      <c r="R449" t="s">
        <v>8045</v>
      </c>
      <c r="S449" s="136"/>
      <c r="T449" s="136"/>
      <c r="U449" s="136"/>
    </row>
    <row r="450" spans="1:21" x14ac:dyDescent="0.25">
      <c r="A450" t="s">
        <v>8325</v>
      </c>
      <c r="B450" t="s">
        <v>9565</v>
      </c>
      <c r="C450" t="s">
        <v>7706</v>
      </c>
      <c r="D450" t="s">
        <v>0</v>
      </c>
      <c r="E450">
        <v>312</v>
      </c>
      <c r="F450" t="s">
        <v>9578</v>
      </c>
      <c r="G450" s="133" t="s">
        <v>9579</v>
      </c>
      <c r="H450" s="2">
        <v>0</v>
      </c>
      <c r="I450" s="2">
        <v>0</v>
      </c>
      <c r="J450" s="2">
        <v>0</v>
      </c>
      <c r="K450" s="15">
        <v>86.72</v>
      </c>
      <c r="L450" s="2">
        <v>0</v>
      </c>
      <c r="M450" s="2">
        <v>0</v>
      </c>
      <c r="N450" s="2">
        <v>0</v>
      </c>
      <c r="O450" s="2">
        <v>11.2736</v>
      </c>
      <c r="P450" s="2">
        <v>97.993600000000001</v>
      </c>
      <c r="Q450"/>
      <c r="R450" t="s">
        <v>8045</v>
      </c>
      <c r="S450" s="136"/>
      <c r="T450" s="136"/>
      <c r="U450" s="136"/>
    </row>
    <row r="451" spans="1:21" x14ac:dyDescent="0.25">
      <c r="A451" t="s">
        <v>8325</v>
      </c>
      <c r="B451" t="s">
        <v>9520</v>
      </c>
      <c r="C451" t="s">
        <v>7706</v>
      </c>
      <c r="D451" t="s">
        <v>0</v>
      </c>
      <c r="E451">
        <v>8973</v>
      </c>
      <c r="F451" t="s">
        <v>3529</v>
      </c>
      <c r="G451" s="133" t="s">
        <v>3530</v>
      </c>
      <c r="H451" s="2">
        <v>0</v>
      </c>
      <c r="I451" s="2">
        <v>0</v>
      </c>
      <c r="J451" s="2">
        <v>0</v>
      </c>
      <c r="K451" s="15">
        <v>362.83</v>
      </c>
      <c r="L451" s="2">
        <v>0</v>
      </c>
      <c r="M451" s="2">
        <v>0</v>
      </c>
      <c r="N451" s="2">
        <v>0</v>
      </c>
      <c r="O451" s="2">
        <v>47.167900000000003</v>
      </c>
      <c r="P451" s="2">
        <v>409.99789999999996</v>
      </c>
      <c r="Q451"/>
      <c r="R451" t="s">
        <v>8045</v>
      </c>
      <c r="S451" s="136"/>
      <c r="T451" s="136"/>
      <c r="U451" s="136"/>
    </row>
    <row r="452" spans="1:21" x14ac:dyDescent="0.25">
      <c r="A452" t="s">
        <v>8325</v>
      </c>
      <c r="B452" t="s">
        <v>9500</v>
      </c>
      <c r="C452" t="s">
        <v>7706</v>
      </c>
      <c r="D452" t="s">
        <v>0</v>
      </c>
      <c r="E452">
        <v>332050586</v>
      </c>
      <c r="F452" t="s">
        <v>3436</v>
      </c>
      <c r="G452" t="s">
        <v>3437</v>
      </c>
      <c r="H452" s="2">
        <v>0</v>
      </c>
      <c r="I452" s="2">
        <v>0</v>
      </c>
      <c r="J452" s="2">
        <v>0</v>
      </c>
      <c r="K452" s="15">
        <v>31.51</v>
      </c>
      <c r="L452" s="2">
        <v>0</v>
      </c>
      <c r="M452" s="2">
        <v>0</v>
      </c>
      <c r="N452" s="2">
        <v>0</v>
      </c>
      <c r="O452" s="2">
        <v>4.0963000000000003</v>
      </c>
      <c r="P452" s="2">
        <v>35.606300000000005</v>
      </c>
      <c r="Q452"/>
      <c r="R452" t="s">
        <v>8045</v>
      </c>
      <c r="S452" s="136"/>
      <c r="T452" s="136"/>
      <c r="U452" s="136"/>
    </row>
    <row r="453" spans="1:21" x14ac:dyDescent="0.25">
      <c r="A453" t="s">
        <v>8325</v>
      </c>
      <c r="B453" t="s">
        <v>9553</v>
      </c>
      <c r="C453" s="21" t="s">
        <v>9530</v>
      </c>
      <c r="D453" s="21" t="s">
        <v>0</v>
      </c>
      <c r="E453" t="s">
        <v>9577</v>
      </c>
      <c r="F453" t="s">
        <v>3266</v>
      </c>
      <c r="G453" t="s">
        <v>3267</v>
      </c>
      <c r="H453" s="2">
        <v>0</v>
      </c>
      <c r="I453" s="2">
        <v>0</v>
      </c>
      <c r="J453" s="2">
        <v>0</v>
      </c>
      <c r="K453" s="15">
        <v>158.63999999999999</v>
      </c>
      <c r="L453" s="2">
        <v>0</v>
      </c>
      <c r="M453" s="2">
        <v>0</v>
      </c>
      <c r="N453" s="2">
        <v>0</v>
      </c>
      <c r="O453" s="2">
        <v>20.623200000000001</v>
      </c>
      <c r="P453" s="2">
        <v>179.26319999999998</v>
      </c>
      <c r="Q453"/>
      <c r="R453" t="s">
        <v>8045</v>
      </c>
      <c r="S453" s="136"/>
      <c r="T453" s="136"/>
      <c r="U453" s="136"/>
    </row>
    <row r="454" spans="1:21" x14ac:dyDescent="0.25">
      <c r="A454" t="s">
        <v>8325</v>
      </c>
      <c r="B454" t="s">
        <v>9547</v>
      </c>
      <c r="C454" s="21" t="s">
        <v>9530</v>
      </c>
      <c r="D454" s="21" t="s">
        <v>0</v>
      </c>
      <c r="E454" t="s">
        <v>9576</v>
      </c>
      <c r="F454" t="s">
        <v>1340</v>
      </c>
      <c r="G454" s="135" t="s">
        <v>1341</v>
      </c>
      <c r="H454" s="2">
        <v>0</v>
      </c>
      <c r="I454" s="2">
        <v>0</v>
      </c>
      <c r="J454" s="2">
        <v>0</v>
      </c>
      <c r="K454" s="15">
        <v>17.88</v>
      </c>
      <c r="L454" s="2">
        <v>0</v>
      </c>
      <c r="M454" s="2">
        <v>0</v>
      </c>
      <c r="N454" s="2">
        <v>0</v>
      </c>
      <c r="O454" s="2">
        <v>2.3243999999999998</v>
      </c>
      <c r="P454" s="2">
        <v>20.2044</v>
      </c>
      <c r="Q454"/>
      <c r="R454" t="s">
        <v>8045</v>
      </c>
      <c r="S454" s="136"/>
      <c r="T454" s="136"/>
      <c r="U454" s="136"/>
    </row>
    <row r="455" spans="1:21" x14ac:dyDescent="0.25">
      <c r="A455" t="s">
        <v>8325</v>
      </c>
      <c r="B455" t="s">
        <v>9564</v>
      </c>
      <c r="C455" s="21" t="s">
        <v>9530</v>
      </c>
      <c r="D455" s="21" t="s">
        <v>0</v>
      </c>
      <c r="E455" t="s">
        <v>9575</v>
      </c>
      <c r="F455" t="s">
        <v>1340</v>
      </c>
      <c r="G455" s="135" t="s">
        <v>1341</v>
      </c>
      <c r="H455" s="2">
        <v>0</v>
      </c>
      <c r="I455" s="2">
        <v>0</v>
      </c>
      <c r="J455" s="2">
        <v>0</v>
      </c>
      <c r="K455" s="15">
        <v>7.35</v>
      </c>
      <c r="L455" s="2">
        <v>0</v>
      </c>
      <c r="M455" s="2">
        <v>0</v>
      </c>
      <c r="N455" s="2">
        <v>0</v>
      </c>
      <c r="O455" s="2">
        <v>0.95550000000000002</v>
      </c>
      <c r="P455" s="2">
        <v>8.3055000000000003</v>
      </c>
      <c r="Q455"/>
      <c r="R455" t="s">
        <v>8045</v>
      </c>
      <c r="S455" s="136"/>
      <c r="T455" s="136"/>
      <c r="U455" s="136"/>
    </row>
    <row r="456" spans="1:21" x14ac:dyDescent="0.25">
      <c r="A456" t="s">
        <v>8325</v>
      </c>
      <c r="B456" t="s">
        <v>9513</v>
      </c>
      <c r="C456" t="s">
        <v>7706</v>
      </c>
      <c r="D456" t="s">
        <v>0</v>
      </c>
      <c r="E456">
        <v>6133</v>
      </c>
      <c r="F456" t="s">
        <v>6475</v>
      </c>
      <c r="G456" s="133" t="s">
        <v>6476</v>
      </c>
      <c r="H456" s="2">
        <v>0</v>
      </c>
      <c r="I456" s="2">
        <v>0</v>
      </c>
      <c r="J456" s="2">
        <v>0</v>
      </c>
      <c r="K456" s="15">
        <v>68</v>
      </c>
      <c r="L456" s="2">
        <v>0</v>
      </c>
      <c r="M456" s="2">
        <v>0</v>
      </c>
      <c r="N456" s="2">
        <v>0</v>
      </c>
      <c r="O456" s="2">
        <v>8.84</v>
      </c>
      <c r="P456" s="2">
        <v>76.84</v>
      </c>
      <c r="Q456"/>
      <c r="R456" t="s">
        <v>8045</v>
      </c>
      <c r="S456" s="136"/>
      <c r="T456" s="136"/>
      <c r="U456" s="136"/>
    </row>
    <row r="457" spans="1:21" x14ac:dyDescent="0.25">
      <c r="A457" t="s">
        <v>8325</v>
      </c>
      <c r="B457" t="s">
        <v>9503</v>
      </c>
      <c r="C457" t="s">
        <v>7706</v>
      </c>
      <c r="D457" t="s">
        <v>0</v>
      </c>
      <c r="E457">
        <v>255260</v>
      </c>
      <c r="F457" t="s">
        <v>1443</v>
      </c>
      <c r="G457" t="s">
        <v>1444</v>
      </c>
      <c r="H457" s="2">
        <v>11.97</v>
      </c>
      <c r="I457" s="2">
        <v>0</v>
      </c>
      <c r="J457" s="2">
        <v>0</v>
      </c>
      <c r="K457" s="15">
        <v>73.099999999999994</v>
      </c>
      <c r="L457" s="2">
        <v>0</v>
      </c>
      <c r="M457" s="2">
        <v>0</v>
      </c>
      <c r="N457" s="2">
        <v>0</v>
      </c>
      <c r="O457" s="2">
        <v>9.5030000000000001</v>
      </c>
      <c r="P457" s="2">
        <v>94.572999999999993</v>
      </c>
      <c r="Q457"/>
      <c r="R457" t="s">
        <v>8045</v>
      </c>
      <c r="S457" s="136"/>
      <c r="T457" s="136"/>
      <c r="U457" s="136"/>
    </row>
    <row r="458" spans="1:21" x14ac:dyDescent="0.25">
      <c r="A458" t="s">
        <v>8325</v>
      </c>
      <c r="B458" t="s">
        <v>9516</v>
      </c>
      <c r="C458" t="s">
        <v>7706</v>
      </c>
      <c r="D458" t="s">
        <v>0</v>
      </c>
      <c r="E458">
        <v>3441</v>
      </c>
      <c r="G458" t="s">
        <v>8558</v>
      </c>
      <c r="H458" s="2">
        <v>8.1999999999999993</v>
      </c>
      <c r="I458" s="2">
        <v>0</v>
      </c>
      <c r="J458" s="2">
        <v>0</v>
      </c>
      <c r="K458" s="15">
        <v>81.239999999999995</v>
      </c>
      <c r="L458" s="2">
        <v>0</v>
      </c>
      <c r="M458" s="2">
        <v>0</v>
      </c>
      <c r="N458" s="2">
        <v>0</v>
      </c>
      <c r="O458" s="2">
        <v>10.561199999999999</v>
      </c>
      <c r="P458" s="2">
        <v>100.0012</v>
      </c>
      <c r="Q458" t="s">
        <v>8557</v>
      </c>
      <c r="R458" t="s">
        <v>8045</v>
      </c>
      <c r="S458" s="136"/>
      <c r="T458" s="136"/>
      <c r="U458" s="136"/>
    </row>
    <row r="459" spans="1:21" x14ac:dyDescent="0.25">
      <c r="A459" t="s">
        <v>8325</v>
      </c>
      <c r="B459" t="s">
        <v>9574</v>
      </c>
      <c r="C459" t="s">
        <v>7706</v>
      </c>
      <c r="D459" t="s">
        <v>0</v>
      </c>
      <c r="E459">
        <v>105208</v>
      </c>
      <c r="G459" t="s">
        <v>1391</v>
      </c>
      <c r="H459" s="2">
        <v>3.68</v>
      </c>
      <c r="I459" s="2">
        <v>0</v>
      </c>
      <c r="J459" s="2">
        <v>0</v>
      </c>
      <c r="K459" s="15">
        <v>36.79</v>
      </c>
      <c r="L459" s="2">
        <v>0</v>
      </c>
      <c r="M459" s="2">
        <v>0</v>
      </c>
      <c r="N459" s="2">
        <v>0</v>
      </c>
      <c r="O459" s="2">
        <v>4.7827000000000002</v>
      </c>
      <c r="P459" s="2">
        <v>45.252699999999997</v>
      </c>
      <c r="Q459" t="s">
        <v>9244</v>
      </c>
      <c r="R459" t="s">
        <v>8045</v>
      </c>
      <c r="S459" s="136"/>
      <c r="T459" s="136"/>
      <c r="U459" s="136"/>
    </row>
    <row r="460" spans="1:21" x14ac:dyDescent="0.25">
      <c r="A460" t="s">
        <v>8325</v>
      </c>
      <c r="B460" t="s">
        <v>9522</v>
      </c>
      <c r="C460" t="s">
        <v>7706</v>
      </c>
      <c r="D460" t="s">
        <v>0</v>
      </c>
      <c r="E460">
        <v>105209</v>
      </c>
      <c r="G460" t="s">
        <v>1391</v>
      </c>
      <c r="H460" s="2">
        <v>4.08</v>
      </c>
      <c r="I460" s="2">
        <v>0</v>
      </c>
      <c r="J460" s="2">
        <v>0</v>
      </c>
      <c r="K460" s="15">
        <v>39.409999999999997</v>
      </c>
      <c r="L460" s="2">
        <v>0</v>
      </c>
      <c r="M460" s="2">
        <v>0</v>
      </c>
      <c r="N460" s="2">
        <v>0</v>
      </c>
      <c r="O460" s="2">
        <v>5.1232999999999995</v>
      </c>
      <c r="P460" s="2">
        <v>48.613299999999995</v>
      </c>
      <c r="Q460" t="s">
        <v>9244</v>
      </c>
      <c r="R460" t="s">
        <v>8045</v>
      </c>
      <c r="S460" s="136"/>
      <c r="T460" s="136"/>
      <c r="U460" s="136"/>
    </row>
    <row r="461" spans="1:21" x14ac:dyDescent="0.25">
      <c r="A461" t="s">
        <v>8325</v>
      </c>
      <c r="B461" t="s">
        <v>9513</v>
      </c>
      <c r="C461" t="s">
        <v>7706</v>
      </c>
      <c r="D461" t="s">
        <v>0</v>
      </c>
      <c r="E461">
        <v>16064</v>
      </c>
      <c r="F461" t="s">
        <v>1531</v>
      </c>
      <c r="G461" t="s">
        <v>1532</v>
      </c>
      <c r="H461" s="2">
        <v>14.83</v>
      </c>
      <c r="I461" s="2">
        <v>0</v>
      </c>
      <c r="J461" s="2">
        <v>0</v>
      </c>
      <c r="K461" s="15">
        <v>150.58000000000001</v>
      </c>
      <c r="L461" s="2">
        <v>0</v>
      </c>
      <c r="M461" s="2">
        <v>0</v>
      </c>
      <c r="N461" s="2">
        <v>0</v>
      </c>
      <c r="O461" s="2">
        <v>19.575400000000002</v>
      </c>
      <c r="P461" s="2">
        <v>184.98540000000003</v>
      </c>
      <c r="Q461"/>
      <c r="R461" t="s">
        <v>8045</v>
      </c>
      <c r="S461" s="136"/>
      <c r="T461" s="136"/>
      <c r="U461" s="136"/>
    </row>
    <row r="462" spans="1:21" x14ac:dyDescent="0.25">
      <c r="A462" t="s">
        <v>8325</v>
      </c>
      <c r="B462" t="s">
        <v>9571</v>
      </c>
      <c r="C462" t="s">
        <v>7706</v>
      </c>
      <c r="D462" t="s">
        <v>0</v>
      </c>
      <c r="E462">
        <v>16291</v>
      </c>
      <c r="F462" t="s">
        <v>1531</v>
      </c>
      <c r="G462" t="s">
        <v>1532</v>
      </c>
      <c r="H462" s="2">
        <v>4.8899999999999997</v>
      </c>
      <c r="I462" s="2">
        <v>0</v>
      </c>
      <c r="J462" s="2">
        <v>0</v>
      </c>
      <c r="K462" s="15">
        <v>49.65</v>
      </c>
      <c r="L462" s="2">
        <v>0</v>
      </c>
      <c r="M462" s="2">
        <v>0</v>
      </c>
      <c r="N462" s="2">
        <v>0</v>
      </c>
      <c r="O462" s="2">
        <v>6.4545000000000003</v>
      </c>
      <c r="P462" s="2">
        <v>60.994500000000002</v>
      </c>
      <c r="Q462"/>
      <c r="R462" t="s">
        <v>8045</v>
      </c>
      <c r="S462" s="136"/>
      <c r="T462" s="136"/>
      <c r="U462" s="136"/>
    </row>
    <row r="463" spans="1:21" x14ac:dyDescent="0.25">
      <c r="A463" t="s">
        <v>8325</v>
      </c>
      <c r="B463" t="s">
        <v>9557</v>
      </c>
      <c r="C463" t="s">
        <v>7706</v>
      </c>
      <c r="D463" t="s">
        <v>0</v>
      </c>
      <c r="E463">
        <v>9341</v>
      </c>
      <c r="F463" t="s">
        <v>9572</v>
      </c>
      <c r="G463" s="135" t="s">
        <v>9573</v>
      </c>
      <c r="H463" s="2">
        <v>0</v>
      </c>
      <c r="I463" s="2">
        <v>0</v>
      </c>
      <c r="J463" s="2">
        <v>0</v>
      </c>
      <c r="K463" s="15">
        <v>123.81</v>
      </c>
      <c r="L463" s="2">
        <v>0</v>
      </c>
      <c r="M463" s="2">
        <v>0</v>
      </c>
      <c r="N463" s="2">
        <v>0</v>
      </c>
      <c r="O463" s="2">
        <v>16.095300000000002</v>
      </c>
      <c r="P463" s="2">
        <v>139.90530000000001</v>
      </c>
      <c r="Q463"/>
      <c r="R463" t="s">
        <v>8045</v>
      </c>
      <c r="S463" s="136"/>
      <c r="T463" s="136"/>
      <c r="U463" s="136"/>
    </row>
    <row r="464" spans="1:21" x14ac:dyDescent="0.25">
      <c r="A464" t="s">
        <v>8325</v>
      </c>
      <c r="B464" t="s">
        <v>9565</v>
      </c>
      <c r="C464" t="s">
        <v>7706</v>
      </c>
      <c r="D464" t="s">
        <v>0</v>
      </c>
      <c r="E464">
        <v>20442</v>
      </c>
      <c r="F464" t="s">
        <v>6961</v>
      </c>
      <c r="G464" s="133" t="s">
        <v>6962</v>
      </c>
      <c r="H464" s="2">
        <v>0</v>
      </c>
      <c r="I464" s="2">
        <v>0</v>
      </c>
      <c r="J464" s="2">
        <v>0</v>
      </c>
      <c r="K464" s="15">
        <v>266.7</v>
      </c>
      <c r="L464" s="2">
        <v>0</v>
      </c>
      <c r="M464" s="2">
        <v>0</v>
      </c>
      <c r="N464" s="2">
        <v>0</v>
      </c>
      <c r="O464" s="2">
        <v>34.670999999999999</v>
      </c>
      <c r="P464" s="2">
        <v>301.37099999999998</v>
      </c>
      <c r="Q464"/>
      <c r="R464" t="s">
        <v>8045</v>
      </c>
      <c r="S464" s="136"/>
      <c r="T464" s="136"/>
      <c r="U464" s="136"/>
    </row>
    <row r="465" spans="1:21" x14ac:dyDescent="0.25">
      <c r="A465" t="s">
        <v>8325</v>
      </c>
      <c r="B465" t="s">
        <v>9565</v>
      </c>
      <c r="C465" t="s">
        <v>7706</v>
      </c>
      <c r="D465" t="s">
        <v>0</v>
      </c>
      <c r="E465">
        <v>20441</v>
      </c>
      <c r="F465" t="s">
        <v>6961</v>
      </c>
      <c r="G465" s="133" t="s">
        <v>6962</v>
      </c>
      <c r="H465" s="2">
        <v>0</v>
      </c>
      <c r="I465" s="2">
        <v>0</v>
      </c>
      <c r="J465" s="2">
        <v>0</v>
      </c>
      <c r="K465" s="15">
        <v>24.9</v>
      </c>
      <c r="L465" s="2">
        <v>0</v>
      </c>
      <c r="M465" s="2">
        <v>0</v>
      </c>
      <c r="N465" s="2">
        <v>0</v>
      </c>
      <c r="O465" s="2">
        <v>3.2370000000000001</v>
      </c>
      <c r="P465" s="2">
        <v>28.137</v>
      </c>
      <c r="Q465"/>
      <c r="R465" t="s">
        <v>8045</v>
      </c>
      <c r="S465" s="136"/>
      <c r="T465" s="136"/>
      <c r="U465" s="136"/>
    </row>
    <row r="466" spans="1:21" x14ac:dyDescent="0.25">
      <c r="A466" t="s">
        <v>8325</v>
      </c>
      <c r="B466" t="s">
        <v>9563</v>
      </c>
      <c r="C466" t="s">
        <v>7706</v>
      </c>
      <c r="D466" t="s">
        <v>0</v>
      </c>
      <c r="E466">
        <v>21353</v>
      </c>
      <c r="F466" t="s">
        <v>4333</v>
      </c>
      <c r="G466" s="135" t="s">
        <v>4334</v>
      </c>
      <c r="H466" s="2">
        <v>0</v>
      </c>
      <c r="I466" s="2">
        <v>0</v>
      </c>
      <c r="J466" s="2">
        <v>0</v>
      </c>
      <c r="K466" s="15">
        <v>52.43</v>
      </c>
      <c r="L466" s="2">
        <v>0</v>
      </c>
      <c r="M466" s="2">
        <v>0</v>
      </c>
      <c r="N466" s="2">
        <v>0</v>
      </c>
      <c r="O466" s="2">
        <v>6.8159000000000001</v>
      </c>
      <c r="P466" s="2">
        <v>59.245899999999999</v>
      </c>
      <c r="Q466"/>
      <c r="R466" t="s">
        <v>8045</v>
      </c>
      <c r="S466" s="136"/>
      <c r="T466" s="136"/>
      <c r="U466" s="136"/>
    </row>
    <row r="467" spans="1:21" x14ac:dyDescent="0.25">
      <c r="A467" t="s">
        <v>8325</v>
      </c>
      <c r="B467" t="s">
        <v>9546</v>
      </c>
      <c r="C467" t="s">
        <v>7706</v>
      </c>
      <c r="D467" t="s">
        <v>0</v>
      </c>
      <c r="E467">
        <v>145180</v>
      </c>
      <c r="F467" t="s">
        <v>2274</v>
      </c>
      <c r="G467" s="135" t="s">
        <v>2275</v>
      </c>
      <c r="H467" s="2">
        <v>0</v>
      </c>
      <c r="I467" s="2">
        <v>0</v>
      </c>
      <c r="J467" s="2">
        <v>0</v>
      </c>
      <c r="K467" s="15">
        <v>34.22</v>
      </c>
      <c r="L467" s="2">
        <v>0</v>
      </c>
      <c r="M467" s="2">
        <v>0</v>
      </c>
      <c r="N467" s="2">
        <v>0</v>
      </c>
      <c r="O467" s="2">
        <v>4.4485999999999999</v>
      </c>
      <c r="P467" s="2">
        <v>38.668599999999998</v>
      </c>
      <c r="Q467"/>
      <c r="R467" t="s">
        <v>8045</v>
      </c>
      <c r="S467" s="136"/>
      <c r="T467" s="136"/>
      <c r="U467" s="136"/>
    </row>
    <row r="468" spans="1:21" x14ac:dyDescent="0.25">
      <c r="A468" t="s">
        <v>8325</v>
      </c>
      <c r="B468" t="s">
        <v>9542</v>
      </c>
      <c r="C468" t="s">
        <v>7706</v>
      </c>
      <c r="D468" t="s">
        <v>0</v>
      </c>
      <c r="E468">
        <v>969548</v>
      </c>
      <c r="G468" t="s">
        <v>9570</v>
      </c>
      <c r="H468" s="2">
        <v>2.2800000000000002</v>
      </c>
      <c r="I468" s="2">
        <v>0</v>
      </c>
      <c r="J468" s="2">
        <v>0</v>
      </c>
      <c r="K468" s="15">
        <v>28.08</v>
      </c>
      <c r="L468" s="2">
        <v>0</v>
      </c>
      <c r="M468" s="2">
        <v>0</v>
      </c>
      <c r="N468" s="2">
        <v>0</v>
      </c>
      <c r="O468" s="2">
        <v>3.6503999999999999</v>
      </c>
      <c r="P468" s="2">
        <v>34.010399999999997</v>
      </c>
      <c r="Q468" t="s">
        <v>9569</v>
      </c>
      <c r="R468" t="s">
        <v>8045</v>
      </c>
      <c r="S468" s="136"/>
      <c r="T468" s="136"/>
      <c r="U468" s="136"/>
    </row>
    <row r="469" spans="1:21" x14ac:dyDescent="0.25">
      <c r="A469" t="s">
        <v>8325</v>
      </c>
      <c r="B469" t="s">
        <v>9563</v>
      </c>
      <c r="C469" t="s">
        <v>7706</v>
      </c>
      <c r="D469" t="s">
        <v>0</v>
      </c>
      <c r="E469">
        <v>593194</v>
      </c>
      <c r="F469" t="s">
        <v>1375</v>
      </c>
      <c r="G469" t="s">
        <v>1376</v>
      </c>
      <c r="H469" s="2">
        <v>2.52</v>
      </c>
      <c r="I469" s="2">
        <v>0</v>
      </c>
      <c r="J469" s="2">
        <v>0</v>
      </c>
      <c r="K469" s="15">
        <v>29.63</v>
      </c>
      <c r="L469" s="2">
        <v>0</v>
      </c>
      <c r="M469" s="2">
        <v>0</v>
      </c>
      <c r="N469" s="2">
        <v>0</v>
      </c>
      <c r="O469" s="2">
        <v>3.8519000000000001</v>
      </c>
      <c r="P469" s="2">
        <v>36.001899999999999</v>
      </c>
      <c r="Q469"/>
      <c r="R469" t="s">
        <v>8045</v>
      </c>
      <c r="S469" s="136"/>
      <c r="T469" s="136"/>
      <c r="U469" s="136"/>
    </row>
    <row r="470" spans="1:21" x14ac:dyDescent="0.25">
      <c r="A470" t="s">
        <v>8325</v>
      </c>
      <c r="B470" t="s">
        <v>9559</v>
      </c>
      <c r="C470" t="s">
        <v>7706</v>
      </c>
      <c r="D470" t="s">
        <v>0</v>
      </c>
      <c r="E470">
        <v>594775</v>
      </c>
      <c r="F470" t="s">
        <v>1375</v>
      </c>
      <c r="G470" t="s">
        <v>1376</v>
      </c>
      <c r="H470" s="2">
        <v>2.2200000000000002</v>
      </c>
      <c r="I470" s="2">
        <v>0</v>
      </c>
      <c r="J470" s="2">
        <v>0</v>
      </c>
      <c r="K470" s="15">
        <v>27.37</v>
      </c>
      <c r="L470" s="2">
        <v>0</v>
      </c>
      <c r="M470" s="2">
        <v>0</v>
      </c>
      <c r="N470" s="2">
        <v>0</v>
      </c>
      <c r="O470" s="2">
        <v>3.5581</v>
      </c>
      <c r="P470" s="2">
        <v>33.148099999999999</v>
      </c>
      <c r="Q470"/>
      <c r="R470" t="s">
        <v>8045</v>
      </c>
      <c r="S470" s="136"/>
      <c r="T470" s="136"/>
      <c r="U470" s="136"/>
    </row>
    <row r="471" spans="1:21" x14ac:dyDescent="0.25">
      <c r="A471" t="s">
        <v>8325</v>
      </c>
      <c r="B471" t="s">
        <v>9547</v>
      </c>
      <c r="C471" t="s">
        <v>7706</v>
      </c>
      <c r="D471" t="s">
        <v>0</v>
      </c>
      <c r="E471">
        <v>595418</v>
      </c>
      <c r="F471" t="s">
        <v>1375</v>
      </c>
      <c r="G471" t="s">
        <v>1376</v>
      </c>
      <c r="H471" s="2">
        <v>2.16</v>
      </c>
      <c r="I471" s="2">
        <v>0</v>
      </c>
      <c r="J471" s="2">
        <v>0</v>
      </c>
      <c r="K471" s="15">
        <v>26.75</v>
      </c>
      <c r="L471" s="2">
        <v>0</v>
      </c>
      <c r="M471" s="2">
        <v>0</v>
      </c>
      <c r="N471" s="2">
        <v>0</v>
      </c>
      <c r="O471" s="2">
        <v>3.4775</v>
      </c>
      <c r="P471" s="2">
        <v>32.387500000000003</v>
      </c>
      <c r="Q471"/>
      <c r="R471" t="s">
        <v>8045</v>
      </c>
      <c r="S471" s="136"/>
      <c r="T471" s="136"/>
      <c r="U471" s="136"/>
    </row>
    <row r="472" spans="1:21" x14ac:dyDescent="0.25">
      <c r="A472" t="s">
        <v>8325</v>
      </c>
      <c r="B472" t="s">
        <v>9544</v>
      </c>
      <c r="C472" t="s">
        <v>7706</v>
      </c>
      <c r="D472" t="s">
        <v>0</v>
      </c>
      <c r="E472">
        <v>591539</v>
      </c>
      <c r="F472" t="s">
        <v>1375</v>
      </c>
      <c r="G472" t="s">
        <v>1376</v>
      </c>
      <c r="H472" s="2">
        <v>2.63</v>
      </c>
      <c r="I472" s="2">
        <v>0</v>
      </c>
      <c r="J472" s="2">
        <v>0</v>
      </c>
      <c r="K472" s="15">
        <v>28.65</v>
      </c>
      <c r="L472" s="2">
        <v>0</v>
      </c>
      <c r="M472" s="2">
        <v>0</v>
      </c>
      <c r="N472" s="2">
        <v>0</v>
      </c>
      <c r="O472" s="2">
        <v>3.7244999999999999</v>
      </c>
      <c r="P472" s="2">
        <v>35.0045</v>
      </c>
      <c r="Q472"/>
      <c r="R472" t="s">
        <v>8045</v>
      </c>
      <c r="S472" s="136"/>
      <c r="T472" s="136"/>
      <c r="U472" s="136"/>
    </row>
    <row r="473" spans="1:21" x14ac:dyDescent="0.25">
      <c r="A473" t="s">
        <v>8325</v>
      </c>
      <c r="B473" t="s">
        <v>9568</v>
      </c>
      <c r="C473" t="s">
        <v>7706</v>
      </c>
      <c r="D473" t="s">
        <v>0</v>
      </c>
      <c r="E473">
        <v>13073</v>
      </c>
      <c r="F473" t="s">
        <v>9234</v>
      </c>
      <c r="G473" t="s">
        <v>9448</v>
      </c>
      <c r="H473" s="2">
        <v>2.67</v>
      </c>
      <c r="I473" s="2">
        <v>0</v>
      </c>
      <c r="J473" s="2">
        <v>0</v>
      </c>
      <c r="K473" s="15">
        <v>33.03</v>
      </c>
      <c r="L473" s="2">
        <v>0</v>
      </c>
      <c r="M473" s="2">
        <v>0</v>
      </c>
      <c r="N473" s="2">
        <v>0</v>
      </c>
      <c r="O473" s="2">
        <v>4.2939000000000007</v>
      </c>
      <c r="P473" s="2">
        <v>39.993900000000004</v>
      </c>
      <c r="Q473"/>
      <c r="R473" t="s">
        <v>8045</v>
      </c>
      <c r="S473" s="136"/>
      <c r="T473" s="136"/>
      <c r="U473" s="136"/>
    </row>
    <row r="474" spans="1:21" x14ac:dyDescent="0.25">
      <c r="A474" t="s">
        <v>8325</v>
      </c>
      <c r="B474" t="s">
        <v>9556</v>
      </c>
      <c r="C474" t="s">
        <v>7706</v>
      </c>
      <c r="D474" t="s">
        <v>0</v>
      </c>
      <c r="E474">
        <v>10636</v>
      </c>
      <c r="G474" t="s">
        <v>1559</v>
      </c>
      <c r="H474" s="2">
        <v>2.2599999999999998</v>
      </c>
      <c r="I474" s="2">
        <v>0</v>
      </c>
      <c r="J474" s="2">
        <v>0</v>
      </c>
      <c r="K474" s="15">
        <v>33.619999999999997</v>
      </c>
      <c r="L474" s="2">
        <v>0</v>
      </c>
      <c r="M474" s="2">
        <v>0</v>
      </c>
      <c r="N474" s="2">
        <v>0</v>
      </c>
      <c r="O474" s="2">
        <v>4.3705999999999996</v>
      </c>
      <c r="P474" s="2">
        <v>40.250599999999991</v>
      </c>
      <c r="Q474" t="s">
        <v>8686</v>
      </c>
      <c r="R474" t="s">
        <v>8045</v>
      </c>
      <c r="S474" s="136"/>
      <c r="T474" s="136"/>
      <c r="U474" s="136"/>
    </row>
    <row r="475" spans="1:21" x14ac:dyDescent="0.25">
      <c r="A475" t="s">
        <v>8325</v>
      </c>
      <c r="B475" t="s">
        <v>9557</v>
      </c>
      <c r="C475" t="s">
        <v>7706</v>
      </c>
      <c r="D475" t="s">
        <v>0</v>
      </c>
      <c r="E475">
        <v>17312</v>
      </c>
      <c r="F475" t="s">
        <v>1443</v>
      </c>
      <c r="G475" t="s">
        <v>1444</v>
      </c>
      <c r="H475" s="2">
        <v>2.56</v>
      </c>
      <c r="I475" s="2">
        <v>0</v>
      </c>
      <c r="J475" s="2">
        <v>0</v>
      </c>
      <c r="K475" s="15">
        <v>27.82</v>
      </c>
      <c r="L475" s="2">
        <v>0</v>
      </c>
      <c r="M475" s="2">
        <v>0</v>
      </c>
      <c r="N475" s="2">
        <v>0</v>
      </c>
      <c r="O475" s="2">
        <v>3.6166</v>
      </c>
      <c r="P475" s="2">
        <v>33.996600000000001</v>
      </c>
      <c r="Q475"/>
      <c r="R475" t="s">
        <v>8045</v>
      </c>
      <c r="S475" s="136"/>
      <c r="T475" s="136"/>
      <c r="U475" s="136"/>
    </row>
    <row r="476" spans="1:21" x14ac:dyDescent="0.25">
      <c r="A476" t="s">
        <v>8325</v>
      </c>
      <c r="B476" t="s">
        <v>9547</v>
      </c>
      <c r="C476" t="s">
        <v>7706</v>
      </c>
      <c r="D476" t="s">
        <v>0</v>
      </c>
      <c r="E476">
        <v>1112</v>
      </c>
      <c r="F476" t="s">
        <v>2876</v>
      </c>
      <c r="G476" s="42" t="s">
        <v>2877</v>
      </c>
      <c r="H476" s="2">
        <v>0</v>
      </c>
      <c r="I476" s="2">
        <v>0</v>
      </c>
      <c r="J476" s="2">
        <v>0</v>
      </c>
      <c r="K476" s="15">
        <v>32.94</v>
      </c>
      <c r="L476" s="2">
        <v>0</v>
      </c>
      <c r="M476" s="2">
        <v>0</v>
      </c>
      <c r="N476" s="2">
        <v>0</v>
      </c>
      <c r="O476" s="2">
        <v>4.2821999999999996</v>
      </c>
      <c r="P476" s="2">
        <v>37.222200000000001</v>
      </c>
      <c r="Q476"/>
      <c r="R476" t="s">
        <v>8045</v>
      </c>
      <c r="S476" s="136"/>
      <c r="T476" s="136"/>
      <c r="U476" s="136"/>
    </row>
    <row r="477" spans="1:21" x14ac:dyDescent="0.25">
      <c r="A477" t="s">
        <v>8325</v>
      </c>
      <c r="B477" t="s">
        <v>9549</v>
      </c>
      <c r="C477" t="s">
        <v>7706</v>
      </c>
      <c r="D477" t="s">
        <v>0</v>
      </c>
      <c r="E477">
        <v>1081</v>
      </c>
      <c r="F477" t="s">
        <v>2876</v>
      </c>
      <c r="G477" s="42" t="s">
        <v>2877</v>
      </c>
      <c r="H477" s="2">
        <v>0</v>
      </c>
      <c r="I477" s="2">
        <v>0</v>
      </c>
      <c r="J477" s="2">
        <v>0</v>
      </c>
      <c r="K477" s="15">
        <v>54.69</v>
      </c>
      <c r="L477" s="2">
        <v>0</v>
      </c>
      <c r="M477" s="2">
        <v>0</v>
      </c>
      <c r="N477" s="2">
        <v>0</v>
      </c>
      <c r="O477" s="2">
        <v>7.1097000000000001</v>
      </c>
      <c r="P477" s="2">
        <v>61.799700000000001</v>
      </c>
      <c r="Q477"/>
      <c r="R477" t="s">
        <v>8045</v>
      </c>
      <c r="S477" s="136"/>
      <c r="T477" s="136"/>
      <c r="U477" s="136"/>
    </row>
    <row r="478" spans="1:21" x14ac:dyDescent="0.25">
      <c r="A478" t="s">
        <v>8325</v>
      </c>
      <c r="B478" t="s">
        <v>9549</v>
      </c>
      <c r="C478" t="s">
        <v>7706</v>
      </c>
      <c r="D478" t="s">
        <v>0</v>
      </c>
      <c r="E478">
        <v>1089</v>
      </c>
      <c r="F478" t="s">
        <v>2876</v>
      </c>
      <c r="G478" s="42" t="s">
        <v>2877</v>
      </c>
      <c r="H478" s="2">
        <v>0</v>
      </c>
      <c r="I478" s="2">
        <v>0</v>
      </c>
      <c r="J478" s="2">
        <v>0</v>
      </c>
      <c r="K478" s="15">
        <v>52.77</v>
      </c>
      <c r="L478" s="2">
        <v>0</v>
      </c>
      <c r="M478" s="2">
        <v>0</v>
      </c>
      <c r="N478" s="2">
        <v>0</v>
      </c>
      <c r="O478" s="2">
        <v>6.860100000000001</v>
      </c>
      <c r="P478" s="2">
        <v>59.630100000000006</v>
      </c>
      <c r="Q478"/>
      <c r="R478" t="s">
        <v>8045</v>
      </c>
      <c r="S478" s="136"/>
      <c r="T478" s="136"/>
      <c r="U478" s="136"/>
    </row>
    <row r="479" spans="1:21" x14ac:dyDescent="0.25">
      <c r="A479" t="s">
        <v>8325</v>
      </c>
      <c r="B479" t="s">
        <v>9559</v>
      </c>
      <c r="C479" t="s">
        <v>7706</v>
      </c>
      <c r="D479" t="s">
        <v>0</v>
      </c>
      <c r="E479">
        <v>1077</v>
      </c>
      <c r="F479" t="s">
        <v>2876</v>
      </c>
      <c r="G479" s="42" t="s">
        <v>2877</v>
      </c>
      <c r="H479" s="2">
        <v>0</v>
      </c>
      <c r="I479" s="2">
        <v>0</v>
      </c>
      <c r="J479" s="2">
        <v>0</v>
      </c>
      <c r="K479" s="15">
        <v>64.069999999999993</v>
      </c>
      <c r="L479" s="2">
        <v>0</v>
      </c>
      <c r="M479" s="2">
        <v>0</v>
      </c>
      <c r="N479" s="2">
        <v>0</v>
      </c>
      <c r="O479" s="2">
        <v>8.3290999999999986</v>
      </c>
      <c r="P479" s="2">
        <v>72.39909999999999</v>
      </c>
      <c r="Q479"/>
      <c r="R479" t="s">
        <v>8045</v>
      </c>
      <c r="S479" s="136"/>
      <c r="T479" s="136"/>
      <c r="U479" s="136"/>
    </row>
    <row r="480" spans="1:21" x14ac:dyDescent="0.25">
      <c r="A480" t="s">
        <v>8325</v>
      </c>
      <c r="B480" t="s">
        <v>9559</v>
      </c>
      <c r="C480" t="s">
        <v>7706</v>
      </c>
      <c r="D480" t="s">
        <v>0</v>
      </c>
      <c r="E480">
        <v>1078</v>
      </c>
      <c r="F480" t="s">
        <v>2876</v>
      </c>
      <c r="G480" s="42" t="s">
        <v>2877</v>
      </c>
      <c r="H480" s="2">
        <v>0</v>
      </c>
      <c r="I480" s="2">
        <v>0</v>
      </c>
      <c r="J480" s="2">
        <v>0</v>
      </c>
      <c r="K480" s="15">
        <v>64.069999999999993</v>
      </c>
      <c r="L480" s="2">
        <v>0</v>
      </c>
      <c r="M480" s="2">
        <v>0</v>
      </c>
      <c r="N480" s="2">
        <v>0</v>
      </c>
      <c r="O480" s="2">
        <v>8.3290999999999986</v>
      </c>
      <c r="P480" s="2">
        <v>72.39909999999999</v>
      </c>
      <c r="Q480"/>
      <c r="R480" t="s">
        <v>8045</v>
      </c>
      <c r="S480" s="136"/>
      <c r="T480" s="136"/>
      <c r="U480" s="136"/>
    </row>
    <row r="481" spans="1:21" x14ac:dyDescent="0.25">
      <c r="A481" t="s">
        <v>8325</v>
      </c>
      <c r="B481" t="s">
        <v>9560</v>
      </c>
      <c r="C481" t="s">
        <v>7706</v>
      </c>
      <c r="D481" t="s">
        <v>0</v>
      </c>
      <c r="E481">
        <v>1066</v>
      </c>
      <c r="F481" t="s">
        <v>2876</v>
      </c>
      <c r="G481" s="42" t="s">
        <v>2877</v>
      </c>
      <c r="H481" s="2">
        <v>0</v>
      </c>
      <c r="I481" s="2">
        <v>0</v>
      </c>
      <c r="J481" s="2">
        <v>0</v>
      </c>
      <c r="K481" s="15">
        <v>31.98</v>
      </c>
      <c r="L481" s="2">
        <v>0</v>
      </c>
      <c r="M481" s="2">
        <v>0</v>
      </c>
      <c r="N481" s="2">
        <v>0</v>
      </c>
      <c r="O481" s="2">
        <v>4.1574</v>
      </c>
      <c r="P481" s="2">
        <v>36.1374</v>
      </c>
      <c r="Q481"/>
      <c r="R481" t="s">
        <v>8045</v>
      </c>
      <c r="S481" s="136"/>
      <c r="T481" s="136"/>
      <c r="U481" s="136"/>
    </row>
    <row r="482" spans="1:21" x14ac:dyDescent="0.25">
      <c r="A482" t="s">
        <v>8325</v>
      </c>
      <c r="B482" t="s">
        <v>9561</v>
      </c>
      <c r="C482" t="s">
        <v>7706</v>
      </c>
      <c r="D482" t="s">
        <v>0</v>
      </c>
      <c r="E482">
        <v>1041</v>
      </c>
      <c r="F482" t="s">
        <v>2876</v>
      </c>
      <c r="G482" s="42" t="s">
        <v>2877</v>
      </c>
      <c r="H482" s="2">
        <v>0</v>
      </c>
      <c r="I482" s="2">
        <v>0</v>
      </c>
      <c r="J482" s="2">
        <v>0</v>
      </c>
      <c r="K482" s="15">
        <v>36.14</v>
      </c>
      <c r="L482" s="2">
        <v>0</v>
      </c>
      <c r="M482" s="2">
        <v>0</v>
      </c>
      <c r="N482" s="2">
        <v>0</v>
      </c>
      <c r="O482" s="2">
        <v>4.6981999999999999</v>
      </c>
      <c r="P482" s="2">
        <v>40.838200000000001</v>
      </c>
      <c r="Q482"/>
      <c r="R482" t="s">
        <v>8045</v>
      </c>
      <c r="S482" s="136"/>
      <c r="T482" s="136"/>
      <c r="U482" s="136"/>
    </row>
    <row r="483" spans="1:21" x14ac:dyDescent="0.25">
      <c r="A483" t="s">
        <v>8325</v>
      </c>
      <c r="B483" t="s">
        <v>9561</v>
      </c>
      <c r="C483" t="s">
        <v>7706</v>
      </c>
      <c r="D483" t="s">
        <v>0</v>
      </c>
      <c r="E483">
        <v>1043</v>
      </c>
      <c r="F483" t="s">
        <v>2876</v>
      </c>
      <c r="G483" s="42" t="s">
        <v>2877</v>
      </c>
      <c r="H483" s="2">
        <v>0</v>
      </c>
      <c r="I483" s="2">
        <v>0</v>
      </c>
      <c r="J483" s="2">
        <v>0</v>
      </c>
      <c r="K483" s="15">
        <v>31.98</v>
      </c>
      <c r="L483" s="2">
        <v>0</v>
      </c>
      <c r="M483" s="2">
        <v>0</v>
      </c>
      <c r="N483" s="2">
        <v>0</v>
      </c>
      <c r="O483" s="2">
        <v>4.1574</v>
      </c>
      <c r="P483" s="2">
        <v>36.1374</v>
      </c>
      <c r="Q483"/>
      <c r="R483" t="s">
        <v>8045</v>
      </c>
      <c r="S483" s="136"/>
      <c r="T483" s="136"/>
      <c r="U483" s="136"/>
    </row>
    <row r="484" spans="1:21" x14ac:dyDescent="0.25">
      <c r="A484" t="s">
        <v>8325</v>
      </c>
      <c r="B484" t="s">
        <v>9561</v>
      </c>
      <c r="C484" t="s">
        <v>7706</v>
      </c>
      <c r="D484" t="s">
        <v>0</v>
      </c>
      <c r="E484">
        <v>1040</v>
      </c>
      <c r="F484" t="s">
        <v>2876</v>
      </c>
      <c r="G484" s="42" t="s">
        <v>2877</v>
      </c>
      <c r="H484" s="2">
        <v>0</v>
      </c>
      <c r="I484" s="2">
        <v>0</v>
      </c>
      <c r="J484" s="2">
        <v>0</v>
      </c>
      <c r="K484" s="15">
        <v>54.37</v>
      </c>
      <c r="L484" s="2">
        <v>0</v>
      </c>
      <c r="M484" s="2">
        <v>0</v>
      </c>
      <c r="N484" s="2">
        <v>0</v>
      </c>
      <c r="O484" s="2">
        <v>7.0681000000000003</v>
      </c>
      <c r="P484" s="2">
        <v>61.438099999999999</v>
      </c>
      <c r="Q484"/>
      <c r="R484" t="s">
        <v>8045</v>
      </c>
      <c r="S484" s="136"/>
      <c r="T484" s="136"/>
      <c r="U484" s="136"/>
    </row>
    <row r="485" spans="1:21" x14ac:dyDescent="0.25">
      <c r="A485" t="s">
        <v>8325</v>
      </c>
      <c r="B485" t="s">
        <v>9551</v>
      </c>
      <c r="C485" t="s">
        <v>7706</v>
      </c>
      <c r="D485" t="s">
        <v>0</v>
      </c>
      <c r="E485">
        <v>1032</v>
      </c>
      <c r="F485" t="s">
        <v>2876</v>
      </c>
      <c r="G485" s="42" t="s">
        <v>2877</v>
      </c>
      <c r="H485" s="2">
        <v>0</v>
      </c>
      <c r="I485" s="2">
        <v>0</v>
      </c>
      <c r="J485" s="2">
        <v>0</v>
      </c>
      <c r="K485" s="15">
        <v>64.069999999999993</v>
      </c>
      <c r="L485" s="2">
        <v>0</v>
      </c>
      <c r="M485" s="2">
        <v>0</v>
      </c>
      <c r="N485" s="2">
        <v>0</v>
      </c>
      <c r="O485" s="2">
        <v>8.3290999999999986</v>
      </c>
      <c r="P485" s="2">
        <v>72.39909999999999</v>
      </c>
      <c r="Q485"/>
      <c r="R485" t="s">
        <v>8045</v>
      </c>
      <c r="S485" s="136"/>
      <c r="T485" s="136"/>
      <c r="U485" s="136"/>
    </row>
    <row r="486" spans="1:21" x14ac:dyDescent="0.25">
      <c r="A486" t="s">
        <v>8325</v>
      </c>
      <c r="B486" t="s">
        <v>9559</v>
      </c>
      <c r="C486" t="s">
        <v>7706</v>
      </c>
      <c r="D486" t="s">
        <v>0</v>
      </c>
      <c r="E486">
        <v>1075</v>
      </c>
      <c r="F486" t="s">
        <v>2876</v>
      </c>
      <c r="G486" s="42" t="s">
        <v>2877</v>
      </c>
      <c r="H486" s="2">
        <v>0</v>
      </c>
      <c r="I486" s="2">
        <v>0</v>
      </c>
      <c r="J486" s="2">
        <v>0</v>
      </c>
      <c r="K486" s="15">
        <v>48.93</v>
      </c>
      <c r="L486" s="2">
        <v>0</v>
      </c>
      <c r="M486" s="2">
        <v>0</v>
      </c>
      <c r="N486" s="2">
        <v>0</v>
      </c>
      <c r="O486" s="2">
        <v>6.3609</v>
      </c>
      <c r="P486" s="2">
        <v>55.290900000000001</v>
      </c>
      <c r="Q486"/>
      <c r="R486" t="s">
        <v>8045</v>
      </c>
      <c r="S486" s="136"/>
      <c r="T486" s="136"/>
      <c r="U486" s="136"/>
    </row>
    <row r="487" spans="1:21" x14ac:dyDescent="0.25">
      <c r="A487" t="s">
        <v>8325</v>
      </c>
      <c r="B487" t="s">
        <v>9552</v>
      </c>
      <c r="C487" t="s">
        <v>7706</v>
      </c>
      <c r="D487" t="s">
        <v>0</v>
      </c>
      <c r="E487">
        <v>1051</v>
      </c>
      <c r="F487" t="s">
        <v>2876</v>
      </c>
      <c r="G487" s="42" t="s">
        <v>2877</v>
      </c>
      <c r="H487" s="2">
        <v>0</v>
      </c>
      <c r="I487" s="2">
        <v>0</v>
      </c>
      <c r="J487" s="2">
        <v>0</v>
      </c>
      <c r="K487" s="15">
        <v>64.069999999999993</v>
      </c>
      <c r="L487" s="2">
        <v>0</v>
      </c>
      <c r="M487" s="2">
        <v>0</v>
      </c>
      <c r="N487" s="2">
        <v>0</v>
      </c>
      <c r="O487" s="2">
        <v>8.3290999999999986</v>
      </c>
      <c r="P487" s="2">
        <v>72.39909999999999</v>
      </c>
      <c r="Q487"/>
      <c r="R487" t="s">
        <v>8045</v>
      </c>
      <c r="S487" s="136"/>
      <c r="T487" s="136"/>
      <c r="U487" s="136"/>
    </row>
    <row r="488" spans="1:21" x14ac:dyDescent="0.25">
      <c r="A488" t="s">
        <v>8325</v>
      </c>
      <c r="B488" t="s">
        <v>9552</v>
      </c>
      <c r="C488" t="s">
        <v>7706</v>
      </c>
      <c r="D488" t="s">
        <v>0</v>
      </c>
      <c r="E488">
        <v>1005</v>
      </c>
      <c r="F488" t="s">
        <v>2876</v>
      </c>
      <c r="G488" s="42" t="s">
        <v>2877</v>
      </c>
      <c r="H488" s="2">
        <v>0</v>
      </c>
      <c r="I488" s="2">
        <v>0</v>
      </c>
      <c r="J488" s="2">
        <v>0</v>
      </c>
      <c r="K488" s="15">
        <v>63</v>
      </c>
      <c r="L488" s="2">
        <v>0</v>
      </c>
      <c r="M488" s="2">
        <v>0</v>
      </c>
      <c r="N488" s="2">
        <v>0</v>
      </c>
      <c r="O488" s="2">
        <v>8.19</v>
      </c>
      <c r="P488" s="2">
        <v>71.19</v>
      </c>
      <c r="Q488"/>
      <c r="R488" t="s">
        <v>8045</v>
      </c>
      <c r="S488" s="136"/>
      <c r="T488" s="136"/>
      <c r="U488" s="136"/>
    </row>
    <row r="489" spans="1:21" x14ac:dyDescent="0.25">
      <c r="A489" t="s">
        <v>8325</v>
      </c>
      <c r="B489" t="s">
        <v>9552</v>
      </c>
      <c r="C489" t="s">
        <v>7706</v>
      </c>
      <c r="D489" t="s">
        <v>0</v>
      </c>
      <c r="E489">
        <v>1013</v>
      </c>
      <c r="F489" t="s">
        <v>2876</v>
      </c>
      <c r="G489" s="42" t="s">
        <v>2877</v>
      </c>
      <c r="H489" s="2">
        <v>0</v>
      </c>
      <c r="I489" s="2">
        <v>0</v>
      </c>
      <c r="J489" s="2">
        <v>0</v>
      </c>
      <c r="K489" s="15">
        <v>62.68</v>
      </c>
      <c r="L489" s="2">
        <v>0</v>
      </c>
      <c r="M489" s="2">
        <v>0</v>
      </c>
      <c r="N489" s="2">
        <v>0</v>
      </c>
      <c r="O489" s="2">
        <v>8.1484000000000005</v>
      </c>
      <c r="P489" s="2">
        <v>70.828400000000002</v>
      </c>
      <c r="Q489"/>
      <c r="R489" t="s">
        <v>8045</v>
      </c>
      <c r="S489" s="136"/>
      <c r="T489" s="136"/>
      <c r="U489" s="136"/>
    </row>
    <row r="490" spans="1:21" x14ac:dyDescent="0.25">
      <c r="A490" t="s">
        <v>8325</v>
      </c>
      <c r="B490" t="s">
        <v>9552</v>
      </c>
      <c r="C490" t="s">
        <v>7706</v>
      </c>
      <c r="D490" t="s">
        <v>0</v>
      </c>
      <c r="E490">
        <v>1004</v>
      </c>
      <c r="F490" t="s">
        <v>2876</v>
      </c>
      <c r="G490" s="42" t="s">
        <v>2877</v>
      </c>
      <c r="H490" s="2">
        <v>0</v>
      </c>
      <c r="I490" s="2">
        <v>0</v>
      </c>
      <c r="J490" s="2">
        <v>0</v>
      </c>
      <c r="K490" s="15">
        <v>64.069999999999993</v>
      </c>
      <c r="L490" s="2">
        <v>0</v>
      </c>
      <c r="M490" s="2">
        <v>0</v>
      </c>
      <c r="N490" s="2">
        <v>0</v>
      </c>
      <c r="O490" s="2">
        <v>8.3290999999999986</v>
      </c>
      <c r="P490" s="2">
        <v>72.39909999999999</v>
      </c>
      <c r="Q490"/>
      <c r="R490" t="s">
        <v>8045</v>
      </c>
      <c r="S490" s="136"/>
      <c r="T490" s="136"/>
      <c r="U490" s="136"/>
    </row>
    <row r="491" spans="1:21" x14ac:dyDescent="0.25">
      <c r="A491" t="s">
        <v>8325</v>
      </c>
      <c r="B491" t="s">
        <v>9552</v>
      </c>
      <c r="C491" t="s">
        <v>7706</v>
      </c>
      <c r="D491" t="s">
        <v>0</v>
      </c>
      <c r="E491">
        <v>1003</v>
      </c>
      <c r="F491" t="s">
        <v>2876</v>
      </c>
      <c r="G491" s="42" t="s">
        <v>2877</v>
      </c>
      <c r="H491" s="2">
        <v>0</v>
      </c>
      <c r="I491" s="2">
        <v>0</v>
      </c>
      <c r="J491" s="2">
        <v>0</v>
      </c>
      <c r="K491" s="15">
        <v>31.98</v>
      </c>
      <c r="L491" s="2">
        <v>0</v>
      </c>
      <c r="M491" s="2">
        <v>0</v>
      </c>
      <c r="N491" s="2">
        <v>0</v>
      </c>
      <c r="O491" s="2">
        <v>4.1574</v>
      </c>
      <c r="P491" s="2">
        <v>36.1374</v>
      </c>
      <c r="Q491"/>
      <c r="R491" t="s">
        <v>8045</v>
      </c>
      <c r="S491" s="136"/>
      <c r="T491" s="136"/>
      <c r="U491" s="136"/>
    </row>
    <row r="492" spans="1:21" x14ac:dyDescent="0.25">
      <c r="A492" t="s">
        <v>8325</v>
      </c>
      <c r="B492" t="s">
        <v>9562</v>
      </c>
      <c r="C492" t="s">
        <v>7706</v>
      </c>
      <c r="D492" t="s">
        <v>0</v>
      </c>
      <c r="E492">
        <v>791</v>
      </c>
      <c r="F492" t="s">
        <v>2876</v>
      </c>
      <c r="G492" s="42" t="s">
        <v>2877</v>
      </c>
      <c r="H492" s="2">
        <v>0</v>
      </c>
      <c r="I492" s="2">
        <v>0</v>
      </c>
      <c r="J492" s="2">
        <v>0</v>
      </c>
      <c r="K492" s="15">
        <v>55.33</v>
      </c>
      <c r="L492" s="2">
        <v>0</v>
      </c>
      <c r="M492" s="2">
        <v>0</v>
      </c>
      <c r="N492" s="2">
        <v>0</v>
      </c>
      <c r="O492" s="2">
        <v>7.1928999999999998</v>
      </c>
      <c r="P492" s="2">
        <v>62.5229</v>
      </c>
      <c r="Q492"/>
      <c r="R492" t="s">
        <v>8045</v>
      </c>
      <c r="S492" s="136"/>
      <c r="T492" s="136"/>
      <c r="U492" s="136"/>
    </row>
    <row r="493" spans="1:21" x14ac:dyDescent="0.25">
      <c r="A493" t="s">
        <v>8325</v>
      </c>
      <c r="B493" t="s">
        <v>9562</v>
      </c>
      <c r="C493" t="s">
        <v>7706</v>
      </c>
      <c r="D493" t="s">
        <v>0</v>
      </c>
      <c r="E493">
        <v>795</v>
      </c>
      <c r="F493" t="s">
        <v>2876</v>
      </c>
      <c r="G493" s="42" t="s">
        <v>2877</v>
      </c>
      <c r="H493" s="2">
        <v>0</v>
      </c>
      <c r="I493" s="2">
        <v>0</v>
      </c>
      <c r="J493" s="2">
        <v>0</v>
      </c>
      <c r="K493" s="15">
        <v>64.069999999999993</v>
      </c>
      <c r="L493" s="2">
        <v>0</v>
      </c>
      <c r="M493" s="2">
        <v>0</v>
      </c>
      <c r="N493" s="2">
        <v>0</v>
      </c>
      <c r="O493" s="2">
        <v>8.3290999999999986</v>
      </c>
      <c r="P493" s="2">
        <v>72.39909999999999</v>
      </c>
      <c r="Q493"/>
      <c r="R493" t="s">
        <v>8045</v>
      </c>
      <c r="S493" s="136"/>
      <c r="T493" s="136"/>
      <c r="U493" s="136"/>
    </row>
    <row r="494" spans="1:21" x14ac:dyDescent="0.25">
      <c r="A494" t="s">
        <v>8325</v>
      </c>
      <c r="B494" t="s">
        <v>9563</v>
      </c>
      <c r="C494" t="s">
        <v>7706</v>
      </c>
      <c r="D494" t="s">
        <v>0</v>
      </c>
      <c r="E494">
        <v>780</v>
      </c>
      <c r="F494" t="s">
        <v>2876</v>
      </c>
      <c r="G494" s="42" t="s">
        <v>2877</v>
      </c>
      <c r="H494" s="2">
        <v>0</v>
      </c>
      <c r="I494" s="2">
        <v>0</v>
      </c>
      <c r="J494" s="2">
        <v>0</v>
      </c>
      <c r="K494" s="15">
        <v>31.98</v>
      </c>
      <c r="L494" s="2">
        <v>0</v>
      </c>
      <c r="M494" s="2">
        <v>0</v>
      </c>
      <c r="N494" s="2">
        <v>0</v>
      </c>
      <c r="O494" s="2">
        <v>4.1574</v>
      </c>
      <c r="P494" s="2">
        <v>36.1374</v>
      </c>
      <c r="Q494"/>
      <c r="R494" t="s">
        <v>8045</v>
      </c>
      <c r="S494" s="136"/>
      <c r="T494" s="136"/>
      <c r="U494" s="136"/>
    </row>
    <row r="495" spans="1:21" x14ac:dyDescent="0.25">
      <c r="A495" t="s">
        <v>8325</v>
      </c>
      <c r="B495" t="s">
        <v>9563</v>
      </c>
      <c r="C495" t="s">
        <v>7706</v>
      </c>
      <c r="D495" t="s">
        <v>0</v>
      </c>
      <c r="E495">
        <v>755</v>
      </c>
      <c r="F495" t="s">
        <v>2876</v>
      </c>
      <c r="G495" s="42" t="s">
        <v>2877</v>
      </c>
      <c r="H495" s="2">
        <v>0</v>
      </c>
      <c r="I495" s="2">
        <v>0</v>
      </c>
      <c r="J495" s="2">
        <v>0</v>
      </c>
      <c r="K495" s="15">
        <v>42.21</v>
      </c>
      <c r="L495" s="2">
        <v>0</v>
      </c>
      <c r="M495" s="2">
        <v>0</v>
      </c>
      <c r="N495" s="2">
        <v>0</v>
      </c>
      <c r="O495" s="2">
        <v>5.4873000000000003</v>
      </c>
      <c r="P495" s="2">
        <v>47.697299999999998</v>
      </c>
      <c r="Q495"/>
      <c r="R495" t="s">
        <v>8045</v>
      </c>
      <c r="S495" s="136"/>
      <c r="T495" s="136"/>
      <c r="U495" s="136"/>
    </row>
    <row r="496" spans="1:21" x14ac:dyDescent="0.25">
      <c r="A496" t="s">
        <v>8325</v>
      </c>
      <c r="B496" t="s">
        <v>9554</v>
      </c>
      <c r="C496" t="s">
        <v>7706</v>
      </c>
      <c r="D496" t="s">
        <v>0</v>
      </c>
      <c r="E496">
        <v>768</v>
      </c>
      <c r="F496" t="s">
        <v>2876</v>
      </c>
      <c r="G496" s="42" t="s">
        <v>2877</v>
      </c>
      <c r="H496" s="2">
        <v>0</v>
      </c>
      <c r="I496" s="2">
        <v>0</v>
      </c>
      <c r="J496" s="2">
        <v>0</v>
      </c>
      <c r="K496" s="15">
        <v>64.069999999999993</v>
      </c>
      <c r="L496" s="2">
        <v>0</v>
      </c>
      <c r="M496" s="2">
        <v>0</v>
      </c>
      <c r="N496" s="2">
        <v>0</v>
      </c>
      <c r="O496" s="2">
        <v>8.3290999999999986</v>
      </c>
      <c r="P496" s="2">
        <v>72.39909999999999</v>
      </c>
      <c r="Q496"/>
      <c r="R496" t="s">
        <v>8045</v>
      </c>
      <c r="S496" s="136"/>
      <c r="T496" s="136"/>
      <c r="U496" s="136"/>
    </row>
    <row r="497" spans="1:21" x14ac:dyDescent="0.25">
      <c r="A497" t="s">
        <v>8325</v>
      </c>
      <c r="B497" t="s">
        <v>9554</v>
      </c>
      <c r="C497" t="s">
        <v>7706</v>
      </c>
      <c r="D497" t="s">
        <v>0</v>
      </c>
      <c r="E497">
        <v>749</v>
      </c>
      <c r="F497" t="s">
        <v>2876</v>
      </c>
      <c r="G497" s="42" t="s">
        <v>2877</v>
      </c>
      <c r="H497" s="2">
        <v>0</v>
      </c>
      <c r="I497" s="2">
        <v>0</v>
      </c>
      <c r="J497" s="2">
        <v>0</v>
      </c>
      <c r="K497" s="15">
        <v>41.57</v>
      </c>
      <c r="L497" s="2">
        <v>0</v>
      </c>
      <c r="M497" s="2">
        <v>0</v>
      </c>
      <c r="N497" s="2">
        <v>0</v>
      </c>
      <c r="O497" s="2">
        <v>5.4041000000000006</v>
      </c>
      <c r="P497" s="2">
        <v>46.9741</v>
      </c>
      <c r="Q497"/>
      <c r="R497" t="s">
        <v>8045</v>
      </c>
      <c r="S497" s="136"/>
      <c r="T497" s="136"/>
      <c r="U497" s="136"/>
    </row>
    <row r="498" spans="1:21" x14ac:dyDescent="0.25">
      <c r="A498" t="s">
        <v>8325</v>
      </c>
      <c r="B498" t="s">
        <v>9541</v>
      </c>
      <c r="C498" t="s">
        <v>7706</v>
      </c>
      <c r="D498" t="s">
        <v>0</v>
      </c>
      <c r="E498">
        <v>748</v>
      </c>
      <c r="F498" t="s">
        <v>2876</v>
      </c>
      <c r="G498" s="42" t="s">
        <v>2877</v>
      </c>
      <c r="H498" s="2">
        <v>0</v>
      </c>
      <c r="I498" s="2">
        <v>0</v>
      </c>
      <c r="J498" s="2">
        <v>0</v>
      </c>
      <c r="K498" s="15">
        <v>64.069999999999993</v>
      </c>
      <c r="L498" s="2">
        <v>0</v>
      </c>
      <c r="M498" s="2">
        <v>0</v>
      </c>
      <c r="N498" s="2">
        <v>0</v>
      </c>
      <c r="O498" s="2">
        <v>8.3290999999999986</v>
      </c>
      <c r="P498" s="2">
        <v>72.39909999999999</v>
      </c>
      <c r="Q498"/>
      <c r="R498" t="s">
        <v>8045</v>
      </c>
      <c r="S498" s="136"/>
      <c r="T498" s="136"/>
      <c r="U498" s="136"/>
    </row>
    <row r="499" spans="1:21" x14ac:dyDescent="0.25">
      <c r="A499" t="s">
        <v>8325</v>
      </c>
      <c r="B499" t="s">
        <v>9541</v>
      </c>
      <c r="C499" t="s">
        <v>7706</v>
      </c>
      <c r="D499" t="s">
        <v>0</v>
      </c>
      <c r="E499">
        <v>719</v>
      </c>
      <c r="F499" t="s">
        <v>2876</v>
      </c>
      <c r="G499" s="42" t="s">
        <v>2877</v>
      </c>
      <c r="H499" s="2">
        <v>0</v>
      </c>
      <c r="I499" s="2">
        <v>0</v>
      </c>
      <c r="J499" s="2">
        <v>0</v>
      </c>
      <c r="K499" s="15">
        <v>64.599999999999994</v>
      </c>
      <c r="L499" s="2">
        <v>0</v>
      </c>
      <c r="M499" s="2">
        <v>0</v>
      </c>
      <c r="N499" s="2">
        <v>0</v>
      </c>
      <c r="O499" s="2">
        <v>8.3979999999999997</v>
      </c>
      <c r="P499" s="2">
        <v>72.99799999999999</v>
      </c>
      <c r="Q499"/>
      <c r="R499" t="s">
        <v>8045</v>
      </c>
      <c r="S499" s="136"/>
      <c r="T499" s="136"/>
      <c r="U499" s="136"/>
    </row>
    <row r="500" spans="1:21" x14ac:dyDescent="0.25">
      <c r="A500" t="s">
        <v>8325</v>
      </c>
      <c r="B500" t="s">
        <v>9541</v>
      </c>
      <c r="C500" t="s">
        <v>7706</v>
      </c>
      <c r="D500" t="s">
        <v>0</v>
      </c>
      <c r="E500">
        <v>720</v>
      </c>
      <c r="F500" t="s">
        <v>2876</v>
      </c>
      <c r="G500" s="42" t="s">
        <v>2877</v>
      </c>
      <c r="H500" s="2">
        <v>0</v>
      </c>
      <c r="I500" s="2">
        <v>0</v>
      </c>
      <c r="J500" s="2">
        <v>0</v>
      </c>
      <c r="K500" s="15">
        <v>69.84</v>
      </c>
      <c r="L500" s="2">
        <v>0</v>
      </c>
      <c r="M500" s="2">
        <v>0</v>
      </c>
      <c r="N500" s="2">
        <v>0</v>
      </c>
      <c r="O500" s="2">
        <v>9.0792000000000002</v>
      </c>
      <c r="P500" s="2">
        <v>78.919200000000004</v>
      </c>
      <c r="Q500"/>
      <c r="R500" t="s">
        <v>8045</v>
      </c>
      <c r="S500" s="136"/>
      <c r="T500" s="136"/>
      <c r="U500" s="136"/>
    </row>
    <row r="501" spans="1:21" x14ac:dyDescent="0.25">
      <c r="A501" t="s">
        <v>8325</v>
      </c>
      <c r="B501" t="s">
        <v>9564</v>
      </c>
      <c r="C501" t="s">
        <v>7706</v>
      </c>
      <c r="D501" t="s">
        <v>0</v>
      </c>
      <c r="E501">
        <v>706</v>
      </c>
      <c r="F501" t="s">
        <v>2876</v>
      </c>
      <c r="G501" s="42" t="s">
        <v>2877</v>
      </c>
      <c r="H501" s="2">
        <v>0</v>
      </c>
      <c r="I501" s="2">
        <v>0</v>
      </c>
      <c r="J501" s="2">
        <v>0</v>
      </c>
      <c r="K501" s="15">
        <v>63.96</v>
      </c>
      <c r="L501" s="2">
        <v>0</v>
      </c>
      <c r="M501" s="2">
        <v>0</v>
      </c>
      <c r="N501" s="2">
        <v>0</v>
      </c>
      <c r="O501" s="2">
        <v>8.3148</v>
      </c>
      <c r="P501" s="2">
        <v>72.274799999999999</v>
      </c>
      <c r="Q501"/>
      <c r="R501" t="s">
        <v>8045</v>
      </c>
      <c r="S501" s="136"/>
      <c r="T501" s="136"/>
      <c r="U501" s="136"/>
    </row>
    <row r="502" spans="1:21" x14ac:dyDescent="0.25">
      <c r="A502" t="s">
        <v>8325</v>
      </c>
      <c r="B502" t="s">
        <v>9541</v>
      </c>
      <c r="C502" t="s">
        <v>7706</v>
      </c>
      <c r="D502" t="s">
        <v>0</v>
      </c>
      <c r="E502">
        <v>713</v>
      </c>
      <c r="F502" t="s">
        <v>2876</v>
      </c>
      <c r="G502" s="42" t="s">
        <v>2877</v>
      </c>
      <c r="H502" s="2">
        <v>0</v>
      </c>
      <c r="I502" s="2">
        <v>0</v>
      </c>
      <c r="J502" s="2">
        <v>0</v>
      </c>
      <c r="K502" s="15">
        <v>54.69</v>
      </c>
      <c r="L502" s="2">
        <v>0</v>
      </c>
      <c r="M502" s="2">
        <v>0</v>
      </c>
      <c r="N502" s="2">
        <v>0</v>
      </c>
      <c r="O502" s="2">
        <v>7.1097000000000001</v>
      </c>
      <c r="P502" s="2">
        <v>61.799700000000001</v>
      </c>
      <c r="Q502"/>
      <c r="R502" t="s">
        <v>8045</v>
      </c>
      <c r="S502" s="136"/>
      <c r="T502" s="136"/>
      <c r="U502" s="136"/>
    </row>
    <row r="503" spans="1:21" x14ac:dyDescent="0.25">
      <c r="A503" t="s">
        <v>8325</v>
      </c>
      <c r="B503" t="s">
        <v>9567</v>
      </c>
      <c r="C503" t="s">
        <v>7706</v>
      </c>
      <c r="D503" t="s">
        <v>0</v>
      </c>
      <c r="E503">
        <v>696</v>
      </c>
      <c r="F503" t="s">
        <v>2876</v>
      </c>
      <c r="G503" s="42" t="s">
        <v>2877</v>
      </c>
      <c r="H503" s="2">
        <v>0</v>
      </c>
      <c r="I503" s="2">
        <v>0</v>
      </c>
      <c r="J503" s="2">
        <v>0</v>
      </c>
      <c r="K503" s="15">
        <v>41.57</v>
      </c>
      <c r="L503" s="2">
        <v>0</v>
      </c>
      <c r="M503" s="2">
        <v>0</v>
      </c>
      <c r="N503" s="2">
        <v>0</v>
      </c>
      <c r="O503" s="2">
        <v>5.4041000000000006</v>
      </c>
      <c r="P503" s="2">
        <v>46.9741</v>
      </c>
      <c r="Q503"/>
      <c r="R503" t="s">
        <v>8045</v>
      </c>
      <c r="S503" s="136"/>
      <c r="T503" s="136"/>
      <c r="U503" s="136"/>
    </row>
    <row r="504" spans="1:21" x14ac:dyDescent="0.25">
      <c r="A504" t="s">
        <v>8325</v>
      </c>
      <c r="B504" t="s">
        <v>9565</v>
      </c>
      <c r="C504" t="s">
        <v>7706</v>
      </c>
      <c r="D504" t="s">
        <v>0</v>
      </c>
      <c r="E504">
        <v>665</v>
      </c>
      <c r="F504" t="s">
        <v>2876</v>
      </c>
      <c r="G504" s="42" t="s">
        <v>2877</v>
      </c>
      <c r="H504" s="2">
        <v>0</v>
      </c>
      <c r="I504" s="2">
        <v>0</v>
      </c>
      <c r="J504" s="2">
        <v>0</v>
      </c>
      <c r="K504" s="15">
        <v>41.57</v>
      </c>
      <c r="L504" s="2">
        <v>0</v>
      </c>
      <c r="M504" s="2">
        <v>0</v>
      </c>
      <c r="N504" s="2">
        <v>0</v>
      </c>
      <c r="O504" s="2">
        <v>5.4041000000000006</v>
      </c>
      <c r="P504" s="2">
        <v>46.9741</v>
      </c>
      <c r="Q504"/>
      <c r="R504" t="s">
        <v>8045</v>
      </c>
      <c r="S504" s="136"/>
      <c r="T504" s="136"/>
      <c r="U504" s="136"/>
    </row>
    <row r="505" spans="1:21" x14ac:dyDescent="0.25">
      <c r="A505" t="s">
        <v>8325</v>
      </c>
      <c r="B505" t="s">
        <v>9565</v>
      </c>
      <c r="C505" t="s">
        <v>7706</v>
      </c>
      <c r="D505" t="s">
        <v>0</v>
      </c>
      <c r="E505">
        <v>681</v>
      </c>
      <c r="F505" t="s">
        <v>2876</v>
      </c>
      <c r="G505" s="42" t="s">
        <v>2877</v>
      </c>
      <c r="H505" s="2">
        <v>0</v>
      </c>
      <c r="I505" s="2">
        <v>0</v>
      </c>
      <c r="J505" s="2">
        <v>0</v>
      </c>
      <c r="K505" s="15">
        <v>64.069999999999993</v>
      </c>
      <c r="L505" s="2">
        <v>0</v>
      </c>
      <c r="M505" s="2">
        <v>0</v>
      </c>
      <c r="N505" s="2">
        <v>0</v>
      </c>
      <c r="O505" s="2">
        <v>8.3290999999999986</v>
      </c>
      <c r="P505" s="2">
        <v>72.39909999999999</v>
      </c>
      <c r="Q505"/>
      <c r="R505" t="s">
        <v>8045</v>
      </c>
      <c r="S505" s="136"/>
      <c r="T505" s="136"/>
      <c r="U505" s="136"/>
    </row>
    <row r="506" spans="1:21" x14ac:dyDescent="0.25">
      <c r="A506" t="s">
        <v>8325</v>
      </c>
      <c r="B506" t="s">
        <v>9565</v>
      </c>
      <c r="C506" t="s">
        <v>7706</v>
      </c>
      <c r="D506" t="s">
        <v>0</v>
      </c>
      <c r="E506">
        <v>682</v>
      </c>
      <c r="F506" t="s">
        <v>2876</v>
      </c>
      <c r="G506" s="42" t="s">
        <v>2877</v>
      </c>
      <c r="H506" s="2">
        <v>0</v>
      </c>
      <c r="I506" s="2">
        <v>0</v>
      </c>
      <c r="J506" s="2">
        <v>0</v>
      </c>
      <c r="K506" s="15">
        <v>48.29</v>
      </c>
      <c r="L506" s="2">
        <v>0</v>
      </c>
      <c r="M506" s="2">
        <v>0</v>
      </c>
      <c r="N506" s="2">
        <v>0</v>
      </c>
      <c r="O506" s="2">
        <v>6.2777000000000003</v>
      </c>
      <c r="P506" s="2">
        <v>54.567700000000002</v>
      </c>
      <c r="Q506"/>
      <c r="R506" t="s">
        <v>8045</v>
      </c>
      <c r="S506" s="136"/>
      <c r="T506" s="136"/>
      <c r="U506" s="136"/>
    </row>
    <row r="507" spans="1:21" x14ac:dyDescent="0.25">
      <c r="A507" t="s">
        <v>8325</v>
      </c>
      <c r="B507" t="s">
        <v>9543</v>
      </c>
      <c r="C507" t="s">
        <v>7706</v>
      </c>
      <c r="D507" t="s">
        <v>0</v>
      </c>
      <c r="E507">
        <v>656</v>
      </c>
      <c r="F507" t="s">
        <v>2876</v>
      </c>
      <c r="G507" s="42" t="s">
        <v>2877</v>
      </c>
      <c r="H507" s="2">
        <v>0</v>
      </c>
      <c r="I507" s="2">
        <v>0</v>
      </c>
      <c r="J507" s="2">
        <v>0</v>
      </c>
      <c r="K507" s="15">
        <v>31.98</v>
      </c>
      <c r="L507" s="2">
        <v>0</v>
      </c>
      <c r="M507" s="2">
        <v>0</v>
      </c>
      <c r="N507" s="2">
        <v>0</v>
      </c>
      <c r="O507" s="2">
        <v>4.1574</v>
      </c>
      <c r="P507" s="2">
        <v>36.1374</v>
      </c>
      <c r="Q507"/>
      <c r="R507" t="s">
        <v>8045</v>
      </c>
      <c r="S507" s="136"/>
      <c r="T507" s="136"/>
      <c r="U507" s="136"/>
    </row>
    <row r="508" spans="1:21" x14ac:dyDescent="0.25">
      <c r="A508" t="s">
        <v>8325</v>
      </c>
      <c r="B508" t="s">
        <v>9543</v>
      </c>
      <c r="C508" t="s">
        <v>7706</v>
      </c>
      <c r="D508" t="s">
        <v>0</v>
      </c>
      <c r="E508">
        <v>651</v>
      </c>
      <c r="F508" t="s">
        <v>2876</v>
      </c>
      <c r="G508" s="42" t="s">
        <v>2877</v>
      </c>
      <c r="H508" s="2">
        <v>0</v>
      </c>
      <c r="I508" s="2">
        <v>0</v>
      </c>
      <c r="J508" s="2">
        <v>0</v>
      </c>
      <c r="K508" s="15">
        <v>64.069999999999993</v>
      </c>
      <c r="L508" s="2">
        <v>0</v>
      </c>
      <c r="M508" s="2">
        <v>0</v>
      </c>
      <c r="N508" s="2">
        <v>0</v>
      </c>
      <c r="O508" s="2">
        <v>8.3290999999999986</v>
      </c>
      <c r="P508" s="2">
        <v>72.39909999999999</v>
      </c>
      <c r="Q508"/>
      <c r="R508" t="s">
        <v>8045</v>
      </c>
      <c r="S508" s="136"/>
      <c r="T508" s="136"/>
      <c r="U508" s="136"/>
    </row>
    <row r="509" spans="1:21" x14ac:dyDescent="0.25">
      <c r="A509" t="s">
        <v>8325</v>
      </c>
      <c r="B509" t="s">
        <v>9543</v>
      </c>
      <c r="C509" t="s">
        <v>7706</v>
      </c>
      <c r="D509" t="s">
        <v>0</v>
      </c>
      <c r="E509">
        <v>660</v>
      </c>
      <c r="F509" t="s">
        <v>2876</v>
      </c>
      <c r="G509" s="42" t="s">
        <v>2877</v>
      </c>
      <c r="H509" s="2">
        <v>0</v>
      </c>
      <c r="I509" s="2">
        <v>0</v>
      </c>
      <c r="J509" s="2">
        <v>0</v>
      </c>
      <c r="K509" s="15">
        <v>45.41</v>
      </c>
      <c r="L509" s="2">
        <v>0</v>
      </c>
      <c r="M509" s="2">
        <v>0</v>
      </c>
      <c r="N509" s="2">
        <v>0</v>
      </c>
      <c r="O509" s="2">
        <v>5.9032999999999998</v>
      </c>
      <c r="P509" s="2">
        <v>51.313299999999998</v>
      </c>
      <c r="Q509"/>
      <c r="R509" t="s">
        <v>8045</v>
      </c>
      <c r="S509" s="136"/>
      <c r="T509" s="136"/>
      <c r="U509" s="136"/>
    </row>
    <row r="510" spans="1:21" x14ac:dyDescent="0.25">
      <c r="A510" t="s">
        <v>8325</v>
      </c>
      <c r="B510" t="s">
        <v>9543</v>
      </c>
      <c r="C510" t="s">
        <v>7706</v>
      </c>
      <c r="D510" t="s">
        <v>0</v>
      </c>
      <c r="E510">
        <v>650</v>
      </c>
      <c r="F510" t="s">
        <v>2876</v>
      </c>
      <c r="G510" s="42" t="s">
        <v>2877</v>
      </c>
      <c r="H510" s="2">
        <v>0</v>
      </c>
      <c r="I510" s="2">
        <v>0</v>
      </c>
      <c r="J510" s="2">
        <v>0</v>
      </c>
      <c r="K510" s="15">
        <v>59.48</v>
      </c>
      <c r="L510" s="2">
        <v>0</v>
      </c>
      <c r="M510" s="2">
        <v>0</v>
      </c>
      <c r="N510" s="2">
        <v>0</v>
      </c>
      <c r="O510" s="2">
        <v>7.7324000000000002</v>
      </c>
      <c r="P510" s="2">
        <v>67.212400000000002</v>
      </c>
      <c r="Q510"/>
      <c r="R510" t="s">
        <v>8045</v>
      </c>
      <c r="S510" s="136"/>
      <c r="T510" s="136"/>
      <c r="U510" s="136"/>
    </row>
    <row r="511" spans="1:21" x14ac:dyDescent="0.25">
      <c r="A511" t="s">
        <v>8325</v>
      </c>
      <c r="B511" t="s">
        <v>9556</v>
      </c>
      <c r="C511" t="s">
        <v>7706</v>
      </c>
      <c r="D511" t="s">
        <v>0</v>
      </c>
      <c r="E511">
        <v>634</v>
      </c>
      <c r="F511" t="s">
        <v>2876</v>
      </c>
      <c r="G511" s="42" t="s">
        <v>2877</v>
      </c>
      <c r="H511" s="2">
        <v>0</v>
      </c>
      <c r="I511" s="2">
        <v>0</v>
      </c>
      <c r="J511" s="2">
        <v>0</v>
      </c>
      <c r="K511" s="15">
        <v>64.069999999999993</v>
      </c>
      <c r="L511" s="2">
        <v>0</v>
      </c>
      <c r="M511" s="2">
        <v>0</v>
      </c>
      <c r="N511" s="2">
        <v>0</v>
      </c>
      <c r="O511" s="2">
        <v>8.3290999999999986</v>
      </c>
      <c r="P511" s="2">
        <v>72.39909999999999</v>
      </c>
      <c r="Q511"/>
      <c r="R511" t="s">
        <v>8045</v>
      </c>
      <c r="S511" s="136"/>
      <c r="T511" s="136"/>
      <c r="U511" s="136"/>
    </row>
    <row r="512" spans="1:21" x14ac:dyDescent="0.25">
      <c r="A512" t="s">
        <v>8325</v>
      </c>
      <c r="B512" t="s">
        <v>9556</v>
      </c>
      <c r="C512" t="s">
        <v>7706</v>
      </c>
      <c r="D512" t="s">
        <v>0</v>
      </c>
      <c r="E512">
        <v>623</v>
      </c>
      <c r="F512" t="s">
        <v>2876</v>
      </c>
      <c r="G512" s="42" t="s">
        <v>2877</v>
      </c>
      <c r="H512" s="2">
        <v>0</v>
      </c>
      <c r="I512" s="2">
        <v>0</v>
      </c>
      <c r="J512" s="2">
        <v>0</v>
      </c>
      <c r="K512" s="15">
        <v>52.45</v>
      </c>
      <c r="L512" s="2">
        <v>0</v>
      </c>
      <c r="M512" s="2">
        <v>0</v>
      </c>
      <c r="N512" s="2">
        <v>0</v>
      </c>
      <c r="O512" s="2">
        <v>6.8185000000000002</v>
      </c>
      <c r="P512" s="2">
        <v>59.268500000000003</v>
      </c>
      <c r="Q512"/>
      <c r="R512" t="s">
        <v>8045</v>
      </c>
      <c r="S512" s="136"/>
      <c r="T512" s="136"/>
      <c r="U512" s="136"/>
    </row>
    <row r="513" spans="1:21" x14ac:dyDescent="0.25">
      <c r="A513" t="s">
        <v>8325</v>
      </c>
      <c r="B513" t="s">
        <v>9556</v>
      </c>
      <c r="C513" t="s">
        <v>7706</v>
      </c>
      <c r="D513" t="s">
        <v>0</v>
      </c>
      <c r="E513">
        <v>635</v>
      </c>
      <c r="F513" t="s">
        <v>2876</v>
      </c>
      <c r="G513" s="42" t="s">
        <v>2877</v>
      </c>
      <c r="H513" s="2">
        <v>0</v>
      </c>
      <c r="I513" s="2">
        <v>0</v>
      </c>
      <c r="J513" s="2">
        <v>0</v>
      </c>
      <c r="K513" s="15">
        <v>64.069999999999993</v>
      </c>
      <c r="L513" s="2">
        <v>0</v>
      </c>
      <c r="M513" s="2">
        <v>0</v>
      </c>
      <c r="N513" s="2">
        <v>0</v>
      </c>
      <c r="O513" s="2">
        <v>8.3290999999999986</v>
      </c>
      <c r="P513" s="2">
        <v>72.39909999999999</v>
      </c>
      <c r="Q513"/>
      <c r="R513" t="s">
        <v>8045</v>
      </c>
      <c r="S513" s="136"/>
      <c r="T513" s="136"/>
      <c r="U513" s="136"/>
    </row>
    <row r="514" spans="1:21" x14ac:dyDescent="0.25">
      <c r="A514" t="s">
        <v>8325</v>
      </c>
      <c r="B514" t="s">
        <v>9556</v>
      </c>
      <c r="C514" t="s">
        <v>7706</v>
      </c>
      <c r="D514" t="s">
        <v>0</v>
      </c>
      <c r="E514">
        <v>633</v>
      </c>
      <c r="F514" t="s">
        <v>2876</v>
      </c>
      <c r="G514" s="42" t="s">
        <v>2877</v>
      </c>
      <c r="H514" s="2">
        <v>0</v>
      </c>
      <c r="I514" s="2">
        <v>0</v>
      </c>
      <c r="J514" s="2">
        <v>0</v>
      </c>
      <c r="K514" s="15">
        <v>64.069999999999993</v>
      </c>
      <c r="L514" s="2">
        <v>0</v>
      </c>
      <c r="M514" s="2">
        <v>0</v>
      </c>
      <c r="N514" s="2">
        <v>0</v>
      </c>
      <c r="O514" s="2">
        <v>8.3290999999999986</v>
      </c>
      <c r="P514" s="2">
        <v>72.39909999999999</v>
      </c>
      <c r="Q514"/>
      <c r="R514" t="s">
        <v>8045</v>
      </c>
      <c r="S514" s="136"/>
      <c r="T514" s="136"/>
      <c r="U514" s="136"/>
    </row>
    <row r="515" spans="1:21" x14ac:dyDescent="0.25">
      <c r="A515" t="s">
        <v>8325</v>
      </c>
      <c r="B515" t="s">
        <v>9557</v>
      </c>
      <c r="C515" t="s">
        <v>7706</v>
      </c>
      <c r="D515" t="s">
        <v>0</v>
      </c>
      <c r="E515">
        <v>624</v>
      </c>
      <c r="F515" t="s">
        <v>2876</v>
      </c>
      <c r="G515" s="42" t="s">
        <v>2877</v>
      </c>
      <c r="H515" s="2">
        <v>0</v>
      </c>
      <c r="I515" s="2">
        <v>0</v>
      </c>
      <c r="J515" s="2">
        <v>0</v>
      </c>
      <c r="K515" s="15">
        <v>51.81</v>
      </c>
      <c r="L515" s="2">
        <v>0</v>
      </c>
      <c r="M515" s="2">
        <v>0</v>
      </c>
      <c r="N515" s="2">
        <v>0</v>
      </c>
      <c r="O515" s="2">
        <v>6.7353000000000005</v>
      </c>
      <c r="P515" s="2">
        <v>58.545300000000005</v>
      </c>
      <c r="Q515"/>
      <c r="R515" t="s">
        <v>8045</v>
      </c>
      <c r="S515" s="136"/>
      <c r="T515" s="136"/>
      <c r="U515" s="136"/>
    </row>
    <row r="516" spans="1:21" x14ac:dyDescent="0.25">
      <c r="A516" t="s">
        <v>8325</v>
      </c>
      <c r="B516" t="s">
        <v>9557</v>
      </c>
      <c r="C516" t="s">
        <v>7706</v>
      </c>
      <c r="D516" t="s">
        <v>0</v>
      </c>
      <c r="E516">
        <v>603</v>
      </c>
      <c r="F516" t="s">
        <v>2876</v>
      </c>
      <c r="G516" s="42" t="s">
        <v>2877</v>
      </c>
      <c r="H516" s="2">
        <v>0</v>
      </c>
      <c r="I516" s="2">
        <v>0</v>
      </c>
      <c r="J516" s="2">
        <v>0</v>
      </c>
      <c r="K516" s="15">
        <v>31.98</v>
      </c>
      <c r="L516" s="2">
        <v>0</v>
      </c>
      <c r="M516" s="2">
        <v>0</v>
      </c>
      <c r="N516" s="2">
        <v>0</v>
      </c>
      <c r="O516" s="2">
        <v>4.1574</v>
      </c>
      <c r="P516" s="2">
        <v>36.1374</v>
      </c>
      <c r="Q516"/>
      <c r="R516" t="s">
        <v>8045</v>
      </c>
      <c r="S516" s="136"/>
      <c r="T516" s="136"/>
      <c r="U516" s="136"/>
    </row>
    <row r="517" spans="1:21" x14ac:dyDescent="0.25">
      <c r="A517" t="s">
        <v>8325</v>
      </c>
      <c r="B517" t="s">
        <v>9557</v>
      </c>
      <c r="C517" t="s">
        <v>7706</v>
      </c>
      <c r="D517" t="s">
        <v>0</v>
      </c>
      <c r="E517">
        <v>609</v>
      </c>
      <c r="F517" t="s">
        <v>2876</v>
      </c>
      <c r="G517" s="42" t="s">
        <v>2877</v>
      </c>
      <c r="H517" s="2">
        <v>0</v>
      </c>
      <c r="I517" s="2">
        <v>0</v>
      </c>
      <c r="J517" s="2">
        <v>0</v>
      </c>
      <c r="K517" s="15">
        <v>62.68</v>
      </c>
      <c r="L517" s="2">
        <v>0</v>
      </c>
      <c r="M517" s="2">
        <v>0</v>
      </c>
      <c r="N517" s="2">
        <v>0</v>
      </c>
      <c r="O517" s="2">
        <v>8.1484000000000005</v>
      </c>
      <c r="P517" s="2">
        <v>70.828400000000002</v>
      </c>
      <c r="Q517"/>
      <c r="R517" t="s">
        <v>8045</v>
      </c>
      <c r="S517" s="136"/>
      <c r="T517" s="136"/>
      <c r="U517" s="136"/>
    </row>
    <row r="518" spans="1:21" x14ac:dyDescent="0.25">
      <c r="A518" t="s">
        <v>8325</v>
      </c>
      <c r="B518" t="s">
        <v>9557</v>
      </c>
      <c r="C518" t="s">
        <v>7706</v>
      </c>
      <c r="D518" t="s">
        <v>0</v>
      </c>
      <c r="E518">
        <v>611</v>
      </c>
      <c r="F518" t="s">
        <v>2876</v>
      </c>
      <c r="G518" s="42" t="s">
        <v>2877</v>
      </c>
      <c r="H518" s="2">
        <v>0</v>
      </c>
      <c r="I518" s="2">
        <v>0</v>
      </c>
      <c r="J518" s="2">
        <v>0</v>
      </c>
      <c r="K518" s="15">
        <v>64.069999999999993</v>
      </c>
      <c r="L518" s="2">
        <v>0</v>
      </c>
      <c r="M518" s="2">
        <v>0</v>
      </c>
      <c r="N518" s="2">
        <v>0</v>
      </c>
      <c r="O518" s="2">
        <v>8.3290999999999986</v>
      </c>
      <c r="P518" s="2">
        <v>72.39909999999999</v>
      </c>
      <c r="Q518"/>
      <c r="R518" t="s">
        <v>8045</v>
      </c>
      <c r="S518" s="136"/>
      <c r="T518" s="136"/>
      <c r="U518" s="136"/>
    </row>
    <row r="519" spans="1:21" x14ac:dyDescent="0.25">
      <c r="A519" t="s">
        <v>8325</v>
      </c>
      <c r="B519" t="s">
        <v>9557</v>
      </c>
      <c r="C519" t="s">
        <v>7706</v>
      </c>
      <c r="D519" t="s">
        <v>0</v>
      </c>
      <c r="E519">
        <v>604</v>
      </c>
      <c r="F519" t="s">
        <v>2876</v>
      </c>
      <c r="G519" s="42" t="s">
        <v>2877</v>
      </c>
      <c r="H519" s="2">
        <v>0</v>
      </c>
      <c r="I519" s="2">
        <v>0</v>
      </c>
      <c r="J519" s="2">
        <v>0</v>
      </c>
      <c r="K519" s="15">
        <v>64.069999999999993</v>
      </c>
      <c r="L519" s="2">
        <v>0</v>
      </c>
      <c r="M519" s="2">
        <v>0</v>
      </c>
      <c r="N519" s="2">
        <v>0</v>
      </c>
      <c r="O519" s="2">
        <v>8.3290999999999986</v>
      </c>
      <c r="P519" s="2">
        <v>72.39909999999999</v>
      </c>
      <c r="Q519"/>
      <c r="R519" t="s">
        <v>8045</v>
      </c>
      <c r="S519" s="136"/>
      <c r="T519" s="136"/>
      <c r="U519" s="136"/>
    </row>
    <row r="520" spans="1:21" x14ac:dyDescent="0.25">
      <c r="A520" t="s">
        <v>8325</v>
      </c>
      <c r="B520" t="s">
        <v>9557</v>
      </c>
      <c r="C520" t="s">
        <v>7706</v>
      </c>
      <c r="D520" t="s">
        <v>0</v>
      </c>
      <c r="E520">
        <v>608</v>
      </c>
      <c r="F520" t="s">
        <v>2876</v>
      </c>
      <c r="G520" s="42" t="s">
        <v>2877</v>
      </c>
      <c r="H520" s="2">
        <v>0</v>
      </c>
      <c r="I520" s="2">
        <v>0</v>
      </c>
      <c r="J520" s="2">
        <v>0</v>
      </c>
      <c r="K520" s="15">
        <v>40.29</v>
      </c>
      <c r="L520" s="2">
        <v>0</v>
      </c>
      <c r="M520" s="2">
        <v>0</v>
      </c>
      <c r="N520" s="2">
        <v>0</v>
      </c>
      <c r="O520" s="2">
        <v>5.2377000000000002</v>
      </c>
      <c r="P520" s="2">
        <v>45.527699999999996</v>
      </c>
      <c r="Q520"/>
      <c r="R520" t="s">
        <v>8045</v>
      </c>
      <c r="S520" s="136"/>
      <c r="T520" s="136"/>
      <c r="U520" s="136"/>
    </row>
    <row r="521" spans="1:21" x14ac:dyDescent="0.25">
      <c r="A521" t="s">
        <v>8325</v>
      </c>
      <c r="B521" t="s">
        <v>9546</v>
      </c>
      <c r="C521" t="s">
        <v>7706</v>
      </c>
      <c r="D521" t="s">
        <v>0</v>
      </c>
      <c r="E521">
        <v>586</v>
      </c>
      <c r="F521" t="s">
        <v>2876</v>
      </c>
      <c r="G521" s="42" t="s">
        <v>2877</v>
      </c>
      <c r="H521" s="2">
        <v>0</v>
      </c>
      <c r="I521" s="2">
        <v>0</v>
      </c>
      <c r="J521" s="2">
        <v>0</v>
      </c>
      <c r="K521" s="15">
        <v>43.49</v>
      </c>
      <c r="L521" s="2">
        <v>0</v>
      </c>
      <c r="M521" s="2">
        <v>0</v>
      </c>
      <c r="N521" s="2">
        <v>0</v>
      </c>
      <c r="O521" s="2">
        <v>5.6537000000000006</v>
      </c>
      <c r="P521" s="2">
        <v>49.143700000000003</v>
      </c>
      <c r="Q521"/>
      <c r="R521" t="s">
        <v>8045</v>
      </c>
      <c r="S521" s="136"/>
      <c r="T521" s="136"/>
      <c r="U521" s="136"/>
    </row>
    <row r="522" spans="1:21" x14ac:dyDescent="0.25">
      <c r="A522" t="s">
        <v>8325</v>
      </c>
      <c r="B522" t="s">
        <v>9546</v>
      </c>
      <c r="C522" t="s">
        <v>7706</v>
      </c>
      <c r="D522" t="s">
        <v>0</v>
      </c>
      <c r="E522">
        <v>585</v>
      </c>
      <c r="F522" t="s">
        <v>2876</v>
      </c>
      <c r="G522" s="42" t="s">
        <v>2877</v>
      </c>
      <c r="H522" s="2">
        <v>0</v>
      </c>
      <c r="I522" s="2">
        <v>0</v>
      </c>
      <c r="J522" s="2">
        <v>0</v>
      </c>
      <c r="K522" s="15">
        <v>64.069999999999993</v>
      </c>
      <c r="L522" s="2">
        <v>0</v>
      </c>
      <c r="M522" s="2">
        <v>0</v>
      </c>
      <c r="N522" s="2">
        <v>0</v>
      </c>
      <c r="O522" s="2">
        <v>8.3290999999999986</v>
      </c>
      <c r="P522" s="2">
        <v>72.39909999999999</v>
      </c>
      <c r="Q522"/>
      <c r="R522" t="s">
        <v>8045</v>
      </c>
      <c r="S522" s="136"/>
      <c r="T522" s="136"/>
      <c r="U522" s="136"/>
    </row>
    <row r="523" spans="1:21" x14ac:dyDescent="0.25">
      <c r="A523" t="s">
        <v>8325</v>
      </c>
      <c r="B523" t="s">
        <v>9566</v>
      </c>
      <c r="C523" t="s">
        <v>7706</v>
      </c>
      <c r="D523" t="s">
        <v>0</v>
      </c>
      <c r="E523">
        <v>567</v>
      </c>
      <c r="F523" t="s">
        <v>2876</v>
      </c>
      <c r="G523" s="42" t="s">
        <v>2877</v>
      </c>
      <c r="H523" s="2">
        <v>0</v>
      </c>
      <c r="I523" s="2">
        <v>0</v>
      </c>
      <c r="J523" s="2">
        <v>0</v>
      </c>
      <c r="K523" s="15">
        <v>63</v>
      </c>
      <c r="L523" s="2">
        <v>0</v>
      </c>
      <c r="M523" s="2">
        <v>0</v>
      </c>
      <c r="N523" s="2">
        <v>0</v>
      </c>
      <c r="O523" s="2">
        <v>8.19</v>
      </c>
      <c r="P523" s="2">
        <v>71.19</v>
      </c>
      <c r="Q523"/>
      <c r="R523" t="s">
        <v>8045</v>
      </c>
      <c r="S523" s="136"/>
      <c r="T523" s="136"/>
      <c r="U523" s="136"/>
    </row>
    <row r="524" spans="1:21" x14ac:dyDescent="0.25">
      <c r="A524" t="s">
        <v>8325</v>
      </c>
      <c r="B524" t="s">
        <v>9566</v>
      </c>
      <c r="C524" t="s">
        <v>7706</v>
      </c>
      <c r="D524" t="s">
        <v>0</v>
      </c>
      <c r="E524">
        <v>558</v>
      </c>
      <c r="F524" t="s">
        <v>2876</v>
      </c>
      <c r="G524" s="42" t="s">
        <v>2877</v>
      </c>
      <c r="H524" s="2">
        <v>0</v>
      </c>
      <c r="I524" s="2">
        <v>0</v>
      </c>
      <c r="J524" s="2">
        <v>0</v>
      </c>
      <c r="K524" s="15">
        <v>61.08</v>
      </c>
      <c r="L524" s="2">
        <v>0</v>
      </c>
      <c r="M524" s="2">
        <v>0</v>
      </c>
      <c r="N524" s="2">
        <v>0</v>
      </c>
      <c r="O524" s="2">
        <v>7.9404000000000003</v>
      </c>
      <c r="P524" s="2">
        <v>69.020399999999995</v>
      </c>
      <c r="Q524"/>
      <c r="R524" t="s">
        <v>8045</v>
      </c>
      <c r="S524" s="136"/>
      <c r="T524" s="136"/>
      <c r="U524" s="136"/>
    </row>
    <row r="525" spans="1:21" x14ac:dyDescent="0.25">
      <c r="A525" t="s">
        <v>8325</v>
      </c>
      <c r="B525" t="s">
        <v>9543</v>
      </c>
      <c r="C525" t="s">
        <v>7706</v>
      </c>
      <c r="D525" t="s">
        <v>0</v>
      </c>
      <c r="E525">
        <v>68387</v>
      </c>
      <c r="F525" t="s">
        <v>1459</v>
      </c>
      <c r="G525" s="132" t="s">
        <v>1460</v>
      </c>
      <c r="H525" s="2">
        <v>3.71</v>
      </c>
      <c r="I525" s="2">
        <v>0</v>
      </c>
      <c r="J525" s="2">
        <v>0</v>
      </c>
      <c r="K525" s="15">
        <v>40.96</v>
      </c>
      <c r="L525" s="2">
        <v>0</v>
      </c>
      <c r="M525" s="2">
        <v>0</v>
      </c>
      <c r="N525" s="2">
        <v>0</v>
      </c>
      <c r="O525" s="2">
        <v>5.3248000000000006</v>
      </c>
      <c r="P525" s="2">
        <v>49.994800000000005</v>
      </c>
      <c r="Q525"/>
      <c r="R525" t="s">
        <v>8045</v>
      </c>
      <c r="S525" s="136"/>
      <c r="T525" s="136"/>
      <c r="U525" s="136"/>
    </row>
    <row r="526" spans="1:21" x14ac:dyDescent="0.25">
      <c r="A526" t="s">
        <v>8325</v>
      </c>
      <c r="B526" t="s">
        <v>9565</v>
      </c>
      <c r="C526" t="s">
        <v>7706</v>
      </c>
      <c r="D526" t="s">
        <v>0</v>
      </c>
      <c r="E526">
        <v>68541</v>
      </c>
      <c r="F526" t="s">
        <v>1459</v>
      </c>
      <c r="G526" s="132" t="s">
        <v>1460</v>
      </c>
      <c r="H526" s="2">
        <v>5.05</v>
      </c>
      <c r="I526" s="2">
        <v>0</v>
      </c>
      <c r="J526" s="2">
        <v>0</v>
      </c>
      <c r="K526" s="15">
        <v>55.71</v>
      </c>
      <c r="L526" s="2">
        <v>0</v>
      </c>
      <c r="M526" s="2">
        <v>0</v>
      </c>
      <c r="N526" s="2">
        <v>0</v>
      </c>
      <c r="O526" s="2">
        <v>7.2423000000000002</v>
      </c>
      <c r="P526" s="2">
        <v>68.002299999999991</v>
      </c>
      <c r="Q526"/>
      <c r="R526" t="s">
        <v>8045</v>
      </c>
      <c r="S526" s="136"/>
      <c r="T526" s="136"/>
      <c r="U526" s="136"/>
    </row>
    <row r="527" spans="1:21" x14ac:dyDescent="0.25">
      <c r="A527" t="s">
        <v>8325</v>
      </c>
      <c r="B527" t="s">
        <v>9564</v>
      </c>
      <c r="C527" t="s">
        <v>7706</v>
      </c>
      <c r="D527" t="s">
        <v>0</v>
      </c>
      <c r="E527">
        <v>68715</v>
      </c>
      <c r="F527" t="s">
        <v>1459</v>
      </c>
      <c r="G527" s="132" t="s">
        <v>1460</v>
      </c>
      <c r="H527" s="2">
        <v>3.34</v>
      </c>
      <c r="I527" s="2">
        <v>0</v>
      </c>
      <c r="J527" s="2">
        <v>0</v>
      </c>
      <c r="K527" s="15">
        <v>36.950000000000003</v>
      </c>
      <c r="L527" s="2">
        <v>0</v>
      </c>
      <c r="M527" s="2">
        <v>0</v>
      </c>
      <c r="N527" s="2">
        <v>0</v>
      </c>
      <c r="O527" s="2">
        <v>4.8035000000000005</v>
      </c>
      <c r="P527" s="2">
        <v>45.093500000000006</v>
      </c>
      <c r="Q527"/>
      <c r="R527" t="s">
        <v>8045</v>
      </c>
      <c r="S527" s="136"/>
      <c r="T527" s="136"/>
      <c r="U527" s="136"/>
    </row>
    <row r="528" spans="1:21" x14ac:dyDescent="0.25">
      <c r="A528" t="s">
        <v>8325</v>
      </c>
      <c r="B528" t="s">
        <v>9564</v>
      </c>
      <c r="C528" t="s">
        <v>7706</v>
      </c>
      <c r="D528" t="s">
        <v>0</v>
      </c>
      <c r="E528">
        <v>68747</v>
      </c>
      <c r="F528" t="s">
        <v>1459</v>
      </c>
      <c r="G528" s="132" t="s">
        <v>1460</v>
      </c>
      <c r="H528" s="2">
        <v>2.9699999999999998</v>
      </c>
      <c r="I528" s="2">
        <v>0</v>
      </c>
      <c r="J528" s="2">
        <v>0</v>
      </c>
      <c r="K528" s="15">
        <v>32.79</v>
      </c>
      <c r="L528" s="2">
        <v>0</v>
      </c>
      <c r="M528" s="2">
        <v>0</v>
      </c>
      <c r="N528" s="2">
        <v>0</v>
      </c>
      <c r="O528" s="2">
        <v>4.2626999999999997</v>
      </c>
      <c r="P528" s="2">
        <v>40.0227</v>
      </c>
      <c r="Q528"/>
      <c r="R528" t="s">
        <v>8045</v>
      </c>
      <c r="S528" s="136"/>
      <c r="T528" s="136"/>
      <c r="U528" s="136"/>
    </row>
    <row r="529" spans="1:21" x14ac:dyDescent="0.25">
      <c r="A529" t="s">
        <v>8325</v>
      </c>
      <c r="B529" t="s">
        <v>9554</v>
      </c>
      <c r="C529" t="s">
        <v>7706</v>
      </c>
      <c r="D529" t="s">
        <v>0</v>
      </c>
      <c r="E529">
        <v>68821</v>
      </c>
      <c r="F529" t="s">
        <v>1459</v>
      </c>
      <c r="G529" s="132" t="s">
        <v>1460</v>
      </c>
      <c r="H529" s="2">
        <v>3.06</v>
      </c>
      <c r="I529" s="2">
        <v>0</v>
      </c>
      <c r="J529" s="2">
        <v>0</v>
      </c>
      <c r="K529" s="15">
        <v>33.840000000000003</v>
      </c>
      <c r="L529" s="2">
        <v>0</v>
      </c>
      <c r="M529" s="2">
        <v>0</v>
      </c>
      <c r="N529" s="2">
        <v>0</v>
      </c>
      <c r="O529" s="2">
        <v>4.3992000000000004</v>
      </c>
      <c r="P529" s="2">
        <v>41.299200000000006</v>
      </c>
      <c r="Q529"/>
      <c r="R529" t="s">
        <v>8045</v>
      </c>
      <c r="S529" s="136"/>
      <c r="T529" s="136"/>
      <c r="U529" s="136"/>
    </row>
    <row r="530" spans="1:21" x14ac:dyDescent="0.25">
      <c r="A530" t="s">
        <v>8325</v>
      </c>
      <c r="B530" t="s">
        <v>9554</v>
      </c>
      <c r="C530" t="s">
        <v>7706</v>
      </c>
      <c r="D530" t="s">
        <v>0</v>
      </c>
      <c r="E530">
        <v>69006</v>
      </c>
      <c r="F530" t="s">
        <v>1459</v>
      </c>
      <c r="G530" s="132" t="s">
        <v>1460</v>
      </c>
      <c r="H530" s="2">
        <v>3.88</v>
      </c>
      <c r="I530" s="2">
        <v>0</v>
      </c>
      <c r="J530" s="2">
        <v>0</v>
      </c>
      <c r="K530" s="15">
        <v>42.86</v>
      </c>
      <c r="L530" s="2">
        <v>0</v>
      </c>
      <c r="M530" s="2">
        <v>0</v>
      </c>
      <c r="N530" s="2">
        <v>0</v>
      </c>
      <c r="O530" s="2">
        <v>5.5718000000000005</v>
      </c>
      <c r="P530" s="2">
        <v>52.311800000000005</v>
      </c>
      <c r="Q530"/>
      <c r="R530" t="s">
        <v>8045</v>
      </c>
      <c r="S530" s="136"/>
      <c r="T530" s="136"/>
      <c r="U530" s="136"/>
    </row>
    <row r="531" spans="1:21" x14ac:dyDescent="0.25">
      <c r="A531" t="s">
        <v>8325</v>
      </c>
      <c r="B531" t="s">
        <v>9563</v>
      </c>
      <c r="C531" t="s">
        <v>7706</v>
      </c>
      <c r="D531" t="s">
        <v>0</v>
      </c>
      <c r="E531">
        <v>69126</v>
      </c>
      <c r="F531" t="s">
        <v>1459</v>
      </c>
      <c r="G531" s="132" t="s">
        <v>1460</v>
      </c>
      <c r="H531" s="2">
        <v>2.82</v>
      </c>
      <c r="I531" s="2">
        <v>0</v>
      </c>
      <c r="J531" s="2">
        <v>0</v>
      </c>
      <c r="K531" s="15">
        <v>31.13</v>
      </c>
      <c r="L531" s="2">
        <v>0</v>
      </c>
      <c r="M531" s="2">
        <v>0</v>
      </c>
      <c r="N531" s="2">
        <v>0</v>
      </c>
      <c r="O531" s="2">
        <v>4.0468999999999999</v>
      </c>
      <c r="P531" s="2">
        <v>37.996899999999997</v>
      </c>
      <c r="Q531"/>
      <c r="R531" t="s">
        <v>8045</v>
      </c>
      <c r="S531" s="136"/>
      <c r="T531" s="136"/>
      <c r="U531" s="136"/>
    </row>
    <row r="532" spans="1:21" x14ac:dyDescent="0.25">
      <c r="A532" t="s">
        <v>8325</v>
      </c>
      <c r="B532" t="s">
        <v>9562</v>
      </c>
      <c r="C532" t="s">
        <v>7706</v>
      </c>
      <c r="D532" t="s">
        <v>0</v>
      </c>
      <c r="E532">
        <v>69283</v>
      </c>
      <c r="F532" t="s">
        <v>1459</v>
      </c>
      <c r="G532" s="132" t="s">
        <v>1460</v>
      </c>
      <c r="H532" s="2">
        <v>1.7399999999999998</v>
      </c>
      <c r="I532" s="2">
        <v>0</v>
      </c>
      <c r="J532" s="2">
        <v>0</v>
      </c>
      <c r="K532" s="15">
        <v>19.27</v>
      </c>
      <c r="L532" s="2">
        <v>0</v>
      </c>
      <c r="M532" s="2">
        <v>0</v>
      </c>
      <c r="N532" s="2">
        <v>0</v>
      </c>
      <c r="O532" s="2">
        <v>2.5051000000000001</v>
      </c>
      <c r="P532" s="2">
        <v>23.515099999999997</v>
      </c>
      <c r="Q532"/>
      <c r="R532" t="s">
        <v>8045</v>
      </c>
      <c r="S532" s="136"/>
      <c r="T532" s="136"/>
      <c r="U532" s="136"/>
    </row>
    <row r="533" spans="1:21" x14ac:dyDescent="0.25">
      <c r="A533" t="s">
        <v>8325</v>
      </c>
      <c r="B533" t="s">
        <v>9562</v>
      </c>
      <c r="C533" t="s">
        <v>7706</v>
      </c>
      <c r="D533" t="s">
        <v>0</v>
      </c>
      <c r="E533">
        <v>69357</v>
      </c>
      <c r="F533" t="s">
        <v>1459</v>
      </c>
      <c r="G533" s="132" t="s">
        <v>1460</v>
      </c>
      <c r="H533" s="2">
        <v>2.9699999999999998</v>
      </c>
      <c r="I533" s="2">
        <v>0</v>
      </c>
      <c r="J533" s="2">
        <v>0</v>
      </c>
      <c r="K533" s="15">
        <v>32.770000000000003</v>
      </c>
      <c r="L533" s="2">
        <v>0</v>
      </c>
      <c r="M533" s="2">
        <v>0</v>
      </c>
      <c r="N533" s="2">
        <v>0</v>
      </c>
      <c r="O533" s="2">
        <v>4.2601000000000004</v>
      </c>
      <c r="P533" s="2">
        <v>40.000100000000003</v>
      </c>
      <c r="Q533"/>
      <c r="R533" t="s">
        <v>8045</v>
      </c>
      <c r="S533" s="136"/>
      <c r="T533" s="136"/>
      <c r="U533" s="136"/>
    </row>
    <row r="534" spans="1:21" x14ac:dyDescent="0.25">
      <c r="A534" t="s">
        <v>8325</v>
      </c>
      <c r="B534" t="s">
        <v>9552</v>
      </c>
      <c r="C534" t="s">
        <v>7706</v>
      </c>
      <c r="D534" t="s">
        <v>0</v>
      </c>
      <c r="E534">
        <v>69455</v>
      </c>
      <c r="F534" t="s">
        <v>1459</v>
      </c>
      <c r="G534" s="132" t="s">
        <v>1460</v>
      </c>
      <c r="H534" s="2">
        <v>3.2700000000000005</v>
      </c>
      <c r="I534" s="2">
        <v>0</v>
      </c>
      <c r="J534" s="2">
        <v>0</v>
      </c>
      <c r="K534" s="15">
        <v>38.700000000000003</v>
      </c>
      <c r="L534" s="2">
        <v>0</v>
      </c>
      <c r="M534" s="2">
        <v>0</v>
      </c>
      <c r="N534" s="2">
        <v>0</v>
      </c>
      <c r="O534" s="2">
        <v>5.0310000000000006</v>
      </c>
      <c r="P534" s="2">
        <v>47.001000000000005</v>
      </c>
      <c r="Q534"/>
      <c r="R534" t="s">
        <v>8045</v>
      </c>
      <c r="S534" s="136"/>
      <c r="T534" s="136"/>
      <c r="U534" s="136"/>
    </row>
    <row r="535" spans="1:21" x14ac:dyDescent="0.25">
      <c r="A535" t="s">
        <v>8325</v>
      </c>
      <c r="B535" t="s">
        <v>9551</v>
      </c>
      <c r="C535" t="s">
        <v>7706</v>
      </c>
      <c r="D535" t="s">
        <v>0</v>
      </c>
      <c r="E535">
        <v>69661</v>
      </c>
      <c r="F535" t="s">
        <v>1459</v>
      </c>
      <c r="G535" s="132" t="s">
        <v>1460</v>
      </c>
      <c r="H535" s="2">
        <v>4.87</v>
      </c>
      <c r="I535" s="2">
        <v>0</v>
      </c>
      <c r="J535" s="2">
        <v>0</v>
      </c>
      <c r="K535" s="15">
        <v>57.64</v>
      </c>
      <c r="L535" s="2">
        <v>0</v>
      </c>
      <c r="M535" s="2">
        <v>0</v>
      </c>
      <c r="N535" s="2">
        <v>0</v>
      </c>
      <c r="O535" s="2">
        <v>7.4932000000000007</v>
      </c>
      <c r="P535" s="2">
        <v>70.003199999999993</v>
      </c>
      <c r="Q535"/>
      <c r="R535" t="s">
        <v>8045</v>
      </c>
      <c r="S535" s="136"/>
      <c r="T535" s="136"/>
      <c r="U535" s="136"/>
    </row>
    <row r="536" spans="1:21" x14ac:dyDescent="0.25">
      <c r="A536" t="s">
        <v>8325</v>
      </c>
      <c r="B536" t="s">
        <v>9561</v>
      </c>
      <c r="C536" t="s">
        <v>7706</v>
      </c>
      <c r="D536" t="s">
        <v>0</v>
      </c>
      <c r="E536">
        <v>69743</v>
      </c>
      <c r="F536" t="s">
        <v>1459</v>
      </c>
      <c r="G536" s="132" t="s">
        <v>1460</v>
      </c>
      <c r="H536" s="2">
        <v>1.7399999999999998</v>
      </c>
      <c r="I536" s="2">
        <v>0</v>
      </c>
      <c r="J536" s="2">
        <v>0</v>
      </c>
      <c r="K536" s="15">
        <v>20.59</v>
      </c>
      <c r="L536" s="2">
        <v>0</v>
      </c>
      <c r="M536" s="2">
        <v>0</v>
      </c>
      <c r="N536" s="2">
        <v>0</v>
      </c>
      <c r="O536" s="2">
        <v>2.6766999999999999</v>
      </c>
      <c r="P536" s="2">
        <v>25.006699999999999</v>
      </c>
      <c r="Q536"/>
      <c r="R536" t="s">
        <v>8045</v>
      </c>
      <c r="S536" s="136"/>
      <c r="T536" s="136"/>
      <c r="U536" s="136"/>
    </row>
    <row r="537" spans="1:21" x14ac:dyDescent="0.25">
      <c r="A537" t="s">
        <v>8325</v>
      </c>
      <c r="B537" t="s">
        <v>9561</v>
      </c>
      <c r="C537" t="s">
        <v>7706</v>
      </c>
      <c r="D537" t="s">
        <v>0</v>
      </c>
      <c r="E537">
        <v>69838</v>
      </c>
      <c r="F537" t="s">
        <v>1459</v>
      </c>
      <c r="G537" s="132" t="s">
        <v>1460</v>
      </c>
      <c r="H537" s="2">
        <v>6.9599999999999991</v>
      </c>
      <c r="I537" s="2">
        <v>0</v>
      </c>
      <c r="J537" s="2">
        <v>0</v>
      </c>
      <c r="K537" s="15">
        <v>82.33</v>
      </c>
      <c r="L537" s="2">
        <v>0</v>
      </c>
      <c r="M537" s="2">
        <v>0</v>
      </c>
      <c r="N537" s="2">
        <v>0</v>
      </c>
      <c r="O537" s="2">
        <v>10.7029</v>
      </c>
      <c r="P537" s="2">
        <v>99.992899999999992</v>
      </c>
      <c r="Q537"/>
      <c r="R537" t="s">
        <v>8045</v>
      </c>
      <c r="S537" s="136"/>
      <c r="T537" s="136"/>
      <c r="U537" s="136"/>
    </row>
    <row r="538" spans="1:21" x14ac:dyDescent="0.25">
      <c r="A538" t="s">
        <v>8325</v>
      </c>
      <c r="B538" t="s">
        <v>9560</v>
      </c>
      <c r="C538" t="s">
        <v>7706</v>
      </c>
      <c r="D538" t="s">
        <v>0</v>
      </c>
      <c r="E538">
        <v>69893</v>
      </c>
      <c r="F538" t="s">
        <v>1459</v>
      </c>
      <c r="G538" s="132" t="s">
        <v>1460</v>
      </c>
      <c r="H538" s="2">
        <v>3.2700000000000005</v>
      </c>
      <c r="I538" s="2">
        <v>0</v>
      </c>
      <c r="J538" s="2">
        <v>0</v>
      </c>
      <c r="K538" s="15">
        <v>38.700000000000003</v>
      </c>
      <c r="L538" s="2">
        <v>0</v>
      </c>
      <c r="M538" s="2">
        <v>0</v>
      </c>
      <c r="N538" s="2">
        <v>0</v>
      </c>
      <c r="O538" s="2">
        <v>5.0310000000000006</v>
      </c>
      <c r="P538" s="2">
        <v>47.001000000000005</v>
      </c>
      <c r="Q538"/>
      <c r="R538" t="s">
        <v>8045</v>
      </c>
      <c r="S538" s="136"/>
      <c r="T538" s="136"/>
      <c r="U538" s="136"/>
    </row>
    <row r="539" spans="1:21" x14ac:dyDescent="0.25">
      <c r="A539" t="s">
        <v>8325</v>
      </c>
      <c r="B539" t="s">
        <v>9559</v>
      </c>
      <c r="C539" t="s">
        <v>7706</v>
      </c>
      <c r="D539" t="s">
        <v>0</v>
      </c>
      <c r="E539">
        <v>70085</v>
      </c>
      <c r="F539" t="s">
        <v>1459</v>
      </c>
      <c r="G539" s="132" t="s">
        <v>1460</v>
      </c>
      <c r="H539" s="2">
        <v>3.9699999999999998</v>
      </c>
      <c r="I539" s="2">
        <v>0</v>
      </c>
      <c r="J539" s="2">
        <v>0</v>
      </c>
      <c r="K539" s="15">
        <v>46.94</v>
      </c>
      <c r="L539" s="2">
        <v>0</v>
      </c>
      <c r="M539" s="2">
        <v>0</v>
      </c>
      <c r="N539" s="2">
        <v>0</v>
      </c>
      <c r="O539" s="2">
        <v>6.1021999999999998</v>
      </c>
      <c r="P539" s="2">
        <v>57.012199999999993</v>
      </c>
      <c r="Q539"/>
      <c r="R539" t="s">
        <v>8045</v>
      </c>
      <c r="S539" s="136"/>
      <c r="T539" s="136"/>
      <c r="U539" s="136"/>
    </row>
    <row r="540" spans="1:21" x14ac:dyDescent="0.25">
      <c r="A540" t="s">
        <v>8325</v>
      </c>
      <c r="B540" t="s">
        <v>9548</v>
      </c>
      <c r="C540" t="s">
        <v>7706</v>
      </c>
      <c r="D540" t="s">
        <v>0</v>
      </c>
      <c r="E540">
        <v>70310</v>
      </c>
      <c r="F540" t="s">
        <v>1459</v>
      </c>
      <c r="G540" s="132" t="s">
        <v>1460</v>
      </c>
      <c r="H540" s="2">
        <v>4.9399999999999995</v>
      </c>
      <c r="I540" s="2">
        <v>0</v>
      </c>
      <c r="J540" s="2">
        <v>0</v>
      </c>
      <c r="K540" s="15">
        <v>69.52</v>
      </c>
      <c r="L540" s="2">
        <v>0</v>
      </c>
      <c r="M540" s="2">
        <v>0</v>
      </c>
      <c r="N540" s="2">
        <v>0</v>
      </c>
      <c r="O540" s="2">
        <v>9.0375999999999994</v>
      </c>
      <c r="P540" s="2">
        <v>83.497599999999991</v>
      </c>
      <c r="Q540"/>
      <c r="R540" t="s">
        <v>8045</v>
      </c>
      <c r="S540" s="136"/>
      <c r="T540" s="136"/>
      <c r="U540" s="136"/>
    </row>
    <row r="541" spans="1:21" x14ac:dyDescent="0.25">
      <c r="A541" t="s">
        <v>8325</v>
      </c>
      <c r="B541" t="s">
        <v>9546</v>
      </c>
      <c r="C541" t="s">
        <v>7706</v>
      </c>
      <c r="D541" t="s">
        <v>0</v>
      </c>
      <c r="E541">
        <v>67815</v>
      </c>
      <c r="F541" t="s">
        <v>1459</v>
      </c>
      <c r="G541" s="132" t="s">
        <v>1460</v>
      </c>
      <c r="H541" s="2">
        <v>2.8000000000000003</v>
      </c>
      <c r="I541" s="2">
        <v>0</v>
      </c>
      <c r="J541" s="2">
        <v>0</v>
      </c>
      <c r="K541" s="15">
        <v>28.58</v>
      </c>
      <c r="L541" s="2">
        <v>0</v>
      </c>
      <c r="M541" s="2">
        <v>0</v>
      </c>
      <c r="N541" s="2">
        <v>0</v>
      </c>
      <c r="O541" s="2">
        <v>3.7153999999999998</v>
      </c>
      <c r="P541" s="2">
        <v>35.095399999999998</v>
      </c>
      <c r="Q541"/>
      <c r="R541" t="s">
        <v>8045</v>
      </c>
      <c r="S541" s="136"/>
      <c r="T541" s="136"/>
      <c r="U541" s="136"/>
    </row>
    <row r="542" spans="1:21" x14ac:dyDescent="0.25">
      <c r="A542" t="s">
        <v>8325</v>
      </c>
      <c r="B542" t="s">
        <v>9558</v>
      </c>
      <c r="C542" t="s">
        <v>7706</v>
      </c>
      <c r="D542" t="s">
        <v>0</v>
      </c>
      <c r="E542">
        <v>67862</v>
      </c>
      <c r="F542" t="s">
        <v>1459</v>
      </c>
      <c r="G542" s="132" t="s">
        <v>1460</v>
      </c>
      <c r="H542" s="2">
        <v>4.8499999999999996</v>
      </c>
      <c r="I542" s="2">
        <v>0</v>
      </c>
      <c r="J542" s="2">
        <v>0</v>
      </c>
      <c r="K542" s="15">
        <v>49.51</v>
      </c>
      <c r="L542" s="2">
        <v>0</v>
      </c>
      <c r="M542" s="2">
        <v>0</v>
      </c>
      <c r="N542" s="2">
        <v>0</v>
      </c>
      <c r="O542" s="2">
        <v>6.4363000000000001</v>
      </c>
      <c r="P542" s="2">
        <v>60.796300000000002</v>
      </c>
      <c r="Q542"/>
      <c r="R542" t="s">
        <v>8045</v>
      </c>
      <c r="S542" s="136"/>
      <c r="T542" s="136"/>
      <c r="U542" s="136"/>
    </row>
    <row r="543" spans="1:21" x14ac:dyDescent="0.25">
      <c r="A543" t="s">
        <v>8325</v>
      </c>
      <c r="B543" t="s">
        <v>9557</v>
      </c>
      <c r="C543" t="s">
        <v>7706</v>
      </c>
      <c r="D543" t="s">
        <v>0</v>
      </c>
      <c r="E543">
        <v>68017</v>
      </c>
      <c r="F543" t="s">
        <v>1459</v>
      </c>
      <c r="G543" s="132" t="s">
        <v>1460</v>
      </c>
      <c r="H543" s="2">
        <v>2.83</v>
      </c>
      <c r="I543" s="2">
        <v>0</v>
      </c>
      <c r="J543" s="2">
        <v>0</v>
      </c>
      <c r="K543" s="15">
        <v>28.87</v>
      </c>
      <c r="L543" s="2">
        <v>0</v>
      </c>
      <c r="M543" s="2">
        <v>0</v>
      </c>
      <c r="N543" s="2">
        <v>0</v>
      </c>
      <c r="O543" s="2">
        <v>3.7531000000000003</v>
      </c>
      <c r="P543" s="2">
        <v>35.453100000000006</v>
      </c>
      <c r="Q543"/>
      <c r="R543" t="s">
        <v>8045</v>
      </c>
      <c r="S543" s="136"/>
      <c r="T543" s="136"/>
      <c r="U543" s="136"/>
    </row>
    <row r="544" spans="1:21" x14ac:dyDescent="0.25">
      <c r="A544" t="s">
        <v>8325</v>
      </c>
      <c r="B544" t="s">
        <v>9557</v>
      </c>
      <c r="C544" t="s">
        <v>7706</v>
      </c>
      <c r="D544" t="s">
        <v>0</v>
      </c>
      <c r="E544">
        <v>68058</v>
      </c>
      <c r="F544" t="s">
        <v>1459</v>
      </c>
      <c r="G544" s="132" t="s">
        <v>1460</v>
      </c>
      <c r="H544" s="2">
        <v>3.12</v>
      </c>
      <c r="I544" s="2">
        <v>0</v>
      </c>
      <c r="J544" s="2">
        <v>0</v>
      </c>
      <c r="K544" s="15">
        <v>31.8</v>
      </c>
      <c r="L544" s="2">
        <v>0</v>
      </c>
      <c r="M544" s="2">
        <v>0</v>
      </c>
      <c r="N544" s="2">
        <v>0</v>
      </c>
      <c r="O544" s="2">
        <v>4.1340000000000003</v>
      </c>
      <c r="P544" s="2">
        <v>39.054000000000002</v>
      </c>
      <c r="Q544"/>
      <c r="R544" t="s">
        <v>8045</v>
      </c>
      <c r="S544" s="136"/>
      <c r="T544" s="136"/>
      <c r="U544" s="136"/>
    </row>
    <row r="545" spans="1:21" x14ac:dyDescent="0.25">
      <c r="A545" t="s">
        <v>8325</v>
      </c>
      <c r="B545" t="s">
        <v>9557</v>
      </c>
      <c r="C545" t="s">
        <v>7706</v>
      </c>
      <c r="D545" t="s">
        <v>0</v>
      </c>
      <c r="E545">
        <v>68080</v>
      </c>
      <c r="F545" t="s">
        <v>1459</v>
      </c>
      <c r="G545" s="132" t="s">
        <v>1460</v>
      </c>
      <c r="H545" s="2">
        <v>3.67</v>
      </c>
      <c r="I545" s="2">
        <v>0</v>
      </c>
      <c r="J545" s="2">
        <v>0</v>
      </c>
      <c r="K545" s="15">
        <v>37.46</v>
      </c>
      <c r="L545" s="2">
        <v>0</v>
      </c>
      <c r="M545" s="2">
        <v>0</v>
      </c>
      <c r="N545" s="2">
        <v>0</v>
      </c>
      <c r="O545" s="2">
        <v>4.8698000000000006</v>
      </c>
      <c r="P545" s="2">
        <v>45.9998</v>
      </c>
      <c r="Q545"/>
      <c r="R545" t="s">
        <v>8045</v>
      </c>
      <c r="S545" s="136"/>
      <c r="T545" s="136"/>
      <c r="U545" s="136"/>
    </row>
    <row r="546" spans="1:21" x14ac:dyDescent="0.25">
      <c r="A546" t="s">
        <v>8325</v>
      </c>
      <c r="B546" t="s">
        <v>9557</v>
      </c>
      <c r="C546" t="s">
        <v>7706</v>
      </c>
      <c r="D546" t="s">
        <v>0</v>
      </c>
      <c r="E546">
        <v>68081</v>
      </c>
      <c r="F546" t="s">
        <v>1459</v>
      </c>
      <c r="G546" s="132" t="s">
        <v>1460</v>
      </c>
      <c r="H546" s="2">
        <v>7.68</v>
      </c>
      <c r="I546" s="2">
        <v>0</v>
      </c>
      <c r="J546" s="2">
        <v>0</v>
      </c>
      <c r="K546" s="15">
        <v>78.36</v>
      </c>
      <c r="L546" s="2">
        <v>0</v>
      </c>
      <c r="M546" s="2">
        <v>0</v>
      </c>
      <c r="N546" s="2">
        <v>0</v>
      </c>
      <c r="O546" s="2">
        <v>10.1868</v>
      </c>
      <c r="P546" s="2">
        <v>96.226799999999997</v>
      </c>
      <c r="Q546"/>
      <c r="R546" t="s">
        <v>8045</v>
      </c>
      <c r="S546" s="136"/>
      <c r="T546" s="136"/>
      <c r="U546" s="136"/>
    </row>
    <row r="547" spans="1:21" x14ac:dyDescent="0.25">
      <c r="A547" t="s">
        <v>8325</v>
      </c>
      <c r="B547" t="s">
        <v>9556</v>
      </c>
      <c r="C547" t="s">
        <v>7706</v>
      </c>
      <c r="D547" t="s">
        <v>0</v>
      </c>
      <c r="E547">
        <v>68323</v>
      </c>
      <c r="F547" t="s">
        <v>1459</v>
      </c>
      <c r="G547" s="132" t="s">
        <v>1460</v>
      </c>
      <c r="H547" s="2">
        <v>2.52</v>
      </c>
      <c r="I547" s="2">
        <v>0</v>
      </c>
      <c r="J547" s="2">
        <v>0</v>
      </c>
      <c r="K547" s="15">
        <v>27.86</v>
      </c>
      <c r="L547" s="2">
        <v>0</v>
      </c>
      <c r="M547" s="2">
        <v>0</v>
      </c>
      <c r="N547" s="2">
        <v>0</v>
      </c>
      <c r="O547" s="2">
        <v>3.6217999999999999</v>
      </c>
      <c r="P547" s="2">
        <v>34.001799999999996</v>
      </c>
      <c r="Q547"/>
      <c r="R547" t="s">
        <v>8045</v>
      </c>
      <c r="S547" s="136"/>
      <c r="T547" s="136"/>
      <c r="U547" s="136"/>
    </row>
    <row r="548" spans="1:21" x14ac:dyDescent="0.25">
      <c r="A548" t="s">
        <v>8325</v>
      </c>
      <c r="B548" t="s">
        <v>9508</v>
      </c>
      <c r="C548" t="s">
        <v>7706</v>
      </c>
      <c r="D548" t="s">
        <v>0</v>
      </c>
      <c r="E548">
        <v>64932</v>
      </c>
      <c r="F548" t="s">
        <v>1459</v>
      </c>
      <c r="G548" s="132" t="s">
        <v>1460</v>
      </c>
      <c r="H548" s="2">
        <v>5.01</v>
      </c>
      <c r="I548" s="2">
        <v>0</v>
      </c>
      <c r="J548" s="2">
        <v>0</v>
      </c>
      <c r="K548" s="15">
        <v>48.89</v>
      </c>
      <c r="L548" s="2">
        <v>0</v>
      </c>
      <c r="M548" s="2">
        <v>0</v>
      </c>
      <c r="N548" s="2">
        <v>0</v>
      </c>
      <c r="O548" s="2">
        <v>6.3557000000000006</v>
      </c>
      <c r="P548" s="2">
        <v>60.255699999999997</v>
      </c>
      <c r="Q548"/>
      <c r="R548" t="s">
        <v>8045</v>
      </c>
      <c r="S548" s="136"/>
      <c r="T548" s="136"/>
      <c r="U548" s="136"/>
    </row>
    <row r="549" spans="1:21" x14ac:dyDescent="0.25">
      <c r="A549" t="s">
        <v>8325</v>
      </c>
      <c r="B549" t="s">
        <v>9517</v>
      </c>
      <c r="C549" t="s">
        <v>7706</v>
      </c>
      <c r="D549" t="s">
        <v>0</v>
      </c>
      <c r="E549">
        <v>65066</v>
      </c>
      <c r="F549" t="s">
        <v>1459</v>
      </c>
      <c r="G549" s="132" t="s">
        <v>1460</v>
      </c>
      <c r="H549" s="2">
        <v>3.18</v>
      </c>
      <c r="I549" s="2">
        <v>0</v>
      </c>
      <c r="J549" s="2">
        <v>0</v>
      </c>
      <c r="K549" s="15">
        <v>31.07</v>
      </c>
      <c r="L549" s="2">
        <v>0</v>
      </c>
      <c r="M549" s="2">
        <v>0</v>
      </c>
      <c r="N549" s="2">
        <v>0</v>
      </c>
      <c r="O549" s="2">
        <v>4.0391000000000004</v>
      </c>
      <c r="P549" s="2">
        <v>38.289099999999998</v>
      </c>
      <c r="Q549"/>
      <c r="R549" t="s">
        <v>8045</v>
      </c>
      <c r="S549" s="136"/>
      <c r="T549" s="136"/>
      <c r="U549" s="136"/>
    </row>
    <row r="550" spans="1:21" x14ac:dyDescent="0.25">
      <c r="A550" t="s">
        <v>8325</v>
      </c>
      <c r="B550" t="s">
        <v>9500</v>
      </c>
      <c r="C550" t="s">
        <v>7706</v>
      </c>
      <c r="D550" t="s">
        <v>0</v>
      </c>
      <c r="E550">
        <v>65205</v>
      </c>
      <c r="F550" t="s">
        <v>1459</v>
      </c>
      <c r="G550" s="132" t="s">
        <v>1460</v>
      </c>
      <c r="H550" s="2">
        <v>6.65</v>
      </c>
      <c r="I550" s="2">
        <v>0</v>
      </c>
      <c r="J550" s="2">
        <v>0</v>
      </c>
      <c r="K550" s="15">
        <v>87.92</v>
      </c>
      <c r="L550" s="2">
        <v>0</v>
      </c>
      <c r="M550" s="2">
        <v>0</v>
      </c>
      <c r="N550" s="2">
        <v>0</v>
      </c>
      <c r="O550" s="2">
        <v>11.429600000000001</v>
      </c>
      <c r="P550" s="2">
        <v>105.99960000000002</v>
      </c>
      <c r="Q550"/>
      <c r="R550" t="s">
        <v>8045</v>
      </c>
      <c r="S550" s="136"/>
      <c r="T550" s="136"/>
      <c r="U550" s="136"/>
    </row>
    <row r="551" spans="1:21" x14ac:dyDescent="0.25">
      <c r="A551" t="s">
        <v>8325</v>
      </c>
      <c r="B551" t="s">
        <v>9526</v>
      </c>
      <c r="C551" t="s">
        <v>7706</v>
      </c>
      <c r="D551" t="s">
        <v>0</v>
      </c>
      <c r="E551">
        <v>65282</v>
      </c>
      <c r="F551" t="s">
        <v>1459</v>
      </c>
      <c r="G551" s="132" t="s">
        <v>1460</v>
      </c>
      <c r="H551" s="2">
        <v>5.08</v>
      </c>
      <c r="I551" s="2">
        <v>0</v>
      </c>
      <c r="J551" s="2">
        <v>0</v>
      </c>
      <c r="K551" s="15">
        <v>49.66</v>
      </c>
      <c r="L551" s="2">
        <v>0</v>
      </c>
      <c r="M551" s="2">
        <v>0</v>
      </c>
      <c r="N551" s="2">
        <v>0</v>
      </c>
      <c r="O551" s="2">
        <v>6.4558</v>
      </c>
      <c r="P551" s="2">
        <v>61.195799999999991</v>
      </c>
      <c r="Q551"/>
      <c r="R551" t="s">
        <v>8045</v>
      </c>
      <c r="S551" s="136"/>
      <c r="T551" s="136"/>
      <c r="U551" s="136"/>
    </row>
    <row r="552" spans="1:21" x14ac:dyDescent="0.25">
      <c r="A552" t="s">
        <v>8325</v>
      </c>
      <c r="B552" t="s">
        <v>9501</v>
      </c>
      <c r="C552" t="s">
        <v>7706</v>
      </c>
      <c r="D552" t="s">
        <v>0</v>
      </c>
      <c r="E552">
        <v>65541</v>
      </c>
      <c r="F552" t="s">
        <v>1459</v>
      </c>
      <c r="G552" s="132" t="s">
        <v>1460</v>
      </c>
      <c r="H552" s="2">
        <v>3.37</v>
      </c>
      <c r="I552" s="2">
        <v>0</v>
      </c>
      <c r="J552" s="2">
        <v>0</v>
      </c>
      <c r="K552" s="15">
        <v>32.93</v>
      </c>
      <c r="L552" s="2">
        <v>0</v>
      </c>
      <c r="M552" s="2">
        <v>0</v>
      </c>
      <c r="N552" s="2">
        <v>0</v>
      </c>
      <c r="O552" s="2">
        <v>4.2808999999999999</v>
      </c>
      <c r="P552" s="2">
        <v>40.5809</v>
      </c>
      <c r="Q552"/>
      <c r="R552" t="s">
        <v>8045</v>
      </c>
      <c r="S552" s="136"/>
      <c r="T552" s="136"/>
      <c r="U552" s="136"/>
    </row>
    <row r="553" spans="1:21" x14ac:dyDescent="0.25">
      <c r="A553" t="s">
        <v>8325</v>
      </c>
      <c r="B553" t="s">
        <v>9501</v>
      </c>
      <c r="C553" t="s">
        <v>7706</v>
      </c>
      <c r="D553" t="s">
        <v>0</v>
      </c>
      <c r="E553">
        <v>65542</v>
      </c>
      <c r="F553" t="s">
        <v>1459</v>
      </c>
      <c r="G553" s="132" t="s">
        <v>1460</v>
      </c>
      <c r="H553" s="2">
        <v>3.57</v>
      </c>
      <c r="I553" s="2">
        <v>0</v>
      </c>
      <c r="J553" s="2">
        <v>0</v>
      </c>
      <c r="K553" s="15">
        <v>34.89</v>
      </c>
      <c r="L553" s="2">
        <v>0</v>
      </c>
      <c r="M553" s="2">
        <v>0</v>
      </c>
      <c r="N553" s="2">
        <v>0</v>
      </c>
      <c r="O553" s="2">
        <v>4.5357000000000003</v>
      </c>
      <c r="P553" s="2">
        <v>42.995699999999999</v>
      </c>
      <c r="Q553"/>
      <c r="R553" t="s">
        <v>8045</v>
      </c>
      <c r="S553" s="136"/>
      <c r="T553" s="136"/>
      <c r="U553" s="136"/>
    </row>
    <row r="554" spans="1:21" x14ac:dyDescent="0.25">
      <c r="A554" t="s">
        <v>8325</v>
      </c>
      <c r="B554" t="s">
        <v>9502</v>
      </c>
      <c r="C554" t="s">
        <v>7706</v>
      </c>
      <c r="D554" t="s">
        <v>0</v>
      </c>
      <c r="E554">
        <v>65773</v>
      </c>
      <c r="F554" t="s">
        <v>1459</v>
      </c>
      <c r="G554" s="132" t="s">
        <v>1460</v>
      </c>
      <c r="H554" s="2">
        <v>6.5590000000000002</v>
      </c>
      <c r="I554" s="2">
        <v>0</v>
      </c>
      <c r="J554" s="2">
        <v>0</v>
      </c>
      <c r="K554" s="15">
        <v>64.989999999999995</v>
      </c>
      <c r="L554" s="2">
        <v>0</v>
      </c>
      <c r="M554" s="2">
        <v>0</v>
      </c>
      <c r="N554" s="2">
        <v>0</v>
      </c>
      <c r="O554" s="2">
        <v>8.4486999999999988</v>
      </c>
      <c r="P554" s="2">
        <v>79.997699999999995</v>
      </c>
      <c r="Q554"/>
      <c r="R554" t="s">
        <v>8045</v>
      </c>
      <c r="S554" s="136"/>
      <c r="T554" s="136"/>
      <c r="U554" s="136"/>
    </row>
    <row r="555" spans="1:21" x14ac:dyDescent="0.25">
      <c r="A555" t="s">
        <v>8325</v>
      </c>
      <c r="B555" t="s">
        <v>9555</v>
      </c>
      <c r="C555" t="s">
        <v>7706</v>
      </c>
      <c r="D555" t="s">
        <v>0</v>
      </c>
      <c r="E555">
        <v>65881</v>
      </c>
      <c r="F555" t="s">
        <v>1459</v>
      </c>
      <c r="G555" s="132" t="s">
        <v>1460</v>
      </c>
      <c r="H555" s="2">
        <v>4.68</v>
      </c>
      <c r="I555" s="2">
        <v>0</v>
      </c>
      <c r="J555" s="2">
        <v>0</v>
      </c>
      <c r="K555" s="15">
        <v>46.31</v>
      </c>
      <c r="L555" s="2">
        <v>0</v>
      </c>
      <c r="M555" s="2">
        <v>0</v>
      </c>
      <c r="N555" s="2">
        <v>0</v>
      </c>
      <c r="O555" s="2">
        <v>6.0203000000000007</v>
      </c>
      <c r="P555" s="2">
        <v>57.010300000000001</v>
      </c>
      <c r="Q555"/>
      <c r="R555" t="s">
        <v>8045</v>
      </c>
      <c r="S555" s="136"/>
      <c r="T555" s="136"/>
      <c r="U555" s="136"/>
    </row>
    <row r="556" spans="1:21" x14ac:dyDescent="0.25">
      <c r="A556" t="s">
        <v>8325</v>
      </c>
      <c r="B556" t="s">
        <v>9503</v>
      </c>
      <c r="C556" t="s">
        <v>7706</v>
      </c>
      <c r="D556" t="s">
        <v>0</v>
      </c>
      <c r="E556">
        <v>66021</v>
      </c>
      <c r="F556" t="s">
        <v>1459</v>
      </c>
      <c r="G556" s="132" t="s">
        <v>1460</v>
      </c>
      <c r="H556" s="2">
        <v>1.9</v>
      </c>
      <c r="I556" s="2">
        <v>0</v>
      </c>
      <c r="J556" s="2">
        <v>0</v>
      </c>
      <c r="K556" s="15">
        <v>18.84</v>
      </c>
      <c r="L556" s="2">
        <v>0</v>
      </c>
      <c r="M556" s="2">
        <v>0</v>
      </c>
      <c r="N556" s="2">
        <v>0</v>
      </c>
      <c r="O556" s="2">
        <v>2.4492000000000003</v>
      </c>
      <c r="P556" s="2">
        <v>23.1892</v>
      </c>
      <c r="Q556"/>
      <c r="R556" t="s">
        <v>8045</v>
      </c>
      <c r="S556" s="136"/>
      <c r="T556" s="136"/>
      <c r="U556" s="136"/>
    </row>
    <row r="557" spans="1:21" x14ac:dyDescent="0.25">
      <c r="A557" t="s">
        <v>8325</v>
      </c>
      <c r="B557" t="s">
        <v>9509</v>
      </c>
      <c r="C557" t="s">
        <v>7706</v>
      </c>
      <c r="D557" t="s">
        <v>0</v>
      </c>
      <c r="E557">
        <v>66072</v>
      </c>
      <c r="F557" t="s">
        <v>1459</v>
      </c>
      <c r="G557" s="132" t="s">
        <v>1460</v>
      </c>
      <c r="H557" s="2">
        <v>5.98</v>
      </c>
      <c r="I557" s="2">
        <v>0</v>
      </c>
      <c r="J557" s="2">
        <v>0</v>
      </c>
      <c r="K557" s="15">
        <v>59.31</v>
      </c>
      <c r="L557" s="2">
        <v>0</v>
      </c>
      <c r="M557" s="2">
        <v>0</v>
      </c>
      <c r="N557" s="2">
        <v>0</v>
      </c>
      <c r="O557" s="2">
        <v>7.7103000000000002</v>
      </c>
      <c r="P557" s="2">
        <v>73.00030000000001</v>
      </c>
      <c r="Q557"/>
      <c r="R557" t="s">
        <v>8045</v>
      </c>
      <c r="S557" s="136"/>
      <c r="T557" s="136"/>
      <c r="U557" s="136"/>
    </row>
    <row r="558" spans="1:21" x14ac:dyDescent="0.25">
      <c r="A558" t="s">
        <v>8325</v>
      </c>
      <c r="B558" t="s">
        <v>9509</v>
      </c>
      <c r="C558" t="s">
        <v>7706</v>
      </c>
      <c r="D558" t="s">
        <v>0</v>
      </c>
      <c r="E558">
        <v>66113</v>
      </c>
      <c r="F558" t="s">
        <v>1459</v>
      </c>
      <c r="G558" s="132" t="s">
        <v>1460</v>
      </c>
      <c r="H558" s="2">
        <v>2.54</v>
      </c>
      <c r="I558" s="2">
        <v>0</v>
      </c>
      <c r="J558" s="2">
        <v>0</v>
      </c>
      <c r="K558" s="15">
        <v>25.18</v>
      </c>
      <c r="L558" s="2">
        <v>0</v>
      </c>
      <c r="M558" s="2">
        <v>0</v>
      </c>
      <c r="N558" s="2">
        <v>0</v>
      </c>
      <c r="O558" s="2">
        <v>3.2734000000000001</v>
      </c>
      <c r="P558" s="2">
        <v>30.993399999999998</v>
      </c>
      <c r="Q558"/>
      <c r="R558" t="s">
        <v>8045</v>
      </c>
      <c r="S558" s="136"/>
      <c r="T558" s="136"/>
      <c r="U558" s="136"/>
    </row>
    <row r="559" spans="1:21" x14ac:dyDescent="0.25">
      <c r="A559" t="s">
        <v>8325</v>
      </c>
      <c r="B559" t="s">
        <v>9515</v>
      </c>
      <c r="C559" t="s">
        <v>7706</v>
      </c>
      <c r="D559" t="s">
        <v>0</v>
      </c>
      <c r="E559">
        <v>66276</v>
      </c>
      <c r="F559" t="s">
        <v>1459</v>
      </c>
      <c r="G559" s="132" t="s">
        <v>1460</v>
      </c>
      <c r="H559" s="2">
        <v>3.13</v>
      </c>
      <c r="I559" s="2">
        <v>0</v>
      </c>
      <c r="J559" s="2">
        <v>0</v>
      </c>
      <c r="K559" s="15">
        <v>31.12</v>
      </c>
      <c r="L559" s="2">
        <v>0</v>
      </c>
      <c r="M559" s="2">
        <v>0</v>
      </c>
      <c r="N559" s="2">
        <v>0</v>
      </c>
      <c r="O559" s="2">
        <v>4.0456000000000003</v>
      </c>
      <c r="P559" s="2">
        <v>38.2956</v>
      </c>
      <c r="Q559"/>
      <c r="R559" t="s">
        <v>8045</v>
      </c>
      <c r="S559" s="136"/>
      <c r="T559" s="136"/>
      <c r="U559" s="136"/>
    </row>
    <row r="560" spans="1:21" x14ac:dyDescent="0.25">
      <c r="A560" t="s">
        <v>8325</v>
      </c>
      <c r="B560" t="s">
        <v>9504</v>
      </c>
      <c r="C560" t="s">
        <v>7706</v>
      </c>
      <c r="D560" t="s">
        <v>0</v>
      </c>
      <c r="E560">
        <v>66399</v>
      </c>
      <c r="F560" t="s">
        <v>1459</v>
      </c>
      <c r="G560" s="132" t="s">
        <v>1460</v>
      </c>
      <c r="H560" s="2">
        <v>8.6</v>
      </c>
      <c r="I560" s="2">
        <v>0</v>
      </c>
      <c r="J560" s="2">
        <v>0</v>
      </c>
      <c r="K560" s="15">
        <v>101.1</v>
      </c>
      <c r="L560" s="2">
        <v>0</v>
      </c>
      <c r="M560" s="2">
        <v>0</v>
      </c>
      <c r="N560" s="2">
        <v>0</v>
      </c>
      <c r="O560" s="2">
        <v>13.142999999999999</v>
      </c>
      <c r="P560" s="2">
        <v>122.84299999999999</v>
      </c>
      <c r="Q560"/>
      <c r="R560" t="s">
        <v>8045</v>
      </c>
      <c r="S560" s="136"/>
      <c r="T560" s="136"/>
      <c r="U560" s="136"/>
    </row>
    <row r="561" spans="1:21" x14ac:dyDescent="0.25">
      <c r="A561" t="s">
        <v>8325</v>
      </c>
      <c r="B561" t="s">
        <v>9523</v>
      </c>
      <c r="C561" t="s">
        <v>7706</v>
      </c>
      <c r="D561" t="s">
        <v>0</v>
      </c>
      <c r="E561">
        <v>66479</v>
      </c>
      <c r="F561" t="s">
        <v>1459</v>
      </c>
      <c r="G561" s="132" t="s">
        <v>1460</v>
      </c>
      <c r="H561" s="2">
        <v>4.4800000000000004</v>
      </c>
      <c r="I561" s="2">
        <v>0</v>
      </c>
      <c r="J561" s="2">
        <v>0</v>
      </c>
      <c r="K561" s="15">
        <v>44.43</v>
      </c>
      <c r="L561" s="2">
        <v>0</v>
      </c>
      <c r="M561" s="2">
        <v>0</v>
      </c>
      <c r="N561" s="2">
        <v>0</v>
      </c>
      <c r="O561" s="2">
        <v>5.7759</v>
      </c>
      <c r="P561" s="2">
        <v>54.685899999999997</v>
      </c>
      <c r="Q561"/>
      <c r="R561" t="s">
        <v>8045</v>
      </c>
      <c r="S561" s="136"/>
      <c r="T561" s="136"/>
      <c r="U561" s="136"/>
    </row>
    <row r="562" spans="1:21" x14ac:dyDescent="0.25">
      <c r="A562" t="s">
        <v>8325</v>
      </c>
      <c r="B562" t="s">
        <v>9516</v>
      </c>
      <c r="C562" t="s">
        <v>7706</v>
      </c>
      <c r="D562" t="s">
        <v>0</v>
      </c>
      <c r="E562">
        <v>66695</v>
      </c>
      <c r="F562" t="s">
        <v>1459</v>
      </c>
      <c r="G562" s="132" t="s">
        <v>1460</v>
      </c>
      <c r="H562" s="2">
        <v>4.68</v>
      </c>
      <c r="I562" s="2">
        <v>0</v>
      </c>
      <c r="J562" s="2">
        <v>0</v>
      </c>
      <c r="K562" s="15">
        <v>46.46</v>
      </c>
      <c r="L562" s="2">
        <v>0</v>
      </c>
      <c r="M562" s="2">
        <v>0</v>
      </c>
      <c r="N562" s="2">
        <v>0</v>
      </c>
      <c r="O562" s="2">
        <v>6.0398000000000005</v>
      </c>
      <c r="P562" s="2">
        <v>57.1798</v>
      </c>
      <c r="Q562"/>
      <c r="R562" t="s">
        <v>8045</v>
      </c>
      <c r="S562" s="136"/>
      <c r="T562" s="136"/>
      <c r="U562" s="136"/>
    </row>
    <row r="563" spans="1:21" x14ac:dyDescent="0.25">
      <c r="A563" t="s">
        <v>8325</v>
      </c>
      <c r="B563" t="s">
        <v>9516</v>
      </c>
      <c r="C563" t="s">
        <v>7706</v>
      </c>
      <c r="D563" t="s">
        <v>0</v>
      </c>
      <c r="E563">
        <v>66843</v>
      </c>
      <c r="F563" t="s">
        <v>1459</v>
      </c>
      <c r="G563" s="132" t="s">
        <v>1460</v>
      </c>
      <c r="H563" s="2">
        <v>3.2800000000000002</v>
      </c>
      <c r="I563" s="2">
        <v>0</v>
      </c>
      <c r="J563" s="2">
        <v>0</v>
      </c>
      <c r="K563" s="15">
        <v>32.5</v>
      </c>
      <c r="L563" s="2">
        <v>0</v>
      </c>
      <c r="M563" s="2">
        <v>0</v>
      </c>
      <c r="N563" s="2">
        <v>0</v>
      </c>
      <c r="O563" s="2">
        <v>4.2250000000000005</v>
      </c>
      <c r="P563" s="2">
        <v>40.005000000000003</v>
      </c>
      <c r="Q563"/>
      <c r="R563" t="s">
        <v>8045</v>
      </c>
      <c r="S563" s="136"/>
      <c r="T563" s="136"/>
      <c r="U563" s="136"/>
    </row>
    <row r="564" spans="1:21" x14ac:dyDescent="0.25">
      <c r="A564" t="s">
        <v>8325</v>
      </c>
      <c r="B564" t="s">
        <v>9516</v>
      </c>
      <c r="C564" t="s">
        <v>7706</v>
      </c>
      <c r="D564" t="s">
        <v>0</v>
      </c>
      <c r="E564">
        <v>66893</v>
      </c>
      <c r="F564" t="s">
        <v>1459</v>
      </c>
      <c r="G564" s="132" t="s">
        <v>1460</v>
      </c>
      <c r="H564" s="2">
        <v>5.04</v>
      </c>
      <c r="I564" s="2">
        <v>0</v>
      </c>
      <c r="J564" s="2">
        <v>0</v>
      </c>
      <c r="K564" s="15">
        <v>49.92</v>
      </c>
      <c r="L564" s="2">
        <v>0</v>
      </c>
      <c r="M564" s="2">
        <v>0</v>
      </c>
      <c r="N564" s="2">
        <v>0</v>
      </c>
      <c r="O564" s="2">
        <v>6.4896000000000003</v>
      </c>
      <c r="P564" s="2">
        <v>61.449600000000004</v>
      </c>
      <c r="Q564"/>
      <c r="R564" t="s">
        <v>8045</v>
      </c>
      <c r="S564" s="136"/>
      <c r="T564" s="136"/>
      <c r="U564" s="136"/>
    </row>
    <row r="565" spans="1:21" x14ac:dyDescent="0.25">
      <c r="A565" t="s">
        <v>8325</v>
      </c>
      <c r="B565" t="s">
        <v>9506</v>
      </c>
      <c r="C565" t="s">
        <v>7706</v>
      </c>
      <c r="D565" t="s">
        <v>0</v>
      </c>
      <c r="E565">
        <v>66999</v>
      </c>
      <c r="F565" t="s">
        <v>1459</v>
      </c>
      <c r="G565" s="132" t="s">
        <v>1460</v>
      </c>
      <c r="H565" s="2">
        <v>10.9</v>
      </c>
      <c r="I565" s="2">
        <v>0</v>
      </c>
      <c r="J565" s="2">
        <v>0</v>
      </c>
      <c r="K565" s="15">
        <v>111.24</v>
      </c>
      <c r="L565" s="2">
        <v>0</v>
      </c>
      <c r="M565" s="2">
        <v>0</v>
      </c>
      <c r="N565" s="2">
        <v>0</v>
      </c>
      <c r="O565" s="2">
        <v>14.4612</v>
      </c>
      <c r="P565" s="2">
        <v>136.60120000000001</v>
      </c>
      <c r="Q565"/>
      <c r="R565" t="s">
        <v>8045</v>
      </c>
      <c r="S565" s="136"/>
      <c r="T565" s="136"/>
      <c r="U565" s="136"/>
    </row>
    <row r="566" spans="1:21" x14ac:dyDescent="0.25">
      <c r="A566" t="s">
        <v>8325</v>
      </c>
      <c r="B566" t="s">
        <v>9524</v>
      </c>
      <c r="C566" t="s">
        <v>7706</v>
      </c>
      <c r="D566" t="s">
        <v>0</v>
      </c>
      <c r="E566">
        <v>67123</v>
      </c>
      <c r="F566" t="s">
        <v>1459</v>
      </c>
      <c r="G566" s="132" t="s">
        <v>1460</v>
      </c>
      <c r="H566" s="2">
        <v>3.2700000000000005</v>
      </c>
      <c r="I566" s="2">
        <v>0</v>
      </c>
      <c r="J566" s="2">
        <v>0</v>
      </c>
      <c r="K566" s="15">
        <v>33.44</v>
      </c>
      <c r="L566" s="2">
        <v>0</v>
      </c>
      <c r="M566" s="2">
        <v>0</v>
      </c>
      <c r="N566" s="2">
        <v>0</v>
      </c>
      <c r="O566" s="2">
        <v>4.3472</v>
      </c>
      <c r="P566" s="2">
        <v>41.057200000000002</v>
      </c>
      <c r="Q566"/>
      <c r="R566" t="s">
        <v>8045</v>
      </c>
      <c r="S566" s="136"/>
      <c r="T566" s="136"/>
      <c r="U566" s="136"/>
    </row>
    <row r="567" spans="1:21" x14ac:dyDescent="0.25">
      <c r="A567" t="s">
        <v>8325</v>
      </c>
      <c r="B567" t="s">
        <v>9512</v>
      </c>
      <c r="C567" t="s">
        <v>7706</v>
      </c>
      <c r="D567" t="s">
        <v>0</v>
      </c>
      <c r="E567">
        <v>67223</v>
      </c>
      <c r="F567" t="s">
        <v>1459</v>
      </c>
      <c r="G567" s="132" t="s">
        <v>1460</v>
      </c>
      <c r="H567" s="2">
        <v>2.9</v>
      </c>
      <c r="I567" s="2">
        <v>0</v>
      </c>
      <c r="J567" s="2">
        <v>0</v>
      </c>
      <c r="K567" s="15">
        <v>29.68</v>
      </c>
      <c r="L567" s="2">
        <v>0</v>
      </c>
      <c r="M567" s="2">
        <v>0</v>
      </c>
      <c r="N567" s="2">
        <v>0</v>
      </c>
      <c r="O567" s="2">
        <v>3.8584000000000001</v>
      </c>
      <c r="P567" s="2">
        <v>36.438400000000001</v>
      </c>
      <c r="Q567"/>
      <c r="R567" t="s">
        <v>8045</v>
      </c>
      <c r="S567" s="136"/>
      <c r="T567" s="136"/>
      <c r="U567" s="136"/>
    </row>
    <row r="568" spans="1:21" x14ac:dyDescent="0.25">
      <c r="A568" t="s">
        <v>8325</v>
      </c>
      <c r="B568" t="s">
        <v>9507</v>
      </c>
      <c r="C568" t="s">
        <v>7706</v>
      </c>
      <c r="D568" t="s">
        <v>0</v>
      </c>
      <c r="E568">
        <v>67324</v>
      </c>
      <c r="F568" t="s">
        <v>1459</v>
      </c>
      <c r="G568" s="132" t="s">
        <v>1460</v>
      </c>
      <c r="H568" s="2">
        <v>2.86</v>
      </c>
      <c r="I568" s="2">
        <v>0</v>
      </c>
      <c r="J568" s="2">
        <v>0</v>
      </c>
      <c r="K568" s="15">
        <v>29.32</v>
      </c>
      <c r="L568" s="2">
        <v>0</v>
      </c>
      <c r="M568" s="2">
        <v>0</v>
      </c>
      <c r="N568" s="2">
        <v>0</v>
      </c>
      <c r="O568" s="2">
        <v>3.8116000000000003</v>
      </c>
      <c r="P568" s="2">
        <v>35.991599999999998</v>
      </c>
      <c r="Q568"/>
      <c r="R568" t="s">
        <v>8045</v>
      </c>
      <c r="S568" s="136"/>
      <c r="T568" s="136"/>
      <c r="U568" s="136"/>
    </row>
    <row r="569" spans="1:21" x14ac:dyDescent="0.25">
      <c r="A569" t="s">
        <v>8325</v>
      </c>
      <c r="B569" t="s">
        <v>9513</v>
      </c>
      <c r="C569" t="s">
        <v>7706</v>
      </c>
      <c r="D569" t="s">
        <v>0</v>
      </c>
      <c r="E569">
        <v>67497</v>
      </c>
      <c r="F569" t="s">
        <v>1459</v>
      </c>
      <c r="G569" s="132" t="s">
        <v>1460</v>
      </c>
      <c r="H569" s="2">
        <v>2.2000000000000002</v>
      </c>
      <c r="I569" s="2">
        <v>0</v>
      </c>
      <c r="J569" s="2">
        <v>0</v>
      </c>
      <c r="K569" s="15">
        <v>22.47</v>
      </c>
      <c r="L569" s="2">
        <v>0</v>
      </c>
      <c r="M569" s="2">
        <v>0</v>
      </c>
      <c r="N569" s="2">
        <v>0</v>
      </c>
      <c r="O569" s="2">
        <v>2.9211</v>
      </c>
      <c r="P569" s="2">
        <v>27.591099999999997</v>
      </c>
      <c r="Q569"/>
      <c r="R569" t="s">
        <v>8045</v>
      </c>
      <c r="S569" s="136"/>
      <c r="T569" s="136"/>
      <c r="U569" s="136"/>
    </row>
    <row r="570" spans="1:21" x14ac:dyDescent="0.25">
      <c r="A570" t="s">
        <v>8325</v>
      </c>
      <c r="B570" t="s">
        <v>9554</v>
      </c>
      <c r="C570" t="s">
        <v>7706</v>
      </c>
      <c r="D570" t="s">
        <v>0</v>
      </c>
      <c r="E570">
        <v>39430</v>
      </c>
      <c r="F570" t="s">
        <v>1455</v>
      </c>
      <c r="G570" s="131" t="s">
        <v>1456</v>
      </c>
      <c r="H570" s="2">
        <v>8.64</v>
      </c>
      <c r="I570" s="2">
        <v>0</v>
      </c>
      <c r="J570" s="2">
        <v>0</v>
      </c>
      <c r="K570" s="15">
        <v>95.4</v>
      </c>
      <c r="L570" s="2">
        <v>0</v>
      </c>
      <c r="M570" s="2">
        <v>0</v>
      </c>
      <c r="N570" s="2">
        <v>0</v>
      </c>
      <c r="O570" s="2">
        <v>12.402000000000001</v>
      </c>
      <c r="P570" s="2">
        <v>116.44200000000001</v>
      </c>
      <c r="Q570"/>
      <c r="R570" t="s">
        <v>8045</v>
      </c>
      <c r="S570" s="136"/>
      <c r="T570" s="136"/>
      <c r="U570" s="136"/>
    </row>
    <row r="571" spans="1:21" x14ac:dyDescent="0.25">
      <c r="A571" t="s">
        <v>8325</v>
      </c>
      <c r="B571" t="s">
        <v>9553</v>
      </c>
      <c r="C571" t="s">
        <v>7706</v>
      </c>
      <c r="D571" t="s">
        <v>0</v>
      </c>
      <c r="E571">
        <v>40084</v>
      </c>
      <c r="F571" t="s">
        <v>1455</v>
      </c>
      <c r="G571" s="131" t="s">
        <v>1456</v>
      </c>
      <c r="H571" s="2">
        <v>9.06</v>
      </c>
      <c r="I571" s="2">
        <v>0</v>
      </c>
      <c r="J571" s="2">
        <v>0</v>
      </c>
      <c r="K571" s="15">
        <v>99.97</v>
      </c>
      <c r="L571" s="2">
        <v>0</v>
      </c>
      <c r="M571" s="2">
        <v>0</v>
      </c>
      <c r="N571" s="2">
        <v>0</v>
      </c>
      <c r="O571" s="2">
        <v>12.9961</v>
      </c>
      <c r="P571" s="2">
        <v>122.0261</v>
      </c>
      <c r="Q571"/>
      <c r="R571" t="s">
        <v>8045</v>
      </c>
      <c r="S571" s="136"/>
      <c r="T571" s="136"/>
      <c r="U571" s="136"/>
    </row>
    <row r="572" spans="1:21" x14ac:dyDescent="0.25">
      <c r="A572" t="s">
        <v>8325</v>
      </c>
      <c r="B572" t="s">
        <v>9552</v>
      </c>
      <c r="C572" t="s">
        <v>7706</v>
      </c>
      <c r="D572" t="s">
        <v>0</v>
      </c>
      <c r="E572">
        <v>40709</v>
      </c>
      <c r="F572" t="s">
        <v>1455</v>
      </c>
      <c r="G572" s="131" t="s">
        <v>1456</v>
      </c>
      <c r="H572" s="2">
        <v>10.790000000000001</v>
      </c>
      <c r="I572" s="2">
        <v>0</v>
      </c>
      <c r="J572" s="2">
        <v>0</v>
      </c>
      <c r="K572" s="15">
        <v>127.62</v>
      </c>
      <c r="L572" s="2">
        <v>0</v>
      </c>
      <c r="M572" s="2">
        <v>0</v>
      </c>
      <c r="N572" s="2">
        <v>0</v>
      </c>
      <c r="O572" s="2">
        <v>16.590600000000002</v>
      </c>
      <c r="P572" s="2">
        <v>155.00059999999999</v>
      </c>
      <c r="Q572"/>
      <c r="R572" t="s">
        <v>8045</v>
      </c>
      <c r="S572" s="136"/>
      <c r="T572" s="136"/>
      <c r="U572" s="136"/>
    </row>
    <row r="573" spans="1:21" x14ac:dyDescent="0.25">
      <c r="A573" t="s">
        <v>8325</v>
      </c>
      <c r="B573" t="s">
        <v>9551</v>
      </c>
      <c r="C573" t="s">
        <v>7706</v>
      </c>
      <c r="D573" t="s">
        <v>0</v>
      </c>
      <c r="E573">
        <v>41211</v>
      </c>
      <c r="F573" t="s">
        <v>1455</v>
      </c>
      <c r="G573" s="131" t="s">
        <v>1456</v>
      </c>
      <c r="H573" s="2">
        <v>0.69000000000000006</v>
      </c>
      <c r="I573" s="2">
        <v>0</v>
      </c>
      <c r="J573" s="2">
        <v>0</v>
      </c>
      <c r="K573" s="15">
        <v>8.23</v>
      </c>
      <c r="L573" s="2">
        <v>0</v>
      </c>
      <c r="M573" s="2">
        <v>0</v>
      </c>
      <c r="N573" s="2">
        <v>0</v>
      </c>
      <c r="O573" s="2">
        <v>1.0699000000000001</v>
      </c>
      <c r="P573" s="2">
        <v>9.9899000000000004</v>
      </c>
      <c r="Q573"/>
      <c r="R573" t="s">
        <v>8045</v>
      </c>
      <c r="S573" s="136"/>
      <c r="T573" s="136"/>
      <c r="U573" s="136"/>
    </row>
    <row r="574" spans="1:21" x14ac:dyDescent="0.25">
      <c r="A574" t="s">
        <v>8325</v>
      </c>
      <c r="B574" t="s">
        <v>9550</v>
      </c>
      <c r="C574" t="s">
        <v>7706</v>
      </c>
      <c r="D574" t="s">
        <v>0</v>
      </c>
      <c r="E574">
        <v>41837</v>
      </c>
      <c r="F574" t="s">
        <v>1455</v>
      </c>
      <c r="G574" s="131" t="s">
        <v>1456</v>
      </c>
      <c r="H574" s="2">
        <v>9.39</v>
      </c>
      <c r="I574" s="2">
        <v>0</v>
      </c>
      <c r="J574" s="2">
        <v>0</v>
      </c>
      <c r="K574" s="15">
        <v>111.04</v>
      </c>
      <c r="L574" s="2">
        <v>0</v>
      </c>
      <c r="M574" s="2">
        <v>0</v>
      </c>
      <c r="N574" s="2">
        <v>0</v>
      </c>
      <c r="O574" s="2">
        <v>14.435200000000002</v>
      </c>
      <c r="P574" s="2">
        <v>134.86520000000002</v>
      </c>
      <c r="Q574"/>
      <c r="R574" t="s">
        <v>8045</v>
      </c>
      <c r="S574" s="136"/>
      <c r="T574" s="136"/>
      <c r="U574" s="136"/>
    </row>
    <row r="575" spans="1:21" x14ac:dyDescent="0.25">
      <c r="A575" t="s">
        <v>8325</v>
      </c>
      <c r="B575" t="s">
        <v>9549</v>
      </c>
      <c r="C575" t="s">
        <v>7706</v>
      </c>
      <c r="D575" t="s">
        <v>0</v>
      </c>
      <c r="E575">
        <v>42424</v>
      </c>
      <c r="F575" t="s">
        <v>1455</v>
      </c>
      <c r="G575" s="131" t="s">
        <v>1456</v>
      </c>
      <c r="H575" s="2">
        <v>7.83</v>
      </c>
      <c r="I575" s="2">
        <v>0</v>
      </c>
      <c r="J575" s="2">
        <v>0</v>
      </c>
      <c r="K575" s="15">
        <v>92.69</v>
      </c>
      <c r="L575" s="2">
        <v>0</v>
      </c>
      <c r="M575" s="2">
        <v>0</v>
      </c>
      <c r="N575" s="2">
        <v>0</v>
      </c>
      <c r="O575" s="2">
        <v>12.0497</v>
      </c>
      <c r="P575" s="2">
        <v>112.5697</v>
      </c>
      <c r="Q575"/>
      <c r="R575" t="s">
        <v>8045</v>
      </c>
      <c r="S575" s="136"/>
      <c r="T575" s="136"/>
      <c r="U575" s="136"/>
    </row>
    <row r="576" spans="1:21" x14ac:dyDescent="0.25">
      <c r="A576" t="s">
        <v>8325</v>
      </c>
      <c r="B576" t="s">
        <v>9548</v>
      </c>
      <c r="C576" t="s">
        <v>7706</v>
      </c>
      <c r="D576" t="s">
        <v>0</v>
      </c>
      <c r="E576">
        <v>42552</v>
      </c>
      <c r="F576" t="s">
        <v>1455</v>
      </c>
      <c r="G576" s="131" t="s">
        <v>1456</v>
      </c>
      <c r="H576" s="2">
        <v>2.79</v>
      </c>
      <c r="I576" s="2">
        <v>0</v>
      </c>
      <c r="J576" s="2">
        <v>0</v>
      </c>
      <c r="K576" s="15">
        <v>32.93</v>
      </c>
      <c r="L576" s="2">
        <v>0</v>
      </c>
      <c r="M576" s="2">
        <v>0</v>
      </c>
      <c r="N576" s="2">
        <v>0</v>
      </c>
      <c r="O576" s="2">
        <v>4.2808999999999999</v>
      </c>
      <c r="P576" s="2">
        <v>40.000900000000001</v>
      </c>
      <c r="Q576"/>
      <c r="R576" t="s">
        <v>8045</v>
      </c>
      <c r="S576" s="136"/>
      <c r="T576" s="136"/>
      <c r="U576" s="136"/>
    </row>
    <row r="577" spans="1:21" x14ac:dyDescent="0.25">
      <c r="A577" t="s">
        <v>8325</v>
      </c>
      <c r="B577" t="s">
        <v>9547</v>
      </c>
      <c r="C577" t="s">
        <v>7706</v>
      </c>
      <c r="D577" t="s">
        <v>0</v>
      </c>
      <c r="E577">
        <v>42979</v>
      </c>
      <c r="F577" t="s">
        <v>1455</v>
      </c>
      <c r="G577" s="131" t="s">
        <v>1456</v>
      </c>
      <c r="H577" s="2">
        <v>9.39</v>
      </c>
      <c r="I577" s="2">
        <v>0</v>
      </c>
      <c r="J577" s="2">
        <v>0</v>
      </c>
      <c r="K577" s="15">
        <v>111.15</v>
      </c>
      <c r="L577" s="2">
        <v>0</v>
      </c>
      <c r="M577" s="2">
        <v>0</v>
      </c>
      <c r="N577" s="2">
        <v>0</v>
      </c>
      <c r="O577" s="2">
        <v>14.4495</v>
      </c>
      <c r="P577" s="2">
        <v>134.98950000000002</v>
      </c>
      <c r="Q577"/>
      <c r="R577" t="s">
        <v>8045</v>
      </c>
      <c r="S577" s="136"/>
      <c r="T577" s="136"/>
      <c r="U577" s="136"/>
    </row>
    <row r="578" spans="1:21" x14ac:dyDescent="0.25">
      <c r="A578" t="s">
        <v>8325</v>
      </c>
      <c r="B578" t="s">
        <v>9546</v>
      </c>
      <c r="C578" t="s">
        <v>7706</v>
      </c>
      <c r="D578" t="s">
        <v>0</v>
      </c>
      <c r="E578">
        <v>35905</v>
      </c>
      <c r="F578" t="s">
        <v>1455</v>
      </c>
      <c r="G578" s="131" t="s">
        <v>1456</v>
      </c>
      <c r="H578" s="2">
        <v>9.33</v>
      </c>
      <c r="I578" s="2">
        <v>0</v>
      </c>
      <c r="J578" s="2">
        <v>0</v>
      </c>
      <c r="K578" s="15">
        <v>95.28</v>
      </c>
      <c r="L578" s="2">
        <v>0</v>
      </c>
      <c r="M578" s="2">
        <v>0</v>
      </c>
      <c r="N578" s="2">
        <v>0</v>
      </c>
      <c r="O578" s="2">
        <v>12.3864</v>
      </c>
      <c r="P578" s="2">
        <v>116.99639999999999</v>
      </c>
      <c r="Q578"/>
      <c r="R578" t="s">
        <v>8045</v>
      </c>
      <c r="S578" s="136"/>
      <c r="T578" s="136"/>
      <c r="U578" s="136"/>
    </row>
    <row r="579" spans="1:21" x14ac:dyDescent="0.25">
      <c r="A579" t="s">
        <v>8325</v>
      </c>
      <c r="B579" t="s">
        <v>9546</v>
      </c>
      <c r="C579" t="s">
        <v>7706</v>
      </c>
      <c r="D579" t="s">
        <v>0</v>
      </c>
      <c r="E579">
        <v>36352</v>
      </c>
      <c r="F579" t="s">
        <v>1455</v>
      </c>
      <c r="G579" s="131" t="s">
        <v>1456</v>
      </c>
      <c r="H579" s="2">
        <v>8.94</v>
      </c>
      <c r="I579" s="2">
        <v>0</v>
      </c>
      <c r="J579" s="2">
        <v>0</v>
      </c>
      <c r="K579" s="15">
        <v>91.21</v>
      </c>
      <c r="L579" s="2">
        <v>0</v>
      </c>
      <c r="M579" s="2">
        <v>0</v>
      </c>
      <c r="N579" s="2">
        <v>0</v>
      </c>
      <c r="O579" s="2">
        <v>11.8573</v>
      </c>
      <c r="P579" s="2">
        <v>112.00729999999999</v>
      </c>
      <c r="Q579"/>
      <c r="R579" t="s">
        <v>8045</v>
      </c>
      <c r="S579" s="136"/>
      <c r="T579" s="136"/>
      <c r="U579" s="136"/>
    </row>
    <row r="580" spans="1:21" x14ac:dyDescent="0.25">
      <c r="A580" t="s">
        <v>8325</v>
      </c>
      <c r="B580" t="s">
        <v>9545</v>
      </c>
      <c r="C580" t="s">
        <v>7706</v>
      </c>
      <c r="D580" t="s">
        <v>0</v>
      </c>
      <c r="E580">
        <v>36687</v>
      </c>
      <c r="F580" t="s">
        <v>1455</v>
      </c>
      <c r="G580" s="131" t="s">
        <v>1456</v>
      </c>
      <c r="H580" s="2">
        <v>9.02</v>
      </c>
      <c r="I580" s="2">
        <v>0</v>
      </c>
      <c r="J580" s="2">
        <v>0</v>
      </c>
      <c r="K580" s="15">
        <v>92.02</v>
      </c>
      <c r="L580" s="2">
        <v>0</v>
      </c>
      <c r="M580" s="2">
        <v>0</v>
      </c>
      <c r="N580" s="2">
        <v>0</v>
      </c>
      <c r="O580" s="2">
        <v>11.9626</v>
      </c>
      <c r="P580" s="2">
        <v>113.00259999999999</v>
      </c>
      <c r="Q580"/>
      <c r="R580" t="s">
        <v>8045</v>
      </c>
      <c r="S580" s="136"/>
      <c r="T580" s="136"/>
      <c r="U580" s="136"/>
    </row>
    <row r="581" spans="1:21" x14ac:dyDescent="0.25">
      <c r="A581" t="s">
        <v>8325</v>
      </c>
      <c r="B581" t="s">
        <v>9544</v>
      </c>
      <c r="C581" t="s">
        <v>7706</v>
      </c>
      <c r="D581" t="s">
        <v>0</v>
      </c>
      <c r="E581">
        <v>36912</v>
      </c>
      <c r="F581" t="s">
        <v>1455</v>
      </c>
      <c r="G581" s="131" t="s">
        <v>1456</v>
      </c>
      <c r="H581" s="2">
        <v>2.92</v>
      </c>
      <c r="I581" s="2">
        <v>0</v>
      </c>
      <c r="J581" s="2">
        <v>0</v>
      </c>
      <c r="K581" s="15">
        <v>34.58</v>
      </c>
      <c r="L581" s="2">
        <v>0</v>
      </c>
      <c r="M581" s="2">
        <v>0</v>
      </c>
      <c r="N581" s="2">
        <v>0</v>
      </c>
      <c r="O581" s="2">
        <v>4.4954000000000001</v>
      </c>
      <c r="P581" s="2">
        <v>41.995400000000004</v>
      </c>
      <c r="Q581"/>
      <c r="R581" t="s">
        <v>8045</v>
      </c>
      <c r="S581" s="136"/>
      <c r="T581" s="136"/>
      <c r="U581" s="136"/>
    </row>
    <row r="582" spans="1:21" x14ac:dyDescent="0.25">
      <c r="A582" t="s">
        <v>8325</v>
      </c>
      <c r="B582" t="s">
        <v>9544</v>
      </c>
      <c r="C582" t="s">
        <v>7706</v>
      </c>
      <c r="D582" t="s">
        <v>0</v>
      </c>
      <c r="E582">
        <v>37283</v>
      </c>
      <c r="F582" t="s">
        <v>1455</v>
      </c>
      <c r="G582" s="131" t="s">
        <v>1456</v>
      </c>
      <c r="H582" s="2">
        <v>10.92</v>
      </c>
      <c r="I582" s="2">
        <v>0</v>
      </c>
      <c r="J582" s="2">
        <v>0</v>
      </c>
      <c r="K582" s="15">
        <v>120.43</v>
      </c>
      <c r="L582" s="2">
        <v>0</v>
      </c>
      <c r="M582" s="2">
        <v>0</v>
      </c>
      <c r="N582" s="2">
        <v>0</v>
      </c>
      <c r="O582" s="2">
        <v>15.655900000000001</v>
      </c>
      <c r="P582" s="2">
        <v>147.0059</v>
      </c>
      <c r="Q582"/>
      <c r="R582" t="s">
        <v>8045</v>
      </c>
      <c r="S582" s="136"/>
      <c r="T582" s="136"/>
      <c r="U582" s="136"/>
    </row>
    <row r="583" spans="1:21" x14ac:dyDescent="0.25">
      <c r="A583" t="s">
        <v>8325</v>
      </c>
      <c r="B583" t="s">
        <v>9543</v>
      </c>
      <c r="C583" t="s">
        <v>7706</v>
      </c>
      <c r="D583" t="s">
        <v>0</v>
      </c>
      <c r="E583">
        <v>37760</v>
      </c>
      <c r="F583" t="s">
        <v>1455</v>
      </c>
      <c r="G583" s="131" t="s">
        <v>1456</v>
      </c>
      <c r="H583" s="2">
        <v>11.34</v>
      </c>
      <c r="I583" s="2">
        <v>0</v>
      </c>
      <c r="J583" s="2">
        <v>0</v>
      </c>
      <c r="K583" s="15">
        <v>125.12</v>
      </c>
      <c r="L583" s="2">
        <v>0</v>
      </c>
      <c r="M583" s="2">
        <v>0</v>
      </c>
      <c r="N583" s="2">
        <v>0</v>
      </c>
      <c r="O583" s="2">
        <v>16.265600000000003</v>
      </c>
      <c r="P583" s="2">
        <v>152.72560000000001</v>
      </c>
      <c r="Q583"/>
      <c r="R583" t="s">
        <v>8045</v>
      </c>
      <c r="S583" s="136"/>
      <c r="T583" s="136"/>
      <c r="U583" s="136"/>
    </row>
    <row r="584" spans="1:21" x14ac:dyDescent="0.25">
      <c r="A584" t="s">
        <v>8325</v>
      </c>
      <c r="B584" t="s">
        <v>9542</v>
      </c>
      <c r="C584" t="s">
        <v>7706</v>
      </c>
      <c r="D584" t="s">
        <v>0</v>
      </c>
      <c r="E584">
        <v>38357</v>
      </c>
      <c r="F584" t="s">
        <v>1455</v>
      </c>
      <c r="G584" s="131" t="s">
        <v>1456</v>
      </c>
      <c r="H584" s="2">
        <v>11.379999999999999</v>
      </c>
      <c r="I584" s="2">
        <v>0</v>
      </c>
      <c r="J584" s="2">
        <v>0</v>
      </c>
      <c r="K584" s="15">
        <v>125.52</v>
      </c>
      <c r="L584" s="2">
        <v>0</v>
      </c>
      <c r="M584" s="2">
        <v>0</v>
      </c>
      <c r="N584" s="2">
        <v>0</v>
      </c>
      <c r="O584" s="2">
        <v>16.317599999999999</v>
      </c>
      <c r="P584" s="2">
        <v>153.2176</v>
      </c>
      <c r="Q584"/>
      <c r="R584" t="s">
        <v>8045</v>
      </c>
      <c r="S584" s="136"/>
      <c r="T584" s="136"/>
      <c r="U584" s="136"/>
    </row>
    <row r="585" spans="1:21" x14ac:dyDescent="0.25">
      <c r="A585" t="s">
        <v>8325</v>
      </c>
      <c r="B585" t="s">
        <v>9541</v>
      </c>
      <c r="C585" t="s">
        <v>7706</v>
      </c>
      <c r="D585" t="s">
        <v>0</v>
      </c>
      <c r="E585">
        <v>38927</v>
      </c>
      <c r="F585" t="s">
        <v>1455</v>
      </c>
      <c r="G585" s="131" t="s">
        <v>1456</v>
      </c>
      <c r="H585" s="2">
        <v>11.399999999999999</v>
      </c>
      <c r="I585" s="2">
        <v>0</v>
      </c>
      <c r="J585" s="2">
        <v>0</v>
      </c>
      <c r="K585" s="15">
        <v>125.83</v>
      </c>
      <c r="L585" s="2">
        <v>0</v>
      </c>
      <c r="M585" s="2">
        <v>0</v>
      </c>
      <c r="N585" s="2">
        <v>0</v>
      </c>
      <c r="O585" s="2">
        <v>16.357900000000001</v>
      </c>
      <c r="P585" s="2">
        <v>153.58789999999999</v>
      </c>
      <c r="Q585"/>
      <c r="R585" t="s">
        <v>8045</v>
      </c>
      <c r="S585" s="136"/>
      <c r="T585" s="136"/>
      <c r="U585" s="136"/>
    </row>
    <row r="586" spans="1:21" x14ac:dyDescent="0.25">
      <c r="A586" t="s">
        <v>8324</v>
      </c>
      <c r="B586" t="s">
        <v>9514</v>
      </c>
      <c r="C586" s="21" t="s">
        <v>9530</v>
      </c>
      <c r="D586" t="s">
        <v>0</v>
      </c>
      <c r="E586" t="s">
        <v>9539</v>
      </c>
      <c r="F586" t="s">
        <v>1340</v>
      </c>
      <c r="G586" t="s">
        <v>1341</v>
      </c>
      <c r="H586" s="113">
        <v>0</v>
      </c>
      <c r="I586" s="113">
        <v>0</v>
      </c>
      <c r="J586" s="113">
        <v>0</v>
      </c>
      <c r="K586" s="15">
        <v>29.12</v>
      </c>
      <c r="L586" s="113">
        <v>0</v>
      </c>
      <c r="M586" s="113">
        <v>0</v>
      </c>
      <c r="N586" s="113">
        <v>0</v>
      </c>
      <c r="O586" s="113">
        <v>3.7856000000000001</v>
      </c>
      <c r="P586" s="113">
        <v>32.9056</v>
      </c>
      <c r="Q586"/>
      <c r="R586" t="s">
        <v>8045</v>
      </c>
      <c r="S586" s="136"/>
      <c r="T586" s="136"/>
      <c r="U586" s="136"/>
    </row>
    <row r="587" spans="1:21" x14ac:dyDescent="0.25">
      <c r="A587" t="s">
        <v>8324</v>
      </c>
      <c r="B587" t="s">
        <v>9514</v>
      </c>
      <c r="C587" s="21" t="s">
        <v>9530</v>
      </c>
      <c r="D587" t="s">
        <v>0</v>
      </c>
      <c r="E587" t="s">
        <v>9538</v>
      </c>
      <c r="F587" t="s">
        <v>1340</v>
      </c>
      <c r="G587" t="s">
        <v>1341</v>
      </c>
      <c r="H587" s="113">
        <v>0</v>
      </c>
      <c r="I587" s="113">
        <v>0</v>
      </c>
      <c r="J587" s="113">
        <v>0</v>
      </c>
      <c r="K587" s="15">
        <v>29.12</v>
      </c>
      <c r="L587" s="113">
        <v>0</v>
      </c>
      <c r="M587" s="113">
        <v>0</v>
      </c>
      <c r="N587" s="113">
        <v>0</v>
      </c>
      <c r="O587" s="113">
        <v>3.7856000000000001</v>
      </c>
      <c r="P587" s="113">
        <v>32.9056</v>
      </c>
      <c r="Q587"/>
      <c r="R587" t="s">
        <v>8045</v>
      </c>
      <c r="S587" s="136"/>
      <c r="T587" s="136"/>
      <c r="U587" s="136"/>
    </row>
    <row r="588" spans="1:21" x14ac:dyDescent="0.25">
      <c r="A588" t="s">
        <v>8324</v>
      </c>
      <c r="B588" t="s">
        <v>9501</v>
      </c>
      <c r="C588" s="21" t="s">
        <v>9530</v>
      </c>
      <c r="D588" t="s">
        <v>0</v>
      </c>
      <c r="E588" t="s">
        <v>9537</v>
      </c>
      <c r="F588" t="s">
        <v>1340</v>
      </c>
      <c r="G588" t="s">
        <v>1341</v>
      </c>
      <c r="H588" s="113">
        <v>0</v>
      </c>
      <c r="I588" s="113">
        <v>0</v>
      </c>
      <c r="J588" s="113">
        <v>0</v>
      </c>
      <c r="K588" s="15">
        <v>29.12</v>
      </c>
      <c r="L588" s="113">
        <v>0</v>
      </c>
      <c r="M588" s="113">
        <v>0</v>
      </c>
      <c r="N588" s="113">
        <v>0</v>
      </c>
      <c r="O588" s="113">
        <v>3.7856000000000001</v>
      </c>
      <c r="P588" s="113">
        <v>32.9056</v>
      </c>
      <c r="Q588"/>
      <c r="R588" t="s">
        <v>8045</v>
      </c>
      <c r="S588" s="136"/>
      <c r="T588" s="136"/>
      <c r="U588" s="136"/>
    </row>
    <row r="589" spans="1:21" x14ac:dyDescent="0.25">
      <c r="A589" t="s">
        <v>8324</v>
      </c>
      <c r="B589" t="s">
        <v>9475</v>
      </c>
      <c r="C589" t="s">
        <v>7706</v>
      </c>
      <c r="D589" t="s">
        <v>0</v>
      </c>
      <c r="E589">
        <v>46659</v>
      </c>
      <c r="F589" t="s">
        <v>1674</v>
      </c>
      <c r="G589" t="s">
        <v>1675</v>
      </c>
      <c r="H589" s="113">
        <v>0</v>
      </c>
      <c r="I589" s="113">
        <v>0</v>
      </c>
      <c r="J589" s="113">
        <v>0</v>
      </c>
      <c r="K589" s="15">
        <v>16.63</v>
      </c>
      <c r="L589" s="113">
        <v>0</v>
      </c>
      <c r="M589" s="113">
        <v>0</v>
      </c>
      <c r="N589" s="113">
        <v>0</v>
      </c>
      <c r="O589" s="113">
        <v>2.1619000000000002</v>
      </c>
      <c r="P589" s="113">
        <v>18.791899999999998</v>
      </c>
      <c r="Q589"/>
      <c r="R589" t="s">
        <v>8045</v>
      </c>
      <c r="S589" s="136"/>
      <c r="T589" s="136"/>
      <c r="U589" s="136"/>
    </row>
    <row r="590" spans="1:21" x14ac:dyDescent="0.25">
      <c r="A590" t="s">
        <v>8324</v>
      </c>
      <c r="B590" t="s">
        <v>9486</v>
      </c>
      <c r="C590" t="s">
        <v>7706</v>
      </c>
      <c r="D590" t="s">
        <v>0</v>
      </c>
      <c r="E590">
        <v>416</v>
      </c>
      <c r="F590" t="s">
        <v>9252</v>
      </c>
      <c r="G590" t="s">
        <v>9253</v>
      </c>
      <c r="H590" s="113">
        <v>0</v>
      </c>
      <c r="I590" s="113">
        <v>0</v>
      </c>
      <c r="J590" s="113">
        <v>0</v>
      </c>
      <c r="K590" s="15">
        <v>970.8</v>
      </c>
      <c r="L590" s="113">
        <v>0</v>
      </c>
      <c r="M590" s="113">
        <v>0</v>
      </c>
      <c r="N590" s="113">
        <v>0</v>
      </c>
      <c r="O590" s="113">
        <v>126.20399999999999</v>
      </c>
      <c r="P590" s="113">
        <v>1097.0039999999999</v>
      </c>
      <c r="Q590"/>
      <c r="R590" t="s">
        <v>8045</v>
      </c>
      <c r="S590" s="136"/>
      <c r="T590" s="136"/>
      <c r="U590" s="136"/>
    </row>
    <row r="591" spans="1:21" x14ac:dyDescent="0.25">
      <c r="A591" t="s">
        <v>8324</v>
      </c>
      <c r="B591" t="s">
        <v>9470</v>
      </c>
      <c r="C591" t="s">
        <v>7706</v>
      </c>
      <c r="D591" t="s">
        <v>0</v>
      </c>
      <c r="E591">
        <v>1885832</v>
      </c>
      <c r="F591" t="s">
        <v>3436</v>
      </c>
      <c r="G591" t="s">
        <v>3437</v>
      </c>
      <c r="H591" s="113">
        <v>0</v>
      </c>
      <c r="I591" s="113">
        <v>0</v>
      </c>
      <c r="J591" s="113">
        <v>0</v>
      </c>
      <c r="K591" s="15">
        <v>31.51</v>
      </c>
      <c r="L591" s="113">
        <v>0</v>
      </c>
      <c r="M591" s="113">
        <v>0</v>
      </c>
      <c r="N591" s="113">
        <v>0</v>
      </c>
      <c r="O591" s="113">
        <v>4.0963000000000003</v>
      </c>
      <c r="P591" s="113">
        <v>35.606300000000005</v>
      </c>
      <c r="Q591"/>
      <c r="R591" t="s">
        <v>8045</v>
      </c>
      <c r="S591" s="136"/>
      <c r="T591" s="136"/>
      <c r="U591" s="136"/>
    </row>
    <row r="592" spans="1:21" x14ac:dyDescent="0.25">
      <c r="A592" t="s">
        <v>8324</v>
      </c>
      <c r="B592" t="s">
        <v>9514</v>
      </c>
      <c r="C592" s="21" t="s">
        <v>9530</v>
      </c>
      <c r="D592" t="s">
        <v>0</v>
      </c>
      <c r="E592" t="s">
        <v>9532</v>
      </c>
      <c r="F592" t="s">
        <v>3266</v>
      </c>
      <c r="G592" t="s">
        <v>3267</v>
      </c>
      <c r="H592" s="113">
        <v>0</v>
      </c>
      <c r="I592" s="113">
        <v>0</v>
      </c>
      <c r="J592" s="113">
        <v>0</v>
      </c>
      <c r="K592" s="15">
        <v>158.63999999999999</v>
      </c>
      <c r="L592" s="113">
        <v>0</v>
      </c>
      <c r="M592" s="113">
        <v>0</v>
      </c>
      <c r="N592" s="113">
        <v>0</v>
      </c>
      <c r="O592" s="113">
        <v>20.623200000000001</v>
      </c>
      <c r="P592" s="113">
        <v>179.26319999999998</v>
      </c>
      <c r="Q592"/>
      <c r="R592" t="s">
        <v>8045</v>
      </c>
      <c r="S592" s="136"/>
      <c r="T592" s="136"/>
      <c r="U592" s="136"/>
    </row>
    <row r="593" spans="1:21" x14ac:dyDescent="0.25">
      <c r="A593" t="s">
        <v>8324</v>
      </c>
      <c r="B593" t="s">
        <v>9500</v>
      </c>
      <c r="C593" s="21" t="s">
        <v>9530</v>
      </c>
      <c r="D593" t="s">
        <v>0</v>
      </c>
      <c r="E593" t="s">
        <v>9531</v>
      </c>
      <c r="F593" t="s">
        <v>1324</v>
      </c>
      <c r="G593" t="s">
        <v>1325</v>
      </c>
      <c r="H593" s="113">
        <v>2.8499999999999996</v>
      </c>
      <c r="I593" s="113">
        <v>0</v>
      </c>
      <c r="J593" s="113">
        <v>0</v>
      </c>
      <c r="K593" s="15">
        <v>30.53</v>
      </c>
      <c r="L593" s="113">
        <v>0</v>
      </c>
      <c r="M593" s="113">
        <v>0</v>
      </c>
      <c r="N593" s="113">
        <v>0</v>
      </c>
      <c r="O593" s="113">
        <v>3.9689000000000001</v>
      </c>
      <c r="P593" s="113">
        <v>37.3489</v>
      </c>
      <c r="Q593"/>
      <c r="R593" t="s">
        <v>8045</v>
      </c>
      <c r="S593" s="136"/>
      <c r="T593" s="136"/>
      <c r="U593" s="136"/>
    </row>
    <row r="594" spans="1:21" x14ac:dyDescent="0.25">
      <c r="A594" t="s">
        <v>8324</v>
      </c>
      <c r="B594" t="s">
        <v>9514</v>
      </c>
      <c r="C594" s="21" t="s">
        <v>9530</v>
      </c>
      <c r="D594" t="s">
        <v>0</v>
      </c>
      <c r="E594" t="s">
        <v>9529</v>
      </c>
      <c r="F594" t="s">
        <v>1340</v>
      </c>
      <c r="G594" t="s">
        <v>1341</v>
      </c>
      <c r="H594" s="113">
        <v>0</v>
      </c>
      <c r="I594" s="113">
        <v>0</v>
      </c>
      <c r="J594" s="113">
        <v>0</v>
      </c>
      <c r="K594" s="15">
        <v>29.12</v>
      </c>
      <c r="L594" s="113">
        <v>0</v>
      </c>
      <c r="M594" s="113">
        <v>0</v>
      </c>
      <c r="N594" s="113">
        <v>0</v>
      </c>
      <c r="O594" s="113">
        <v>3.7856000000000001</v>
      </c>
      <c r="P594" s="113">
        <v>32.9056</v>
      </c>
      <c r="Q594"/>
      <c r="R594" t="s">
        <v>8045</v>
      </c>
      <c r="S594" s="136"/>
      <c r="T594" s="136"/>
      <c r="U594" s="136"/>
    </row>
    <row r="595" spans="1:21" x14ac:dyDescent="0.25">
      <c r="A595" t="s">
        <v>8324</v>
      </c>
      <c r="B595" t="s">
        <v>9528</v>
      </c>
      <c r="C595" t="s">
        <v>7706</v>
      </c>
      <c r="D595" t="s">
        <v>0</v>
      </c>
      <c r="E595">
        <v>4014</v>
      </c>
      <c r="F595" t="s">
        <v>5368</v>
      </c>
      <c r="G595" t="s">
        <v>5369</v>
      </c>
      <c r="H595" s="113">
        <v>0</v>
      </c>
      <c r="I595" s="113">
        <v>0</v>
      </c>
      <c r="J595" s="113">
        <v>0</v>
      </c>
      <c r="K595" s="15">
        <v>332.8</v>
      </c>
      <c r="L595" s="113">
        <v>0</v>
      </c>
      <c r="M595" s="113">
        <v>0</v>
      </c>
      <c r="N595" s="113">
        <v>0</v>
      </c>
      <c r="O595" s="113">
        <v>43.264000000000003</v>
      </c>
      <c r="P595" s="113">
        <v>376.06400000000002</v>
      </c>
      <c r="Q595"/>
      <c r="R595" t="s">
        <v>8045</v>
      </c>
      <c r="S595" s="136"/>
      <c r="T595" s="136"/>
      <c r="U595" s="136"/>
    </row>
    <row r="596" spans="1:21" x14ac:dyDescent="0.25">
      <c r="A596" t="s">
        <v>8324</v>
      </c>
      <c r="B596" t="s">
        <v>9511</v>
      </c>
      <c r="C596" t="s">
        <v>7706</v>
      </c>
      <c r="D596" t="s">
        <v>0</v>
      </c>
      <c r="E596">
        <v>4072990</v>
      </c>
      <c r="F596" t="s">
        <v>1506</v>
      </c>
      <c r="G596" t="s">
        <v>1507</v>
      </c>
      <c r="H596" s="113">
        <v>0</v>
      </c>
      <c r="I596" s="113">
        <v>0</v>
      </c>
      <c r="J596" s="113">
        <v>0</v>
      </c>
      <c r="K596" s="15">
        <v>1.1000000000000001</v>
      </c>
      <c r="L596" s="113">
        <v>0</v>
      </c>
      <c r="M596" s="113">
        <v>0</v>
      </c>
      <c r="N596" s="113">
        <v>0</v>
      </c>
      <c r="O596" s="113">
        <v>0.14300000000000002</v>
      </c>
      <c r="P596" s="113">
        <v>1.2430000000000001</v>
      </c>
      <c r="Q596"/>
      <c r="R596" t="s">
        <v>8045</v>
      </c>
      <c r="S596" s="136"/>
      <c r="T596" s="136"/>
      <c r="U596" s="136"/>
    </row>
    <row r="597" spans="1:21" x14ac:dyDescent="0.25">
      <c r="A597" t="s">
        <v>8324</v>
      </c>
      <c r="B597" t="s">
        <v>9526</v>
      </c>
      <c r="C597" t="s">
        <v>7706</v>
      </c>
      <c r="D597" t="s">
        <v>0</v>
      </c>
      <c r="E597">
        <v>39</v>
      </c>
      <c r="F597" t="s">
        <v>1334</v>
      </c>
      <c r="G597" t="s">
        <v>1335</v>
      </c>
      <c r="H597" s="113">
        <v>0</v>
      </c>
      <c r="I597" s="113">
        <v>0</v>
      </c>
      <c r="J597" s="113">
        <v>0</v>
      </c>
      <c r="K597" s="15">
        <v>50</v>
      </c>
      <c r="L597" s="113">
        <v>0</v>
      </c>
      <c r="M597" s="113">
        <v>0</v>
      </c>
      <c r="N597" s="113">
        <v>0</v>
      </c>
      <c r="O597" s="113">
        <v>6.5</v>
      </c>
      <c r="P597" s="113">
        <v>56.5</v>
      </c>
      <c r="Q597"/>
      <c r="R597" t="s">
        <v>8045</v>
      </c>
      <c r="S597" s="136"/>
      <c r="T597" s="136"/>
      <c r="U597" s="136"/>
    </row>
    <row r="598" spans="1:21" x14ac:dyDescent="0.25">
      <c r="A598" t="s">
        <v>8324</v>
      </c>
      <c r="B598" t="s">
        <v>9476</v>
      </c>
      <c r="C598" t="s">
        <v>7706</v>
      </c>
      <c r="D598" t="s">
        <v>0</v>
      </c>
      <c r="E598">
        <v>5562950</v>
      </c>
      <c r="F598" t="s">
        <v>1796</v>
      </c>
      <c r="G598" t="s">
        <v>1797</v>
      </c>
      <c r="H598" s="113">
        <v>0</v>
      </c>
      <c r="I598" s="113">
        <v>0</v>
      </c>
      <c r="J598" s="113">
        <v>0</v>
      </c>
      <c r="K598" s="15">
        <v>3</v>
      </c>
      <c r="L598" s="113">
        <v>0</v>
      </c>
      <c r="M598" s="113">
        <v>0</v>
      </c>
      <c r="N598" s="113">
        <v>0</v>
      </c>
      <c r="O598" s="113">
        <v>0.39</v>
      </c>
      <c r="P598" s="113">
        <v>3.39</v>
      </c>
      <c r="Q598"/>
      <c r="R598" t="s">
        <v>8045</v>
      </c>
      <c r="S598" s="136"/>
      <c r="T598" s="136"/>
      <c r="U598" s="136"/>
    </row>
    <row r="599" spans="1:21" x14ac:dyDescent="0.25">
      <c r="A599" t="s">
        <v>8324</v>
      </c>
      <c r="B599" t="s">
        <v>9476</v>
      </c>
      <c r="C599" t="s">
        <v>7706</v>
      </c>
      <c r="D599" t="s">
        <v>0</v>
      </c>
      <c r="E599">
        <v>5562949</v>
      </c>
      <c r="F599" t="s">
        <v>1796</v>
      </c>
      <c r="G599" t="s">
        <v>1797</v>
      </c>
      <c r="H599" s="113">
        <v>0</v>
      </c>
      <c r="I599" s="113">
        <v>0</v>
      </c>
      <c r="J599" s="113">
        <v>0</v>
      </c>
      <c r="K599" s="15">
        <v>3</v>
      </c>
      <c r="L599" s="113">
        <v>0</v>
      </c>
      <c r="M599" s="113">
        <v>0</v>
      </c>
      <c r="N599" s="113">
        <v>0</v>
      </c>
      <c r="O599" s="113">
        <v>0.39</v>
      </c>
      <c r="P599" s="113">
        <v>3.39</v>
      </c>
      <c r="Q599"/>
      <c r="R599" t="s">
        <v>8045</v>
      </c>
      <c r="S599" s="136"/>
      <c r="T599" s="136"/>
      <c r="U599" s="136"/>
    </row>
    <row r="600" spans="1:21" x14ac:dyDescent="0.25">
      <c r="A600" t="s">
        <v>8324</v>
      </c>
      <c r="B600" t="s">
        <v>9487</v>
      </c>
      <c r="C600" t="s">
        <v>7706</v>
      </c>
      <c r="D600" t="s">
        <v>0</v>
      </c>
      <c r="E600">
        <v>2242926</v>
      </c>
      <c r="F600" t="s">
        <v>1354</v>
      </c>
      <c r="G600" t="s">
        <v>1355</v>
      </c>
      <c r="H600" s="113">
        <v>2.48</v>
      </c>
      <c r="I600" s="113">
        <v>0</v>
      </c>
      <c r="J600" s="113">
        <v>0</v>
      </c>
      <c r="K600" s="15">
        <v>27.9</v>
      </c>
      <c r="L600" s="113">
        <v>0</v>
      </c>
      <c r="M600" s="113">
        <v>0</v>
      </c>
      <c r="N600" s="113">
        <v>0</v>
      </c>
      <c r="O600" s="113">
        <v>3.6269999999999998</v>
      </c>
      <c r="P600" s="113">
        <v>34.006999999999998</v>
      </c>
      <c r="Q600"/>
      <c r="R600" t="s">
        <v>8045</v>
      </c>
      <c r="S600" s="136"/>
      <c r="T600" s="136"/>
      <c r="U600" s="136"/>
    </row>
    <row r="601" spans="1:21" x14ac:dyDescent="0.25">
      <c r="A601" t="s">
        <v>8324</v>
      </c>
      <c r="B601" t="s">
        <v>9456</v>
      </c>
      <c r="C601" t="s">
        <v>7706</v>
      </c>
      <c r="D601" t="s">
        <v>0</v>
      </c>
      <c r="E601">
        <v>57577</v>
      </c>
      <c r="F601" t="s">
        <v>2202</v>
      </c>
      <c r="G601" t="s">
        <v>2203</v>
      </c>
      <c r="H601" s="113">
        <v>7.6999999999999993</v>
      </c>
      <c r="I601" s="113">
        <v>0</v>
      </c>
      <c r="J601" s="113">
        <v>0</v>
      </c>
      <c r="K601" s="15">
        <v>73.36</v>
      </c>
      <c r="L601" s="113">
        <v>0</v>
      </c>
      <c r="M601" s="113">
        <v>0</v>
      </c>
      <c r="N601" s="113">
        <v>0</v>
      </c>
      <c r="O601" s="113">
        <v>9.5367999999999995</v>
      </c>
      <c r="P601" s="113">
        <v>90.596800000000002</v>
      </c>
      <c r="Q601"/>
      <c r="R601" t="s">
        <v>8045</v>
      </c>
      <c r="S601" s="136"/>
      <c r="T601" s="136"/>
      <c r="U601" s="136"/>
    </row>
    <row r="602" spans="1:21" x14ac:dyDescent="0.25">
      <c r="A602" t="s">
        <v>8324</v>
      </c>
      <c r="B602" t="s">
        <v>9444</v>
      </c>
      <c r="C602" t="s">
        <v>7706</v>
      </c>
      <c r="D602" t="s">
        <v>0</v>
      </c>
      <c r="E602">
        <v>4301</v>
      </c>
      <c r="F602" t="s">
        <v>3069</v>
      </c>
      <c r="G602" t="s">
        <v>3070</v>
      </c>
      <c r="H602" s="113">
        <v>3.7800000000000002</v>
      </c>
      <c r="I602" s="113">
        <v>0</v>
      </c>
      <c r="J602" s="113">
        <v>0</v>
      </c>
      <c r="K602" s="15">
        <v>37.35</v>
      </c>
      <c r="L602" s="113">
        <v>0</v>
      </c>
      <c r="M602" s="113">
        <v>0</v>
      </c>
      <c r="N602" s="113">
        <v>0</v>
      </c>
      <c r="O602" s="113">
        <v>4.8555000000000001</v>
      </c>
      <c r="P602" s="113">
        <v>45.985500000000002</v>
      </c>
      <c r="Q602"/>
      <c r="R602" t="s">
        <v>8045</v>
      </c>
      <c r="S602" s="136"/>
      <c r="T602" s="136"/>
      <c r="U602" s="136"/>
    </row>
    <row r="603" spans="1:21" x14ac:dyDescent="0.25">
      <c r="A603" t="s">
        <v>8324</v>
      </c>
      <c r="B603" t="s">
        <v>9476</v>
      </c>
      <c r="C603" t="s">
        <v>7706</v>
      </c>
      <c r="D603" t="s">
        <v>0</v>
      </c>
      <c r="E603">
        <v>249325</v>
      </c>
      <c r="F603" t="s">
        <v>1443</v>
      </c>
      <c r="G603" t="s">
        <v>1444</v>
      </c>
      <c r="H603" s="113">
        <v>14.620000000000001</v>
      </c>
      <c r="I603" s="113">
        <v>0</v>
      </c>
      <c r="J603" s="113">
        <v>0</v>
      </c>
      <c r="K603" s="15">
        <v>141.04</v>
      </c>
      <c r="L603" s="113">
        <v>0</v>
      </c>
      <c r="M603" s="113">
        <v>0</v>
      </c>
      <c r="N603" s="113">
        <v>0</v>
      </c>
      <c r="O603" s="113">
        <v>18.3352</v>
      </c>
      <c r="P603" s="113">
        <v>173.99520000000001</v>
      </c>
      <c r="Q603"/>
      <c r="R603" t="s">
        <v>8045</v>
      </c>
      <c r="S603" s="136"/>
      <c r="T603" s="136"/>
      <c r="U603" s="136"/>
    </row>
    <row r="604" spans="1:21" x14ac:dyDescent="0.25">
      <c r="A604" t="s">
        <v>8324</v>
      </c>
      <c r="B604" t="s">
        <v>9502</v>
      </c>
      <c r="C604" t="s">
        <v>7706</v>
      </c>
      <c r="D604" t="s">
        <v>0</v>
      </c>
      <c r="E604">
        <v>254509</v>
      </c>
      <c r="F604" t="s">
        <v>1443</v>
      </c>
      <c r="G604" t="s">
        <v>1444</v>
      </c>
      <c r="H604" s="113">
        <v>8.0500000000000007</v>
      </c>
      <c r="I604" s="113">
        <v>0</v>
      </c>
      <c r="J604" s="113">
        <v>0</v>
      </c>
      <c r="K604" s="15">
        <v>79.599999999999994</v>
      </c>
      <c r="L604" s="113">
        <v>0</v>
      </c>
      <c r="M604" s="113">
        <v>0</v>
      </c>
      <c r="N604" s="113">
        <v>0</v>
      </c>
      <c r="O604" s="113">
        <v>10.347999999999999</v>
      </c>
      <c r="P604" s="113">
        <v>97.99799999999999</v>
      </c>
      <c r="Q604"/>
      <c r="R604" t="s">
        <v>8045</v>
      </c>
      <c r="S604" s="136"/>
      <c r="T604" s="136"/>
      <c r="U604" s="136"/>
    </row>
    <row r="605" spans="1:21" x14ac:dyDescent="0.25">
      <c r="A605" t="s">
        <v>8324</v>
      </c>
      <c r="B605" t="s">
        <v>9457</v>
      </c>
      <c r="C605" t="s">
        <v>7706</v>
      </c>
      <c r="D605" t="s">
        <v>0</v>
      </c>
      <c r="E605">
        <v>103381</v>
      </c>
      <c r="G605" t="s">
        <v>1391</v>
      </c>
      <c r="H605" s="113">
        <v>8.2799999999999994</v>
      </c>
      <c r="I605" s="113">
        <v>0</v>
      </c>
      <c r="J605" s="113">
        <v>0</v>
      </c>
      <c r="K605" s="15">
        <v>79.400000000000006</v>
      </c>
      <c r="L605" s="113">
        <v>0</v>
      </c>
      <c r="M605" s="113">
        <v>0</v>
      </c>
      <c r="N605" s="113">
        <v>0</v>
      </c>
      <c r="O605" s="113">
        <v>10.322000000000001</v>
      </c>
      <c r="P605" s="113">
        <v>98.00200000000001</v>
      </c>
      <c r="Q605" t="s">
        <v>9244</v>
      </c>
      <c r="R605" t="s">
        <v>8045</v>
      </c>
      <c r="S605" s="136"/>
      <c r="T605" s="136"/>
      <c r="U605" s="136"/>
    </row>
    <row r="606" spans="1:21" x14ac:dyDescent="0.25">
      <c r="A606" t="s">
        <v>8324</v>
      </c>
      <c r="B606" t="s">
        <v>9500</v>
      </c>
      <c r="C606" t="s">
        <v>7706</v>
      </c>
      <c r="D606" t="s">
        <v>0</v>
      </c>
      <c r="E606">
        <v>104098</v>
      </c>
      <c r="G606" t="s">
        <v>1391</v>
      </c>
      <c r="H606" s="113">
        <v>8.15</v>
      </c>
      <c r="I606" s="113">
        <v>0</v>
      </c>
      <c r="J606" s="113">
        <v>0</v>
      </c>
      <c r="K606" s="15">
        <v>78.62</v>
      </c>
      <c r="L606" s="113">
        <v>0</v>
      </c>
      <c r="M606" s="113">
        <v>0</v>
      </c>
      <c r="N606" s="113">
        <v>0</v>
      </c>
      <c r="O606" s="113">
        <v>10.220600000000001</v>
      </c>
      <c r="P606" s="113">
        <v>96.990600000000015</v>
      </c>
      <c r="Q606" t="s">
        <v>9244</v>
      </c>
      <c r="R606" t="s">
        <v>8045</v>
      </c>
      <c r="S606" s="136"/>
      <c r="T606" s="136"/>
      <c r="U606" s="136"/>
    </row>
    <row r="607" spans="1:21" x14ac:dyDescent="0.25">
      <c r="A607" t="s">
        <v>8324</v>
      </c>
      <c r="B607" t="s">
        <v>9521</v>
      </c>
      <c r="C607" t="s">
        <v>7706</v>
      </c>
      <c r="D607" t="s">
        <v>0</v>
      </c>
      <c r="E607">
        <v>103908</v>
      </c>
      <c r="G607" t="s">
        <v>1391</v>
      </c>
      <c r="H607" s="113">
        <v>3.24</v>
      </c>
      <c r="I607" s="113">
        <v>0</v>
      </c>
      <c r="J607" s="113">
        <v>0</v>
      </c>
      <c r="K607" s="15">
        <v>30.76</v>
      </c>
      <c r="L607" s="113">
        <v>0</v>
      </c>
      <c r="M607" s="113">
        <v>0</v>
      </c>
      <c r="N607" s="113">
        <v>0</v>
      </c>
      <c r="O607" s="113">
        <v>3.9988000000000001</v>
      </c>
      <c r="P607" s="113">
        <v>37.998800000000003</v>
      </c>
      <c r="Q607" t="s">
        <v>9244</v>
      </c>
      <c r="R607" t="s">
        <v>8045</v>
      </c>
      <c r="S607" s="136"/>
      <c r="T607" s="136"/>
      <c r="U607" s="136"/>
    </row>
    <row r="608" spans="1:21" x14ac:dyDescent="0.25">
      <c r="A608" t="s">
        <v>8324</v>
      </c>
      <c r="B608" t="s">
        <v>9461</v>
      </c>
      <c r="C608" t="s">
        <v>7706</v>
      </c>
      <c r="D608" t="s">
        <v>0</v>
      </c>
      <c r="E608">
        <v>102540</v>
      </c>
      <c r="G608" t="s">
        <v>1391</v>
      </c>
      <c r="H608" s="113">
        <v>3.38</v>
      </c>
      <c r="I608" s="113">
        <v>0</v>
      </c>
      <c r="J608" s="113">
        <v>0</v>
      </c>
      <c r="K608" s="15">
        <v>32.409999999999997</v>
      </c>
      <c r="L608" s="113">
        <v>0</v>
      </c>
      <c r="M608" s="113">
        <v>0</v>
      </c>
      <c r="N608" s="113">
        <v>0</v>
      </c>
      <c r="O608" s="113">
        <v>4.2132999999999994</v>
      </c>
      <c r="P608" s="113">
        <v>40.003299999999996</v>
      </c>
      <c r="Q608" t="s">
        <v>9244</v>
      </c>
      <c r="R608" t="s">
        <v>8045</v>
      </c>
      <c r="S608" s="136"/>
      <c r="T608" s="136"/>
      <c r="U608" s="136"/>
    </row>
    <row r="609" spans="1:21" x14ac:dyDescent="0.25">
      <c r="A609" t="s">
        <v>8324</v>
      </c>
      <c r="B609" t="s">
        <v>9468</v>
      </c>
      <c r="C609" t="s">
        <v>7706</v>
      </c>
      <c r="D609" t="s">
        <v>0</v>
      </c>
      <c r="E609">
        <v>101217</v>
      </c>
      <c r="G609" t="s">
        <v>1391</v>
      </c>
      <c r="H609" s="113">
        <v>3.96</v>
      </c>
      <c r="I609" s="113">
        <v>0</v>
      </c>
      <c r="J609" s="113">
        <v>0</v>
      </c>
      <c r="K609" s="15">
        <v>37.54</v>
      </c>
      <c r="L609" s="113">
        <v>0</v>
      </c>
      <c r="M609" s="113">
        <v>0</v>
      </c>
      <c r="N609" s="113">
        <v>0</v>
      </c>
      <c r="O609" s="113">
        <v>4.8802000000000003</v>
      </c>
      <c r="P609" s="113">
        <v>46.380200000000002</v>
      </c>
      <c r="Q609" t="s">
        <v>9244</v>
      </c>
      <c r="R609" t="s">
        <v>8045</v>
      </c>
      <c r="S609" s="136"/>
      <c r="T609" s="136"/>
      <c r="U609" s="136"/>
    </row>
    <row r="610" spans="1:21" x14ac:dyDescent="0.25">
      <c r="A610" t="s">
        <v>8324</v>
      </c>
      <c r="B610" t="s">
        <v>9528</v>
      </c>
      <c r="C610" t="s">
        <v>7706</v>
      </c>
      <c r="D610" t="s">
        <v>0</v>
      </c>
      <c r="E610">
        <v>86054</v>
      </c>
      <c r="F610" t="s">
        <v>1542</v>
      </c>
      <c r="G610" t="s">
        <v>1543</v>
      </c>
      <c r="H610" s="113">
        <v>6.76</v>
      </c>
      <c r="I610" s="113">
        <v>0</v>
      </c>
      <c r="J610" s="113">
        <v>0</v>
      </c>
      <c r="K610" s="15">
        <v>64.81</v>
      </c>
      <c r="L610" s="113">
        <v>0</v>
      </c>
      <c r="M610" s="113">
        <v>0</v>
      </c>
      <c r="N610" s="113">
        <v>0</v>
      </c>
      <c r="O610" s="113">
        <v>8.4253</v>
      </c>
      <c r="P610" s="113">
        <v>79.995300000000015</v>
      </c>
      <c r="Q610"/>
      <c r="R610" t="s">
        <v>8045</v>
      </c>
      <c r="S610" s="136"/>
      <c r="T610" s="136"/>
      <c r="U610" s="136"/>
    </row>
    <row r="611" spans="1:21" x14ac:dyDescent="0.25">
      <c r="A611" t="s">
        <v>8324</v>
      </c>
      <c r="B611" t="s">
        <v>9503</v>
      </c>
      <c r="C611" t="s">
        <v>7706</v>
      </c>
      <c r="D611" t="s">
        <v>0</v>
      </c>
      <c r="E611">
        <v>8288</v>
      </c>
      <c r="F611" t="s">
        <v>2798</v>
      </c>
      <c r="G611" t="s">
        <v>2799</v>
      </c>
      <c r="H611" s="113">
        <v>0</v>
      </c>
      <c r="I611" s="113">
        <v>0</v>
      </c>
      <c r="J611" s="113">
        <v>0</v>
      </c>
      <c r="K611" s="15">
        <v>5.31</v>
      </c>
      <c r="L611" s="113">
        <v>0</v>
      </c>
      <c r="M611" s="113">
        <v>0</v>
      </c>
      <c r="N611" s="113">
        <v>0</v>
      </c>
      <c r="O611" s="113">
        <v>0.69030000000000002</v>
      </c>
      <c r="P611" s="113">
        <v>6.0002999999999993</v>
      </c>
      <c r="Q611"/>
      <c r="R611" t="s">
        <v>8045</v>
      </c>
      <c r="S611" s="136"/>
      <c r="T611" s="136"/>
      <c r="U611" s="136"/>
    </row>
    <row r="612" spans="1:21" x14ac:dyDescent="0.25">
      <c r="A612" t="s">
        <v>8324</v>
      </c>
      <c r="B612" t="s">
        <v>9503</v>
      </c>
      <c r="C612" t="s">
        <v>7706</v>
      </c>
      <c r="D612" t="s">
        <v>0</v>
      </c>
      <c r="E612">
        <v>8289</v>
      </c>
      <c r="F612" t="s">
        <v>2798</v>
      </c>
      <c r="G612" t="s">
        <v>2799</v>
      </c>
      <c r="H612" s="113">
        <v>0</v>
      </c>
      <c r="I612" s="113">
        <v>0</v>
      </c>
      <c r="J612" s="113">
        <v>0</v>
      </c>
      <c r="K612" s="15">
        <v>23.74</v>
      </c>
      <c r="L612" s="113">
        <v>0</v>
      </c>
      <c r="M612" s="113">
        <v>0</v>
      </c>
      <c r="N612" s="113">
        <v>0</v>
      </c>
      <c r="O612" s="113">
        <v>3.0861999999999998</v>
      </c>
      <c r="P612" s="113">
        <v>26.8262</v>
      </c>
      <c r="Q612"/>
      <c r="R612" t="s">
        <v>8045</v>
      </c>
      <c r="S612" s="136"/>
      <c r="T612" s="136"/>
      <c r="U612" s="136"/>
    </row>
    <row r="613" spans="1:21" x14ac:dyDescent="0.25">
      <c r="A613" t="s">
        <v>8324</v>
      </c>
      <c r="B613" t="s">
        <v>9510</v>
      </c>
      <c r="C613" t="s">
        <v>7706</v>
      </c>
      <c r="D613" t="s">
        <v>0</v>
      </c>
      <c r="E613">
        <v>8805</v>
      </c>
      <c r="F613" t="s">
        <v>2798</v>
      </c>
      <c r="G613" t="s">
        <v>2799</v>
      </c>
      <c r="H613" s="113">
        <v>0</v>
      </c>
      <c r="I613" s="113">
        <v>0</v>
      </c>
      <c r="J613" s="113">
        <v>0</v>
      </c>
      <c r="K613" s="15">
        <v>325</v>
      </c>
      <c r="L613" s="113">
        <v>0</v>
      </c>
      <c r="M613" s="113">
        <v>0</v>
      </c>
      <c r="N613" s="113">
        <v>0</v>
      </c>
      <c r="O613" s="113">
        <v>42.25</v>
      </c>
      <c r="P613" s="113">
        <v>367.25</v>
      </c>
      <c r="Q613"/>
      <c r="R613" t="s">
        <v>8045</v>
      </c>
      <c r="S613" s="136"/>
      <c r="T613" s="136"/>
      <c r="U613" s="136"/>
    </row>
    <row r="614" spans="1:21" x14ac:dyDescent="0.25">
      <c r="A614" t="s">
        <v>8324</v>
      </c>
      <c r="B614" t="s">
        <v>9501</v>
      </c>
      <c r="C614" t="s">
        <v>7706</v>
      </c>
      <c r="D614" t="s">
        <v>0</v>
      </c>
      <c r="E614">
        <v>6399</v>
      </c>
      <c r="F614" t="s">
        <v>1317</v>
      </c>
      <c r="G614" t="s">
        <v>1318</v>
      </c>
      <c r="H614" s="113">
        <v>0</v>
      </c>
      <c r="I614" s="113">
        <v>0</v>
      </c>
      <c r="J614" s="113">
        <v>0</v>
      </c>
      <c r="K614" s="15">
        <v>12.3</v>
      </c>
      <c r="L614" s="113">
        <v>0</v>
      </c>
      <c r="M614" s="113">
        <v>0</v>
      </c>
      <c r="N614" s="113">
        <v>0</v>
      </c>
      <c r="O614" s="113">
        <v>1.5990000000000002</v>
      </c>
      <c r="P614" s="113">
        <v>13.899000000000001</v>
      </c>
      <c r="Q614"/>
      <c r="R614" t="s">
        <v>8045</v>
      </c>
      <c r="S614" s="136"/>
      <c r="T614" s="136"/>
      <c r="U614" s="136"/>
    </row>
    <row r="615" spans="1:21" x14ac:dyDescent="0.25">
      <c r="A615" t="s">
        <v>8324</v>
      </c>
      <c r="B615" t="s">
        <v>9527</v>
      </c>
      <c r="C615" t="s">
        <v>7706</v>
      </c>
      <c r="D615" t="s">
        <v>0</v>
      </c>
      <c r="E615">
        <v>1645941</v>
      </c>
      <c r="F615" t="s">
        <v>1320</v>
      </c>
      <c r="G615" t="s">
        <v>1321</v>
      </c>
      <c r="H615" s="113">
        <v>0</v>
      </c>
      <c r="I615" s="113">
        <v>0</v>
      </c>
      <c r="J615" s="113">
        <v>0</v>
      </c>
      <c r="K615" s="15">
        <v>10</v>
      </c>
      <c r="L615" s="113">
        <v>0</v>
      </c>
      <c r="M615" s="113">
        <v>0</v>
      </c>
      <c r="N615" s="113">
        <v>0</v>
      </c>
      <c r="O615" s="113">
        <v>1.3</v>
      </c>
      <c r="P615" s="113">
        <v>11.3</v>
      </c>
      <c r="Q615"/>
      <c r="R615" t="s">
        <v>8045</v>
      </c>
      <c r="S615" s="136"/>
      <c r="T615" s="136"/>
      <c r="U615" s="136"/>
    </row>
    <row r="616" spans="1:21" x14ac:dyDescent="0.25">
      <c r="A616" t="s">
        <v>8324</v>
      </c>
      <c r="B616" t="s">
        <v>9526</v>
      </c>
      <c r="C616" t="s">
        <v>7706</v>
      </c>
      <c r="D616" t="s">
        <v>0</v>
      </c>
      <c r="E616">
        <v>6050930</v>
      </c>
      <c r="F616" t="s">
        <v>2226</v>
      </c>
      <c r="G616" t="s">
        <v>2227</v>
      </c>
      <c r="H616" s="113">
        <v>0</v>
      </c>
      <c r="I616" s="113">
        <v>0</v>
      </c>
      <c r="J616" s="113">
        <v>0</v>
      </c>
      <c r="K616" s="15">
        <v>151.87</v>
      </c>
      <c r="L616" s="113">
        <v>0</v>
      </c>
      <c r="M616" s="113">
        <v>0</v>
      </c>
      <c r="N616" s="113">
        <v>0</v>
      </c>
      <c r="O616" s="113">
        <v>19.743100000000002</v>
      </c>
      <c r="P616" s="113">
        <v>171.6131</v>
      </c>
      <c r="Q616"/>
      <c r="R616" t="s">
        <v>8045</v>
      </c>
      <c r="S616" s="136"/>
      <c r="T616" s="136"/>
      <c r="U616" s="136"/>
    </row>
    <row r="617" spans="1:21" x14ac:dyDescent="0.25">
      <c r="A617" t="s">
        <v>8324</v>
      </c>
      <c r="B617" t="s">
        <v>9506</v>
      </c>
      <c r="C617" t="s">
        <v>7706</v>
      </c>
      <c r="D617" t="s">
        <v>0</v>
      </c>
      <c r="E617">
        <v>289757</v>
      </c>
      <c r="F617" t="s">
        <v>1375</v>
      </c>
      <c r="G617" t="s">
        <v>1376</v>
      </c>
      <c r="H617" s="113">
        <v>1.55</v>
      </c>
      <c r="I617" s="113">
        <v>0</v>
      </c>
      <c r="J617" s="113">
        <v>0</v>
      </c>
      <c r="K617" s="15">
        <v>17.21</v>
      </c>
      <c r="L617" s="113">
        <v>0</v>
      </c>
      <c r="M617" s="113">
        <v>0</v>
      </c>
      <c r="N617" s="113">
        <v>0</v>
      </c>
      <c r="O617" s="113">
        <v>2.2373000000000003</v>
      </c>
      <c r="P617" s="113">
        <v>20.997300000000003</v>
      </c>
      <c r="Q617"/>
      <c r="R617" t="s">
        <v>8045</v>
      </c>
      <c r="S617" s="136"/>
      <c r="T617" s="136"/>
      <c r="U617" s="136"/>
    </row>
    <row r="618" spans="1:21" x14ac:dyDescent="0.25">
      <c r="A618" t="s">
        <v>8324</v>
      </c>
      <c r="B618" t="s">
        <v>9502</v>
      </c>
      <c r="C618" t="s">
        <v>7706</v>
      </c>
      <c r="D618" t="s">
        <v>0</v>
      </c>
      <c r="E618">
        <v>501386</v>
      </c>
      <c r="F618" t="s">
        <v>1375</v>
      </c>
      <c r="G618" t="s">
        <v>1376</v>
      </c>
      <c r="H618" s="113">
        <v>2.4700000000000002</v>
      </c>
      <c r="I618" s="113">
        <v>0</v>
      </c>
      <c r="J618" s="113">
        <v>0</v>
      </c>
      <c r="K618" s="15">
        <v>26.86</v>
      </c>
      <c r="L618" s="113">
        <v>0</v>
      </c>
      <c r="M618" s="113">
        <v>0</v>
      </c>
      <c r="N618" s="113">
        <v>0</v>
      </c>
      <c r="O618" s="113">
        <v>3.4918</v>
      </c>
      <c r="P618" s="113">
        <v>32.821799999999996</v>
      </c>
      <c r="Q618"/>
      <c r="R618" t="s">
        <v>8045</v>
      </c>
      <c r="S618" s="136"/>
      <c r="T618" s="136"/>
      <c r="U618" s="136"/>
    </row>
    <row r="619" spans="1:21" x14ac:dyDescent="0.25">
      <c r="A619" t="s">
        <v>8324</v>
      </c>
      <c r="B619" t="s">
        <v>9510</v>
      </c>
      <c r="C619" t="s">
        <v>7706</v>
      </c>
      <c r="D619" t="s">
        <v>0</v>
      </c>
      <c r="E619">
        <v>588933</v>
      </c>
      <c r="F619" t="s">
        <v>1375</v>
      </c>
      <c r="G619" t="s">
        <v>1376</v>
      </c>
      <c r="H619" s="113">
        <v>2.33</v>
      </c>
      <c r="I619" s="113">
        <v>0</v>
      </c>
      <c r="J619" s="113">
        <v>0</v>
      </c>
      <c r="K619" s="15">
        <v>24.96</v>
      </c>
      <c r="L619" s="113">
        <v>0</v>
      </c>
      <c r="M619" s="113">
        <v>0</v>
      </c>
      <c r="N619" s="113">
        <v>0</v>
      </c>
      <c r="O619" s="113">
        <v>3.2448000000000001</v>
      </c>
      <c r="P619" s="113">
        <v>30.534800000000001</v>
      </c>
      <c r="Q619"/>
      <c r="R619" t="s">
        <v>8045</v>
      </c>
      <c r="S619" s="136"/>
      <c r="T619" s="136"/>
      <c r="U619" s="136"/>
    </row>
    <row r="620" spans="1:21" x14ac:dyDescent="0.25">
      <c r="A620" t="s">
        <v>8324</v>
      </c>
      <c r="B620" t="s">
        <v>9504</v>
      </c>
      <c r="C620" t="s">
        <v>7706</v>
      </c>
      <c r="D620" t="s">
        <v>0</v>
      </c>
      <c r="E620">
        <v>10011</v>
      </c>
      <c r="F620" t="s">
        <v>9234</v>
      </c>
      <c r="G620" t="s">
        <v>9448</v>
      </c>
      <c r="H620" s="113">
        <v>2.4300000000000002</v>
      </c>
      <c r="I620" s="113">
        <v>0</v>
      </c>
      <c r="J620" s="113">
        <v>0</v>
      </c>
      <c r="K620" s="15">
        <v>26.16</v>
      </c>
      <c r="L620" s="113">
        <v>0</v>
      </c>
      <c r="M620" s="113">
        <v>0</v>
      </c>
      <c r="N620" s="113">
        <v>0</v>
      </c>
      <c r="O620" s="113">
        <v>3.4008000000000003</v>
      </c>
      <c r="P620" s="113">
        <v>31.9908</v>
      </c>
      <c r="Q620"/>
      <c r="R620" t="s">
        <v>8045</v>
      </c>
      <c r="S620" s="136"/>
      <c r="T620" s="136"/>
      <c r="U620" s="136"/>
    </row>
    <row r="621" spans="1:21" x14ac:dyDescent="0.25">
      <c r="A621" t="s">
        <v>8324</v>
      </c>
      <c r="B621" t="s">
        <v>9524</v>
      </c>
      <c r="C621" t="s">
        <v>7706</v>
      </c>
      <c r="D621" t="s">
        <v>0</v>
      </c>
      <c r="E621">
        <v>9871</v>
      </c>
      <c r="G621" t="s">
        <v>1559</v>
      </c>
      <c r="H621" s="113">
        <v>8.42</v>
      </c>
      <c r="I621" s="113">
        <v>0</v>
      </c>
      <c r="J621" s="113">
        <v>0</v>
      </c>
      <c r="K621" s="15">
        <v>90.87</v>
      </c>
      <c r="L621" s="113">
        <v>0</v>
      </c>
      <c r="M621" s="113">
        <v>0</v>
      </c>
      <c r="N621" s="113">
        <v>0</v>
      </c>
      <c r="O621" s="113">
        <v>11.8131</v>
      </c>
      <c r="P621" s="113">
        <v>111.10310000000001</v>
      </c>
      <c r="Q621" t="s">
        <v>8686</v>
      </c>
      <c r="R621" t="s">
        <v>8045</v>
      </c>
      <c r="S621" s="136"/>
      <c r="T621" s="136"/>
      <c r="U621" s="136"/>
    </row>
    <row r="622" spans="1:21" x14ac:dyDescent="0.25">
      <c r="A622" t="s">
        <v>8324</v>
      </c>
      <c r="B622" t="s">
        <v>9507</v>
      </c>
      <c r="C622" t="s">
        <v>7706</v>
      </c>
      <c r="D622" t="s">
        <v>0</v>
      </c>
      <c r="E622">
        <v>10933</v>
      </c>
      <c r="F622" t="s">
        <v>9234</v>
      </c>
      <c r="G622" t="s">
        <v>9448</v>
      </c>
      <c r="H622" s="113">
        <v>3.38</v>
      </c>
      <c r="I622" s="113">
        <v>0</v>
      </c>
      <c r="J622" s="113">
        <v>0</v>
      </c>
      <c r="K622" s="15">
        <v>34.08</v>
      </c>
      <c r="L622" s="113">
        <v>0</v>
      </c>
      <c r="M622" s="113">
        <v>0</v>
      </c>
      <c r="N622" s="113">
        <v>0</v>
      </c>
      <c r="O622" s="113">
        <v>4.4303999999999997</v>
      </c>
      <c r="P622" s="113">
        <v>41.8904</v>
      </c>
      <c r="Q622"/>
      <c r="R622" t="s">
        <v>8045</v>
      </c>
      <c r="S622" s="136"/>
      <c r="T622" s="136"/>
      <c r="U622" s="136"/>
    </row>
    <row r="623" spans="1:21" x14ac:dyDescent="0.25">
      <c r="A623" t="s">
        <v>8324</v>
      </c>
      <c r="B623" s="13">
        <v>45135</v>
      </c>
      <c r="C623" t="s">
        <v>7706</v>
      </c>
      <c r="D623" t="s">
        <v>0</v>
      </c>
      <c r="E623">
        <v>10002</v>
      </c>
      <c r="G623" t="s">
        <v>1559</v>
      </c>
      <c r="H623" s="113">
        <v>1.9</v>
      </c>
      <c r="I623" s="113">
        <v>0</v>
      </c>
      <c r="J623" s="113">
        <v>0</v>
      </c>
      <c r="K623" s="15">
        <v>20.61</v>
      </c>
      <c r="L623" s="113">
        <v>0</v>
      </c>
      <c r="M623" s="113">
        <v>0</v>
      </c>
      <c r="N623" s="113">
        <v>0</v>
      </c>
      <c r="O623" s="113">
        <v>2.6793</v>
      </c>
      <c r="P623" s="113">
        <v>25.189299999999999</v>
      </c>
      <c r="Q623" t="s">
        <v>8686</v>
      </c>
      <c r="R623" t="s">
        <v>8045</v>
      </c>
      <c r="S623" s="136"/>
      <c r="T623" s="136"/>
      <c r="U623" s="136"/>
    </row>
    <row r="624" spans="1:21" x14ac:dyDescent="0.25">
      <c r="A624" t="s">
        <v>8324</v>
      </c>
      <c r="B624" t="s">
        <v>9525</v>
      </c>
      <c r="C624" t="s">
        <v>7706</v>
      </c>
      <c r="D624" t="s">
        <v>0</v>
      </c>
      <c r="E624">
        <v>35390</v>
      </c>
      <c r="F624" t="s">
        <v>1455</v>
      </c>
      <c r="G624" s="42" t="s">
        <v>1456</v>
      </c>
      <c r="H624" s="113">
        <v>11.95</v>
      </c>
      <c r="I624" s="113">
        <v>0</v>
      </c>
      <c r="J624" s="113">
        <v>0</v>
      </c>
      <c r="K624" s="15">
        <v>121.95</v>
      </c>
      <c r="L624" s="113">
        <v>0</v>
      </c>
      <c r="M624" s="113">
        <v>0</v>
      </c>
      <c r="N624" s="113">
        <v>0</v>
      </c>
      <c r="O624" s="113">
        <v>15.8535</v>
      </c>
      <c r="P624" s="113">
        <v>149.7535</v>
      </c>
      <c r="Q624"/>
      <c r="R624" t="s">
        <v>8045</v>
      </c>
      <c r="S624" s="136"/>
      <c r="T624" s="136"/>
      <c r="U624" s="136"/>
    </row>
    <row r="625" spans="1:21" x14ac:dyDescent="0.25">
      <c r="A625" t="s">
        <v>8324</v>
      </c>
      <c r="B625" t="s">
        <v>9524</v>
      </c>
      <c r="C625" t="s">
        <v>7706</v>
      </c>
      <c r="D625" t="s">
        <v>0</v>
      </c>
      <c r="E625">
        <v>34548</v>
      </c>
      <c r="F625" t="s">
        <v>1455</v>
      </c>
      <c r="G625" s="42" t="s">
        <v>1456</v>
      </c>
      <c r="H625" s="113">
        <v>9.51</v>
      </c>
      <c r="I625" s="113">
        <v>0</v>
      </c>
      <c r="J625" s="113">
        <v>0</v>
      </c>
      <c r="K625" s="15">
        <v>97.02</v>
      </c>
      <c r="L625" s="113">
        <v>0</v>
      </c>
      <c r="M625" s="113">
        <v>0</v>
      </c>
      <c r="N625" s="113">
        <v>0</v>
      </c>
      <c r="O625" s="113">
        <v>12.6126</v>
      </c>
      <c r="P625" s="113">
        <v>119.1426</v>
      </c>
      <c r="Q625"/>
      <c r="R625" t="s">
        <v>8045</v>
      </c>
      <c r="S625" s="136"/>
      <c r="T625" s="136"/>
      <c r="U625" s="136"/>
    </row>
    <row r="626" spans="1:21" x14ac:dyDescent="0.25">
      <c r="A626" t="s">
        <v>8324</v>
      </c>
      <c r="B626" t="s">
        <v>9506</v>
      </c>
      <c r="C626" t="s">
        <v>7706</v>
      </c>
      <c r="D626" t="s">
        <v>0</v>
      </c>
      <c r="E626">
        <v>34284</v>
      </c>
      <c r="F626" t="s">
        <v>1455</v>
      </c>
      <c r="G626" s="42" t="s">
        <v>1456</v>
      </c>
      <c r="H626" s="113">
        <v>5.34</v>
      </c>
      <c r="I626" s="113">
        <v>0</v>
      </c>
      <c r="J626" s="113">
        <v>0</v>
      </c>
      <c r="K626" s="15">
        <v>54.56</v>
      </c>
      <c r="L626" s="113">
        <v>0</v>
      </c>
      <c r="M626" s="113">
        <v>0</v>
      </c>
      <c r="N626" s="113">
        <v>0</v>
      </c>
      <c r="O626" s="113">
        <v>7.0928000000000004</v>
      </c>
      <c r="P626" s="113">
        <v>66.992800000000003</v>
      </c>
      <c r="Q626"/>
      <c r="R626" t="s">
        <v>8045</v>
      </c>
      <c r="S626" s="136"/>
      <c r="T626" s="136"/>
      <c r="U626" s="136"/>
    </row>
    <row r="627" spans="1:21" x14ac:dyDescent="0.25">
      <c r="A627" t="s">
        <v>8324</v>
      </c>
      <c r="B627" t="s">
        <v>9516</v>
      </c>
      <c r="C627" t="s">
        <v>7706</v>
      </c>
      <c r="D627" t="s">
        <v>0</v>
      </c>
      <c r="E627">
        <v>34044</v>
      </c>
      <c r="F627" t="s">
        <v>1455</v>
      </c>
      <c r="G627" s="42" t="s">
        <v>1456</v>
      </c>
      <c r="H627" s="113">
        <v>12.629999999999999</v>
      </c>
      <c r="I627" s="113">
        <v>0</v>
      </c>
      <c r="J627" s="113">
        <v>0</v>
      </c>
      <c r="K627" s="15">
        <v>125.2</v>
      </c>
      <c r="L627" s="113">
        <v>0</v>
      </c>
      <c r="M627" s="113">
        <v>0</v>
      </c>
      <c r="N627" s="113">
        <v>0</v>
      </c>
      <c r="O627" s="113">
        <v>16.276</v>
      </c>
      <c r="P627" s="113">
        <v>154.10600000000002</v>
      </c>
      <c r="Q627"/>
      <c r="R627" t="s">
        <v>8045</v>
      </c>
      <c r="S627" s="136"/>
      <c r="T627" s="136"/>
      <c r="U627" s="136"/>
    </row>
    <row r="628" spans="1:21" x14ac:dyDescent="0.25">
      <c r="A628" t="s">
        <v>8324</v>
      </c>
      <c r="B628" t="s">
        <v>9505</v>
      </c>
      <c r="C628" t="s">
        <v>7706</v>
      </c>
      <c r="D628" t="s">
        <v>0</v>
      </c>
      <c r="E628">
        <v>33366</v>
      </c>
      <c r="F628" t="s">
        <v>1455</v>
      </c>
      <c r="G628" s="42" t="s">
        <v>1456</v>
      </c>
      <c r="H628" s="113">
        <v>7.9499999999999993</v>
      </c>
      <c r="I628" s="113">
        <v>0</v>
      </c>
      <c r="J628" s="113">
        <v>0</v>
      </c>
      <c r="K628" s="15">
        <v>78.81</v>
      </c>
      <c r="L628" s="113">
        <v>0</v>
      </c>
      <c r="M628" s="113">
        <v>0</v>
      </c>
      <c r="N628" s="113">
        <v>0</v>
      </c>
      <c r="O628" s="113">
        <v>10.2453</v>
      </c>
      <c r="P628" s="113">
        <v>97.005300000000005</v>
      </c>
      <c r="Q628"/>
      <c r="R628" t="s">
        <v>8045</v>
      </c>
      <c r="S628" s="136"/>
      <c r="T628" s="136"/>
      <c r="U628" s="136"/>
    </row>
    <row r="629" spans="1:21" x14ac:dyDescent="0.25">
      <c r="A629" t="s">
        <v>8324</v>
      </c>
      <c r="B629" t="s">
        <v>9505</v>
      </c>
      <c r="C629" t="s">
        <v>7706</v>
      </c>
      <c r="D629" t="s">
        <v>0</v>
      </c>
      <c r="E629">
        <v>33255</v>
      </c>
      <c r="F629" t="s">
        <v>1455</v>
      </c>
      <c r="G629" s="42" t="s">
        <v>1456</v>
      </c>
      <c r="H629" s="113">
        <v>3.81</v>
      </c>
      <c r="I629" s="113">
        <v>0</v>
      </c>
      <c r="J629" s="113">
        <v>0</v>
      </c>
      <c r="K629" s="15">
        <v>37.78</v>
      </c>
      <c r="L629" s="113">
        <v>0</v>
      </c>
      <c r="M629" s="113">
        <v>0</v>
      </c>
      <c r="N629" s="113">
        <v>0</v>
      </c>
      <c r="O629" s="113">
        <v>4.9114000000000004</v>
      </c>
      <c r="P629" s="113">
        <v>46.501400000000004</v>
      </c>
      <c r="Q629"/>
      <c r="R629" t="s">
        <v>8045</v>
      </c>
      <c r="S629" s="136"/>
      <c r="T629" s="136"/>
      <c r="U629" s="136"/>
    </row>
    <row r="630" spans="1:21" x14ac:dyDescent="0.25">
      <c r="A630" t="s">
        <v>8324</v>
      </c>
      <c r="B630" t="s">
        <v>9523</v>
      </c>
      <c r="C630" t="s">
        <v>7706</v>
      </c>
      <c r="D630" t="s">
        <v>0</v>
      </c>
      <c r="E630">
        <v>32850</v>
      </c>
      <c r="F630" t="s">
        <v>1455</v>
      </c>
      <c r="G630" s="42" t="s">
        <v>1456</v>
      </c>
      <c r="H630" s="113">
        <v>12.21</v>
      </c>
      <c r="I630" s="113">
        <v>0</v>
      </c>
      <c r="J630" s="113">
        <v>0</v>
      </c>
      <c r="K630" s="15">
        <v>121.05</v>
      </c>
      <c r="L630" s="113">
        <v>0</v>
      </c>
      <c r="M630" s="113">
        <v>0</v>
      </c>
      <c r="N630" s="113">
        <v>0</v>
      </c>
      <c r="O630" s="113">
        <v>15.736499999999999</v>
      </c>
      <c r="P630" s="113">
        <v>148.9965</v>
      </c>
      <c r="Q630"/>
      <c r="R630" t="s">
        <v>8045</v>
      </c>
      <c r="S630" s="136"/>
      <c r="T630" s="136"/>
      <c r="U630" s="136"/>
    </row>
    <row r="631" spans="1:21" x14ac:dyDescent="0.25">
      <c r="A631" t="s">
        <v>8324</v>
      </c>
      <c r="B631" t="s">
        <v>9504</v>
      </c>
      <c r="C631" t="s">
        <v>7706</v>
      </c>
      <c r="D631" t="s">
        <v>0</v>
      </c>
      <c r="E631">
        <v>32595</v>
      </c>
      <c r="F631" t="s">
        <v>1455</v>
      </c>
      <c r="G631" s="42" t="s">
        <v>1456</v>
      </c>
      <c r="H631" s="113">
        <v>11.22</v>
      </c>
      <c r="I631" s="113">
        <v>0</v>
      </c>
      <c r="J631" s="113">
        <v>0</v>
      </c>
      <c r="K631" s="15">
        <v>111.16</v>
      </c>
      <c r="L631" s="113">
        <v>0</v>
      </c>
      <c r="M631" s="113">
        <v>0</v>
      </c>
      <c r="N631" s="113">
        <v>0</v>
      </c>
      <c r="O631" s="113">
        <v>14.450799999999999</v>
      </c>
      <c r="P631" s="113">
        <v>136.83079999999998</v>
      </c>
      <c r="Q631"/>
      <c r="R631" t="s">
        <v>8045</v>
      </c>
      <c r="S631" s="136"/>
      <c r="T631" s="136"/>
      <c r="U631" s="136"/>
    </row>
    <row r="632" spans="1:21" x14ac:dyDescent="0.25">
      <c r="A632" t="s">
        <v>8324</v>
      </c>
      <c r="B632" t="s">
        <v>9522</v>
      </c>
      <c r="C632" t="s">
        <v>7706</v>
      </c>
      <c r="D632" t="s">
        <v>0</v>
      </c>
      <c r="E632">
        <v>32035</v>
      </c>
      <c r="F632" t="s">
        <v>1455</v>
      </c>
      <c r="G632" s="42" t="s">
        <v>1456</v>
      </c>
      <c r="H632" s="113">
        <v>9.85</v>
      </c>
      <c r="I632" s="113">
        <v>0</v>
      </c>
      <c r="J632" s="113">
        <v>0</v>
      </c>
      <c r="K632" s="15">
        <v>97.66</v>
      </c>
      <c r="L632" s="113">
        <v>0</v>
      </c>
      <c r="M632" s="113">
        <v>0</v>
      </c>
      <c r="N632" s="113">
        <v>0</v>
      </c>
      <c r="O632" s="113">
        <v>12.6958</v>
      </c>
      <c r="P632" s="113">
        <v>120.2058</v>
      </c>
      <c r="Q632"/>
      <c r="R632" t="s">
        <v>8045</v>
      </c>
      <c r="S632" s="136"/>
      <c r="T632" s="136"/>
      <c r="U632" s="136"/>
    </row>
    <row r="633" spans="1:21" x14ac:dyDescent="0.25">
      <c r="A633" t="s">
        <v>8324</v>
      </c>
      <c r="B633" t="s">
        <v>9521</v>
      </c>
      <c r="C633" t="s">
        <v>7706</v>
      </c>
      <c r="D633" t="s">
        <v>0</v>
      </c>
      <c r="E633">
        <v>28934</v>
      </c>
      <c r="F633" t="s">
        <v>1455</v>
      </c>
      <c r="G633" s="42" t="s">
        <v>1456</v>
      </c>
      <c r="H633" s="113">
        <v>11.2</v>
      </c>
      <c r="I633" s="113">
        <v>0</v>
      </c>
      <c r="J633" s="113">
        <v>0</v>
      </c>
      <c r="K633" s="15">
        <v>109.4</v>
      </c>
      <c r="L633" s="113">
        <v>0</v>
      </c>
      <c r="M633" s="113">
        <v>0</v>
      </c>
      <c r="N633" s="113">
        <v>0</v>
      </c>
      <c r="O633" s="113">
        <v>14.222000000000001</v>
      </c>
      <c r="P633" s="113">
        <v>134.822</v>
      </c>
      <c r="Q633"/>
      <c r="R633" t="s">
        <v>8045</v>
      </c>
      <c r="S633" s="136"/>
      <c r="T633" s="136"/>
      <c r="U633" s="136"/>
    </row>
    <row r="634" spans="1:21" x14ac:dyDescent="0.25">
      <c r="A634" t="s">
        <v>8324</v>
      </c>
      <c r="B634" t="s">
        <v>9500</v>
      </c>
      <c r="C634" t="s">
        <v>7706</v>
      </c>
      <c r="D634" t="s">
        <v>0</v>
      </c>
      <c r="E634">
        <v>29477</v>
      </c>
      <c r="F634" t="s">
        <v>1455</v>
      </c>
      <c r="G634" s="42" t="s">
        <v>1456</v>
      </c>
      <c r="H634" s="113">
        <v>10.43</v>
      </c>
      <c r="I634" s="113">
        <v>0</v>
      </c>
      <c r="J634" s="113">
        <v>0</v>
      </c>
      <c r="K634" s="15">
        <v>101.79</v>
      </c>
      <c r="L634" s="113">
        <v>0</v>
      </c>
      <c r="M634" s="113">
        <v>0</v>
      </c>
      <c r="N634" s="113">
        <v>0</v>
      </c>
      <c r="O634" s="113">
        <v>13.232700000000001</v>
      </c>
      <c r="P634" s="113">
        <v>125.45269999999999</v>
      </c>
      <c r="Q634"/>
      <c r="R634" t="s">
        <v>8045</v>
      </c>
      <c r="S634" s="136"/>
      <c r="T634" s="136"/>
      <c r="U634" s="136"/>
    </row>
    <row r="635" spans="1:21" x14ac:dyDescent="0.25">
      <c r="A635" t="s">
        <v>8324</v>
      </c>
      <c r="B635" t="s">
        <v>9520</v>
      </c>
      <c r="C635" t="s">
        <v>7706</v>
      </c>
      <c r="D635" t="s">
        <v>0</v>
      </c>
      <c r="E635">
        <v>29975</v>
      </c>
      <c r="F635" t="s">
        <v>1455</v>
      </c>
      <c r="G635" s="42" t="s">
        <v>1456</v>
      </c>
      <c r="H635" s="113">
        <v>8.6499999999999986</v>
      </c>
      <c r="I635" s="113">
        <v>0</v>
      </c>
      <c r="J635" s="113">
        <v>0</v>
      </c>
      <c r="K635" s="15">
        <v>84.49</v>
      </c>
      <c r="L635" s="113">
        <v>0</v>
      </c>
      <c r="M635" s="113">
        <v>0</v>
      </c>
      <c r="N635" s="113">
        <v>0</v>
      </c>
      <c r="O635" s="113">
        <v>10.983699999999999</v>
      </c>
      <c r="P635" s="113">
        <v>104.12369999999999</v>
      </c>
      <c r="Q635"/>
      <c r="R635" t="s">
        <v>8045</v>
      </c>
      <c r="S635" s="136"/>
      <c r="T635" s="136"/>
      <c r="U635" s="136"/>
    </row>
    <row r="636" spans="1:21" x14ac:dyDescent="0.25">
      <c r="A636" t="s">
        <v>8324</v>
      </c>
      <c r="B636" t="s">
        <v>9519</v>
      </c>
      <c r="C636" t="s">
        <v>7706</v>
      </c>
      <c r="D636" t="s">
        <v>0</v>
      </c>
      <c r="E636">
        <v>30425</v>
      </c>
      <c r="F636" t="s">
        <v>1455</v>
      </c>
      <c r="G636" s="42" t="s">
        <v>1456</v>
      </c>
      <c r="H636" s="113">
        <v>10.57</v>
      </c>
      <c r="I636" s="113">
        <v>0</v>
      </c>
      <c r="J636" s="113">
        <v>0</v>
      </c>
      <c r="K636" s="15">
        <v>103.23</v>
      </c>
      <c r="L636" s="113">
        <v>0</v>
      </c>
      <c r="M636" s="113">
        <v>0</v>
      </c>
      <c r="N636" s="113">
        <v>0</v>
      </c>
      <c r="O636" s="113">
        <v>13.4199</v>
      </c>
      <c r="P636" s="113">
        <v>127.21990000000001</v>
      </c>
      <c r="Q636"/>
      <c r="R636" t="s">
        <v>8045</v>
      </c>
      <c r="S636" s="136"/>
      <c r="T636" s="136"/>
      <c r="U636" s="136"/>
    </row>
    <row r="637" spans="1:21" x14ac:dyDescent="0.25">
      <c r="A637" t="s">
        <v>8324</v>
      </c>
      <c r="B637" t="s">
        <v>9502</v>
      </c>
      <c r="C637" t="s">
        <v>7706</v>
      </c>
      <c r="D637" t="s">
        <v>0</v>
      </c>
      <c r="E637">
        <v>30945</v>
      </c>
      <c r="F637" t="s">
        <v>1455</v>
      </c>
      <c r="G637" s="42" t="s">
        <v>1456</v>
      </c>
      <c r="H637" s="113">
        <v>11.49</v>
      </c>
      <c r="I637" s="113">
        <v>0</v>
      </c>
      <c r="J637" s="113">
        <v>0</v>
      </c>
      <c r="K637" s="15">
        <v>113.9</v>
      </c>
      <c r="L637" s="113">
        <v>0</v>
      </c>
      <c r="M637" s="113">
        <v>0</v>
      </c>
      <c r="N637" s="113">
        <v>0</v>
      </c>
      <c r="O637" s="113">
        <v>14.807</v>
      </c>
      <c r="P637" s="113">
        <v>140.197</v>
      </c>
      <c r="Q637"/>
      <c r="R637" t="s">
        <v>8045</v>
      </c>
      <c r="S637" s="136"/>
      <c r="T637" s="136"/>
      <c r="U637" s="136"/>
    </row>
    <row r="638" spans="1:21" x14ac:dyDescent="0.25">
      <c r="A638" t="s">
        <v>8324</v>
      </c>
      <c r="B638" t="s">
        <v>9518</v>
      </c>
      <c r="C638" t="s">
        <v>7706</v>
      </c>
      <c r="D638" t="s">
        <v>0</v>
      </c>
      <c r="E638">
        <v>31465</v>
      </c>
      <c r="F638" t="s">
        <v>1455</v>
      </c>
      <c r="G638" s="42" t="s">
        <v>1456</v>
      </c>
      <c r="H638" s="113">
        <v>8.9600000000000009</v>
      </c>
      <c r="I638" s="113">
        <v>0</v>
      </c>
      <c r="J638" s="113">
        <v>0</v>
      </c>
      <c r="K638" s="15">
        <v>88.8</v>
      </c>
      <c r="L638" s="113">
        <v>0</v>
      </c>
      <c r="M638" s="113">
        <v>0</v>
      </c>
      <c r="N638" s="113">
        <v>0</v>
      </c>
      <c r="O638" s="113">
        <v>11.544</v>
      </c>
      <c r="P638" s="113">
        <v>109.30399999999999</v>
      </c>
      <c r="Q638"/>
      <c r="R638" t="s">
        <v>8045</v>
      </c>
      <c r="S638" s="136"/>
      <c r="T638" s="136"/>
      <c r="U638" s="136"/>
    </row>
    <row r="639" spans="1:21" x14ac:dyDescent="0.25">
      <c r="A639" t="s">
        <v>8324</v>
      </c>
      <c r="B639" t="s">
        <v>9502</v>
      </c>
      <c r="C639" t="s">
        <v>7706</v>
      </c>
      <c r="D639" t="s">
        <v>0</v>
      </c>
      <c r="E639">
        <v>289</v>
      </c>
      <c r="F639" t="s">
        <v>2876</v>
      </c>
      <c r="G639" s="134" t="s">
        <v>2877</v>
      </c>
      <c r="H639" s="113">
        <v>0</v>
      </c>
      <c r="I639" s="113">
        <v>0</v>
      </c>
      <c r="J639" s="113">
        <v>0</v>
      </c>
      <c r="K639" s="15">
        <v>65.56</v>
      </c>
      <c r="L639" s="113">
        <v>0</v>
      </c>
      <c r="M639" s="113">
        <v>0</v>
      </c>
      <c r="N639" s="113">
        <v>0</v>
      </c>
      <c r="O639" s="113">
        <v>8.5228000000000002</v>
      </c>
      <c r="P639" s="113">
        <v>74.082800000000006</v>
      </c>
      <c r="Q639"/>
      <c r="R639" t="s">
        <v>8045</v>
      </c>
      <c r="S639" s="136"/>
      <c r="T639" s="136"/>
      <c r="U639" s="136"/>
    </row>
    <row r="640" spans="1:21" x14ac:dyDescent="0.25">
      <c r="A640" t="s">
        <v>8324</v>
      </c>
      <c r="B640" t="s">
        <v>9516</v>
      </c>
      <c r="C640" t="s">
        <v>7706</v>
      </c>
      <c r="D640" t="s">
        <v>0</v>
      </c>
      <c r="E640">
        <v>454</v>
      </c>
      <c r="F640" t="s">
        <v>2876</v>
      </c>
      <c r="G640" s="134" t="s">
        <v>2877</v>
      </c>
      <c r="H640" s="113">
        <v>0</v>
      </c>
      <c r="I640" s="113">
        <v>0</v>
      </c>
      <c r="J640" s="113">
        <v>0</v>
      </c>
      <c r="K640" s="15">
        <v>31.98</v>
      </c>
      <c r="L640" s="113">
        <v>0</v>
      </c>
      <c r="M640" s="113">
        <v>0</v>
      </c>
      <c r="N640" s="113">
        <v>0</v>
      </c>
      <c r="O640" s="113">
        <v>4.1574</v>
      </c>
      <c r="P640" s="113">
        <v>36.1374</v>
      </c>
      <c r="Q640"/>
      <c r="R640" t="s">
        <v>8045</v>
      </c>
      <c r="S640" s="136"/>
      <c r="T640" s="136"/>
      <c r="U640" s="136"/>
    </row>
    <row r="641" spans="1:21" x14ac:dyDescent="0.25">
      <c r="A641" t="s">
        <v>8324</v>
      </c>
      <c r="B641" t="s">
        <v>9512</v>
      </c>
      <c r="C641" t="s">
        <v>7706</v>
      </c>
      <c r="D641" t="s">
        <v>0</v>
      </c>
      <c r="E641">
        <v>490</v>
      </c>
      <c r="F641" t="s">
        <v>2876</v>
      </c>
      <c r="G641" s="134" t="s">
        <v>2877</v>
      </c>
      <c r="H641" s="113">
        <v>0</v>
      </c>
      <c r="I641" s="113">
        <v>0</v>
      </c>
      <c r="J641" s="113">
        <v>0</v>
      </c>
      <c r="K641" s="15">
        <v>190.28</v>
      </c>
      <c r="L641" s="113">
        <v>0</v>
      </c>
      <c r="M641" s="113">
        <v>0</v>
      </c>
      <c r="N641" s="113">
        <v>0</v>
      </c>
      <c r="O641" s="113">
        <v>24.7364</v>
      </c>
      <c r="P641" s="113">
        <v>215.0164</v>
      </c>
      <c r="Q641"/>
      <c r="R641" t="s">
        <v>8045</v>
      </c>
      <c r="S641" s="136"/>
      <c r="T641" s="136"/>
      <c r="U641" s="136"/>
    </row>
    <row r="642" spans="1:21" x14ac:dyDescent="0.25">
      <c r="A642" t="s">
        <v>8324</v>
      </c>
      <c r="B642" t="s">
        <v>9510</v>
      </c>
      <c r="C642" t="s">
        <v>7706</v>
      </c>
      <c r="D642" t="s">
        <v>0</v>
      </c>
      <c r="E642">
        <v>412</v>
      </c>
      <c r="F642" t="s">
        <v>2876</v>
      </c>
      <c r="G642" s="134" t="s">
        <v>2877</v>
      </c>
      <c r="H642" s="113">
        <v>0</v>
      </c>
      <c r="I642" s="113">
        <v>0</v>
      </c>
      <c r="J642" s="113">
        <v>0</v>
      </c>
      <c r="K642" s="15">
        <v>147.11000000000001</v>
      </c>
      <c r="L642" s="113">
        <v>0</v>
      </c>
      <c r="M642" s="113">
        <v>0</v>
      </c>
      <c r="N642" s="113">
        <v>0</v>
      </c>
      <c r="O642" s="113">
        <v>19.124300000000002</v>
      </c>
      <c r="P642" s="113">
        <v>166.23430000000002</v>
      </c>
      <c r="Q642"/>
      <c r="R642" t="s">
        <v>8045</v>
      </c>
      <c r="S642" s="136"/>
      <c r="T642" s="136"/>
      <c r="U642" s="136"/>
    </row>
    <row r="643" spans="1:21" x14ac:dyDescent="0.25">
      <c r="A643" t="s">
        <v>8324</v>
      </c>
      <c r="B643" t="s">
        <v>9510</v>
      </c>
      <c r="C643" t="s">
        <v>7706</v>
      </c>
      <c r="D643" t="s">
        <v>0</v>
      </c>
      <c r="E643">
        <v>411</v>
      </c>
      <c r="F643" t="s">
        <v>2876</v>
      </c>
      <c r="G643" s="134" t="s">
        <v>2877</v>
      </c>
      <c r="H643" s="113">
        <v>0</v>
      </c>
      <c r="I643" s="113">
        <v>0</v>
      </c>
      <c r="J643" s="113">
        <v>0</v>
      </c>
      <c r="K643" s="15">
        <v>166.3</v>
      </c>
      <c r="L643" s="113">
        <v>0</v>
      </c>
      <c r="M643" s="113">
        <v>0</v>
      </c>
      <c r="N643" s="113">
        <v>0</v>
      </c>
      <c r="O643" s="113">
        <v>21.619000000000003</v>
      </c>
      <c r="P643" s="113">
        <v>187.91900000000001</v>
      </c>
      <c r="Q643"/>
      <c r="R643" t="s">
        <v>8045</v>
      </c>
      <c r="S643" s="136"/>
      <c r="T643" s="136"/>
      <c r="U643" s="136"/>
    </row>
    <row r="644" spans="1:21" x14ac:dyDescent="0.25">
      <c r="A644" t="s">
        <v>8324</v>
      </c>
      <c r="B644" t="s">
        <v>9510</v>
      </c>
      <c r="C644" t="s">
        <v>7706</v>
      </c>
      <c r="D644" t="s">
        <v>0</v>
      </c>
      <c r="E644">
        <v>410</v>
      </c>
      <c r="F644" t="s">
        <v>2876</v>
      </c>
      <c r="G644" s="134" t="s">
        <v>2877</v>
      </c>
      <c r="H644" s="113">
        <v>0</v>
      </c>
      <c r="I644" s="113">
        <v>0</v>
      </c>
      <c r="J644" s="113">
        <v>0</v>
      </c>
      <c r="K644" s="15">
        <v>154.13999999999999</v>
      </c>
      <c r="L644" s="113">
        <v>0</v>
      </c>
      <c r="M644" s="113">
        <v>0</v>
      </c>
      <c r="N644" s="113">
        <v>0</v>
      </c>
      <c r="O644" s="113">
        <v>20.0382</v>
      </c>
      <c r="P644" s="113">
        <v>174.17819999999998</v>
      </c>
      <c r="Q644"/>
      <c r="R644" t="s">
        <v>8045</v>
      </c>
      <c r="S644" s="136"/>
      <c r="T644" s="136"/>
      <c r="U644" s="136"/>
    </row>
    <row r="645" spans="1:21" x14ac:dyDescent="0.25">
      <c r="A645" t="s">
        <v>8324</v>
      </c>
      <c r="B645" t="s">
        <v>9510</v>
      </c>
      <c r="C645" t="s">
        <v>7706</v>
      </c>
      <c r="D645" t="s">
        <v>0</v>
      </c>
      <c r="E645">
        <v>409</v>
      </c>
      <c r="F645" t="s">
        <v>2876</v>
      </c>
      <c r="G645" s="134" t="s">
        <v>2877</v>
      </c>
      <c r="H645" s="113">
        <v>0</v>
      </c>
      <c r="I645" s="113">
        <v>0</v>
      </c>
      <c r="J645" s="113">
        <v>0</v>
      </c>
      <c r="K645" s="15">
        <v>189.64</v>
      </c>
      <c r="L645" s="113">
        <v>0</v>
      </c>
      <c r="M645" s="113">
        <v>0</v>
      </c>
      <c r="N645" s="113">
        <v>0</v>
      </c>
      <c r="O645" s="113">
        <v>24.653199999999998</v>
      </c>
      <c r="P645" s="113">
        <v>214.29319999999998</v>
      </c>
      <c r="Q645"/>
      <c r="R645" t="s">
        <v>8045</v>
      </c>
      <c r="S645" s="136"/>
      <c r="T645" s="136"/>
      <c r="U645" s="136"/>
    </row>
    <row r="646" spans="1:21" x14ac:dyDescent="0.25">
      <c r="A646" t="s">
        <v>8324</v>
      </c>
      <c r="B646" t="s">
        <v>9512</v>
      </c>
      <c r="C646" t="s">
        <v>7706</v>
      </c>
      <c r="D646" t="s">
        <v>0</v>
      </c>
      <c r="E646">
        <v>491</v>
      </c>
      <c r="F646" t="s">
        <v>2876</v>
      </c>
      <c r="G646" s="134" t="s">
        <v>2877</v>
      </c>
      <c r="H646" s="113">
        <v>0</v>
      </c>
      <c r="I646" s="113">
        <v>0</v>
      </c>
      <c r="J646" s="113">
        <v>0</v>
      </c>
      <c r="K646" s="15">
        <v>64.069999999999993</v>
      </c>
      <c r="L646" s="113">
        <v>0</v>
      </c>
      <c r="M646" s="113">
        <v>0</v>
      </c>
      <c r="N646" s="113">
        <v>0</v>
      </c>
      <c r="O646" s="113">
        <v>8.3290999999999986</v>
      </c>
      <c r="P646" s="113">
        <v>72.39909999999999</v>
      </c>
      <c r="Q646"/>
      <c r="R646" t="s">
        <v>8045</v>
      </c>
      <c r="S646" s="136"/>
      <c r="T646" s="136"/>
      <c r="U646" s="136"/>
    </row>
    <row r="647" spans="1:21" x14ac:dyDescent="0.25">
      <c r="A647" t="s">
        <v>8324</v>
      </c>
      <c r="B647" t="s">
        <v>9503</v>
      </c>
      <c r="C647" t="s">
        <v>7706</v>
      </c>
      <c r="D647" t="s">
        <v>0</v>
      </c>
      <c r="E647">
        <v>337</v>
      </c>
      <c r="F647" t="s">
        <v>2876</v>
      </c>
      <c r="G647" s="134" t="s">
        <v>2877</v>
      </c>
      <c r="H647" s="113">
        <v>0</v>
      </c>
      <c r="I647" s="113">
        <v>0</v>
      </c>
      <c r="J647" s="113">
        <v>0</v>
      </c>
      <c r="K647" s="15">
        <v>64.069999999999993</v>
      </c>
      <c r="L647" s="113">
        <v>0</v>
      </c>
      <c r="M647" s="113">
        <v>0</v>
      </c>
      <c r="N647" s="113">
        <v>0</v>
      </c>
      <c r="O647" s="113">
        <v>8.3290999999999986</v>
      </c>
      <c r="P647" s="113">
        <v>72.39909999999999</v>
      </c>
      <c r="Q647"/>
      <c r="R647" t="s">
        <v>8045</v>
      </c>
      <c r="S647" s="136"/>
      <c r="T647" s="136"/>
      <c r="U647" s="136"/>
    </row>
    <row r="648" spans="1:21" x14ac:dyDescent="0.25">
      <c r="A648" t="s">
        <v>8324</v>
      </c>
      <c r="B648" t="s">
        <v>9503</v>
      </c>
      <c r="C648" t="s">
        <v>7706</v>
      </c>
      <c r="D648" t="s">
        <v>0</v>
      </c>
      <c r="E648">
        <v>336</v>
      </c>
      <c r="F648" t="s">
        <v>2876</v>
      </c>
      <c r="G648" s="134" t="s">
        <v>2877</v>
      </c>
      <c r="H648" s="113">
        <v>0</v>
      </c>
      <c r="I648" s="113">
        <v>0</v>
      </c>
      <c r="J648" s="113">
        <v>0</v>
      </c>
      <c r="K648" s="15">
        <v>64.069999999999993</v>
      </c>
      <c r="L648" s="113">
        <v>0</v>
      </c>
      <c r="M648" s="113">
        <v>0</v>
      </c>
      <c r="N648" s="113">
        <v>0</v>
      </c>
      <c r="O648" s="113">
        <v>8.3290999999999986</v>
      </c>
      <c r="P648" s="113">
        <v>72.39909999999999</v>
      </c>
      <c r="Q648"/>
      <c r="R648" t="s">
        <v>8045</v>
      </c>
      <c r="S648" s="136"/>
      <c r="T648" s="136"/>
      <c r="U648" s="136"/>
    </row>
    <row r="649" spans="1:21" x14ac:dyDescent="0.25">
      <c r="A649" t="s">
        <v>8324</v>
      </c>
      <c r="B649" t="s">
        <v>9503</v>
      </c>
      <c r="C649" t="s">
        <v>7706</v>
      </c>
      <c r="D649" t="s">
        <v>0</v>
      </c>
      <c r="E649">
        <v>349</v>
      </c>
      <c r="F649" t="s">
        <v>2876</v>
      </c>
      <c r="G649" s="134" t="s">
        <v>2877</v>
      </c>
      <c r="H649" s="113">
        <v>0</v>
      </c>
      <c r="I649" s="113">
        <v>0</v>
      </c>
      <c r="J649" s="113">
        <v>0</v>
      </c>
      <c r="K649" s="15">
        <v>64.069999999999993</v>
      </c>
      <c r="L649" s="113">
        <v>0</v>
      </c>
      <c r="M649" s="113">
        <v>0</v>
      </c>
      <c r="N649" s="113">
        <v>0</v>
      </c>
      <c r="O649" s="113">
        <v>8.3290999999999986</v>
      </c>
      <c r="P649" s="113">
        <v>72.39909999999999</v>
      </c>
      <c r="Q649"/>
      <c r="R649" t="s">
        <v>8045</v>
      </c>
      <c r="S649" s="136"/>
      <c r="T649" s="136"/>
      <c r="U649" s="136"/>
    </row>
    <row r="650" spans="1:21" x14ac:dyDescent="0.25">
      <c r="A650" t="s">
        <v>8324</v>
      </c>
      <c r="B650" t="s">
        <v>9503</v>
      </c>
      <c r="C650" t="s">
        <v>7706</v>
      </c>
      <c r="D650" t="s">
        <v>0</v>
      </c>
      <c r="E650">
        <v>347</v>
      </c>
      <c r="F650" t="s">
        <v>2876</v>
      </c>
      <c r="G650" s="134" t="s">
        <v>2877</v>
      </c>
      <c r="H650" s="113">
        <v>0</v>
      </c>
      <c r="I650" s="113">
        <v>0</v>
      </c>
      <c r="J650" s="113">
        <v>0</v>
      </c>
      <c r="K650" s="15">
        <v>64.069999999999993</v>
      </c>
      <c r="L650" s="113">
        <v>0</v>
      </c>
      <c r="M650" s="113">
        <v>0</v>
      </c>
      <c r="N650" s="113">
        <v>0</v>
      </c>
      <c r="O650" s="113">
        <v>8.3290999999999986</v>
      </c>
      <c r="P650" s="113">
        <v>72.39909999999999</v>
      </c>
      <c r="Q650"/>
      <c r="R650" t="s">
        <v>8045</v>
      </c>
      <c r="S650" s="136"/>
      <c r="T650" s="136"/>
      <c r="U650" s="136"/>
    </row>
    <row r="651" spans="1:21" x14ac:dyDescent="0.25">
      <c r="A651" t="s">
        <v>8324</v>
      </c>
      <c r="B651" t="s">
        <v>9510</v>
      </c>
      <c r="C651" t="s">
        <v>7706</v>
      </c>
      <c r="D651" t="s">
        <v>0</v>
      </c>
      <c r="E651">
        <v>413</v>
      </c>
      <c r="F651" t="s">
        <v>2876</v>
      </c>
      <c r="G651" s="134" t="s">
        <v>2877</v>
      </c>
      <c r="H651" s="113">
        <v>0</v>
      </c>
      <c r="I651" s="113">
        <v>0</v>
      </c>
      <c r="J651" s="113">
        <v>0</v>
      </c>
      <c r="K651" s="15">
        <v>64.069999999999993</v>
      </c>
      <c r="L651" s="113">
        <v>0</v>
      </c>
      <c r="M651" s="113">
        <v>0</v>
      </c>
      <c r="N651" s="113">
        <v>0</v>
      </c>
      <c r="O651" s="113">
        <v>8.3290999999999986</v>
      </c>
      <c r="P651" s="113">
        <v>72.39909999999999</v>
      </c>
      <c r="Q651"/>
      <c r="R651" t="s">
        <v>8045</v>
      </c>
      <c r="S651" s="136"/>
      <c r="T651" s="136"/>
      <c r="U651" s="136"/>
    </row>
    <row r="652" spans="1:21" x14ac:dyDescent="0.25">
      <c r="A652" t="s">
        <v>8324</v>
      </c>
      <c r="B652" t="s">
        <v>9518</v>
      </c>
      <c r="C652" t="s">
        <v>7706</v>
      </c>
      <c r="D652" t="s">
        <v>0</v>
      </c>
      <c r="E652">
        <v>317</v>
      </c>
      <c r="F652" t="s">
        <v>2876</v>
      </c>
      <c r="G652" s="134" t="s">
        <v>2877</v>
      </c>
      <c r="H652" s="113">
        <v>0</v>
      </c>
      <c r="I652" s="113">
        <v>0</v>
      </c>
      <c r="J652" s="113">
        <v>0</v>
      </c>
      <c r="K652" s="15">
        <v>64.069999999999993</v>
      </c>
      <c r="L652" s="113">
        <v>0</v>
      </c>
      <c r="M652" s="113">
        <v>0</v>
      </c>
      <c r="N652" s="113">
        <v>0</v>
      </c>
      <c r="O652" s="113">
        <v>8.3290999999999986</v>
      </c>
      <c r="P652" s="113">
        <v>72.39909999999999</v>
      </c>
      <c r="Q652"/>
      <c r="R652" t="s">
        <v>8045</v>
      </c>
      <c r="S652" s="136"/>
      <c r="T652" s="136"/>
      <c r="U652" s="136"/>
    </row>
    <row r="653" spans="1:21" x14ac:dyDescent="0.25">
      <c r="A653" t="s">
        <v>8324</v>
      </c>
      <c r="B653" t="s">
        <v>9518</v>
      </c>
      <c r="C653" t="s">
        <v>7706</v>
      </c>
      <c r="D653" t="s">
        <v>0</v>
      </c>
      <c r="E653">
        <v>318</v>
      </c>
      <c r="F653" t="s">
        <v>2876</v>
      </c>
      <c r="G653" s="134" t="s">
        <v>2877</v>
      </c>
      <c r="H653" s="113">
        <v>0</v>
      </c>
      <c r="I653" s="113">
        <v>0</v>
      </c>
      <c r="J653" s="113">
        <v>0</v>
      </c>
      <c r="K653" s="15">
        <v>64.069999999999993</v>
      </c>
      <c r="L653" s="113">
        <v>0</v>
      </c>
      <c r="M653" s="113">
        <v>0</v>
      </c>
      <c r="N653" s="113">
        <v>0</v>
      </c>
      <c r="O653" s="113">
        <v>8.3290999999999986</v>
      </c>
      <c r="P653" s="113">
        <v>72.39909999999999</v>
      </c>
      <c r="Q653"/>
      <c r="R653" t="s">
        <v>8045</v>
      </c>
      <c r="S653" s="136"/>
      <c r="T653" s="136"/>
      <c r="U653" s="136"/>
    </row>
    <row r="654" spans="1:21" x14ac:dyDescent="0.25">
      <c r="A654" t="s">
        <v>8324</v>
      </c>
      <c r="B654" t="s">
        <v>9513</v>
      </c>
      <c r="C654" t="s">
        <v>7706</v>
      </c>
      <c r="D654" t="s">
        <v>0</v>
      </c>
      <c r="E654">
        <v>551</v>
      </c>
      <c r="F654" t="s">
        <v>2876</v>
      </c>
      <c r="G654" s="134" t="s">
        <v>2877</v>
      </c>
      <c r="H654" s="113">
        <v>0</v>
      </c>
      <c r="I654" s="113">
        <v>0</v>
      </c>
      <c r="J654" s="113">
        <v>0</v>
      </c>
      <c r="K654" s="15">
        <v>61.72</v>
      </c>
      <c r="L654" s="113">
        <v>0</v>
      </c>
      <c r="M654" s="113">
        <v>0</v>
      </c>
      <c r="N654" s="113">
        <v>0</v>
      </c>
      <c r="O654" s="113">
        <v>8.0236000000000001</v>
      </c>
      <c r="P654" s="113">
        <v>69.743600000000001</v>
      </c>
      <c r="Q654"/>
      <c r="R654" t="s">
        <v>8045</v>
      </c>
      <c r="S654" s="136"/>
      <c r="T654" s="136"/>
      <c r="U654" s="136"/>
    </row>
    <row r="655" spans="1:21" x14ac:dyDescent="0.25">
      <c r="A655" t="s">
        <v>8324</v>
      </c>
      <c r="B655" t="s">
        <v>9516</v>
      </c>
      <c r="C655" t="s">
        <v>7706</v>
      </c>
      <c r="D655" t="s">
        <v>0</v>
      </c>
      <c r="E655">
        <v>455</v>
      </c>
      <c r="F655" t="s">
        <v>2876</v>
      </c>
      <c r="G655" s="134" t="s">
        <v>2877</v>
      </c>
      <c r="H655" s="113">
        <v>0</v>
      </c>
      <c r="I655" s="113">
        <v>0</v>
      </c>
      <c r="J655" s="113">
        <v>0</v>
      </c>
      <c r="K655" s="15">
        <v>31.98</v>
      </c>
      <c r="L655" s="113">
        <v>0</v>
      </c>
      <c r="M655" s="113">
        <v>0</v>
      </c>
      <c r="N655" s="113">
        <v>0</v>
      </c>
      <c r="O655" s="113">
        <v>4.1574</v>
      </c>
      <c r="P655" s="113">
        <v>36.1374</v>
      </c>
      <c r="Q655"/>
      <c r="R655" t="s">
        <v>8045</v>
      </c>
      <c r="S655" s="136"/>
      <c r="T655" s="136"/>
      <c r="U655" s="136"/>
    </row>
    <row r="656" spans="1:21" x14ac:dyDescent="0.25">
      <c r="A656" t="s">
        <v>8324</v>
      </c>
      <c r="B656" t="s">
        <v>9515</v>
      </c>
      <c r="C656" t="s">
        <v>7706</v>
      </c>
      <c r="D656" t="s">
        <v>0</v>
      </c>
      <c r="E656">
        <v>370</v>
      </c>
      <c r="F656" t="s">
        <v>2876</v>
      </c>
      <c r="G656" s="134" t="s">
        <v>2877</v>
      </c>
      <c r="H656" s="113">
        <v>0</v>
      </c>
      <c r="I656" s="113">
        <v>0</v>
      </c>
      <c r="J656" s="113">
        <v>0</v>
      </c>
      <c r="K656" s="15">
        <v>92.1</v>
      </c>
      <c r="L656" s="113">
        <v>0</v>
      </c>
      <c r="M656" s="113">
        <v>0</v>
      </c>
      <c r="N656" s="113">
        <v>0</v>
      </c>
      <c r="O656" s="113">
        <v>11.972999999999999</v>
      </c>
      <c r="P656" s="113">
        <v>104.07299999999999</v>
      </c>
      <c r="Q656"/>
      <c r="R656" t="s">
        <v>8045</v>
      </c>
      <c r="S656" s="136"/>
      <c r="T656" s="136"/>
      <c r="U656" s="136"/>
    </row>
    <row r="657" spans="1:21" x14ac:dyDescent="0.25">
      <c r="A657" t="s">
        <v>8324</v>
      </c>
      <c r="B657" t="s">
        <v>9514</v>
      </c>
      <c r="C657" t="s">
        <v>7706</v>
      </c>
      <c r="D657" t="s">
        <v>0</v>
      </c>
      <c r="E657">
        <v>265</v>
      </c>
      <c r="F657" t="s">
        <v>2876</v>
      </c>
      <c r="G657" s="134" t="s">
        <v>2877</v>
      </c>
      <c r="H657" s="113">
        <v>0</v>
      </c>
      <c r="I657" s="113">
        <v>0</v>
      </c>
      <c r="J657" s="113">
        <v>0</v>
      </c>
      <c r="K657" s="15">
        <v>86.03</v>
      </c>
      <c r="L657" s="113">
        <v>0</v>
      </c>
      <c r="M657" s="113">
        <v>0</v>
      </c>
      <c r="N657" s="113">
        <v>0</v>
      </c>
      <c r="O657" s="113">
        <v>11.183900000000001</v>
      </c>
      <c r="P657" s="113">
        <v>97.213899999999995</v>
      </c>
      <c r="Q657"/>
      <c r="R657" t="s">
        <v>8045</v>
      </c>
      <c r="S657" s="136"/>
      <c r="T657" s="136"/>
      <c r="U657" s="136"/>
    </row>
    <row r="658" spans="1:21" x14ac:dyDescent="0.25">
      <c r="A658" t="s">
        <v>8324</v>
      </c>
      <c r="B658" t="s">
        <v>9517</v>
      </c>
      <c r="C658" t="s">
        <v>7706</v>
      </c>
      <c r="D658" t="s">
        <v>0</v>
      </c>
      <c r="E658">
        <v>214</v>
      </c>
      <c r="F658" t="s">
        <v>2876</v>
      </c>
      <c r="G658" s="134" t="s">
        <v>2877</v>
      </c>
      <c r="H658" s="113">
        <v>0</v>
      </c>
      <c r="I658" s="113">
        <v>0</v>
      </c>
      <c r="J658" s="113">
        <v>0</v>
      </c>
      <c r="K658" s="15">
        <v>50.21</v>
      </c>
      <c r="L658" s="113">
        <v>0</v>
      </c>
      <c r="M658" s="113">
        <v>0</v>
      </c>
      <c r="N658" s="113">
        <v>0</v>
      </c>
      <c r="O658" s="113">
        <v>6.5273000000000003</v>
      </c>
      <c r="P658" s="113">
        <v>56.737300000000005</v>
      </c>
      <c r="Q658"/>
      <c r="R658" t="s">
        <v>8045</v>
      </c>
      <c r="S658" s="136"/>
      <c r="T658" s="136"/>
      <c r="U658" s="136"/>
    </row>
    <row r="659" spans="1:21" x14ac:dyDescent="0.25">
      <c r="A659" t="s">
        <v>8324</v>
      </c>
      <c r="B659" t="s">
        <v>9456</v>
      </c>
      <c r="C659" t="s">
        <v>7706</v>
      </c>
      <c r="D659" t="s">
        <v>0</v>
      </c>
      <c r="E659">
        <v>172</v>
      </c>
      <c r="F659" t="s">
        <v>2876</v>
      </c>
      <c r="G659" s="134" t="s">
        <v>2877</v>
      </c>
      <c r="H659" s="113">
        <v>0</v>
      </c>
      <c r="I659" s="113">
        <v>0</v>
      </c>
      <c r="J659" s="113">
        <v>0</v>
      </c>
      <c r="K659" s="15">
        <v>36.14</v>
      </c>
      <c r="L659" s="113">
        <v>0</v>
      </c>
      <c r="M659" s="113">
        <v>0</v>
      </c>
      <c r="N659" s="113">
        <v>0</v>
      </c>
      <c r="O659" s="113">
        <v>4.6981999999999999</v>
      </c>
      <c r="P659" s="113">
        <v>40.838200000000001</v>
      </c>
      <c r="Q659"/>
      <c r="R659" t="s">
        <v>8045</v>
      </c>
      <c r="S659" s="136"/>
      <c r="T659" s="136"/>
      <c r="U659" s="136"/>
    </row>
    <row r="660" spans="1:21" x14ac:dyDescent="0.25">
      <c r="A660" t="s">
        <v>8324</v>
      </c>
      <c r="B660" t="s">
        <v>9513</v>
      </c>
      <c r="C660" t="s">
        <v>7706</v>
      </c>
      <c r="D660" t="s">
        <v>0</v>
      </c>
      <c r="E660">
        <v>552</v>
      </c>
      <c r="F660" t="s">
        <v>2876</v>
      </c>
      <c r="G660" s="134" t="s">
        <v>2877</v>
      </c>
      <c r="H660" s="113">
        <v>0</v>
      </c>
      <c r="I660" s="113">
        <v>0</v>
      </c>
      <c r="J660" s="113">
        <v>0</v>
      </c>
      <c r="K660" s="15">
        <v>64.069999999999993</v>
      </c>
      <c r="L660" s="113">
        <v>0</v>
      </c>
      <c r="M660" s="113">
        <v>0</v>
      </c>
      <c r="N660" s="113">
        <v>0</v>
      </c>
      <c r="O660" s="113">
        <v>8.3290999999999986</v>
      </c>
      <c r="P660" s="113">
        <v>72.39909999999999</v>
      </c>
      <c r="Q660"/>
      <c r="R660" t="s">
        <v>8045</v>
      </c>
      <c r="S660" s="136"/>
      <c r="T660" s="136"/>
      <c r="U660" s="136"/>
    </row>
    <row r="661" spans="1:21" x14ac:dyDescent="0.25">
      <c r="A661" t="s">
        <v>8324</v>
      </c>
      <c r="B661" t="s">
        <v>9507</v>
      </c>
      <c r="C661" t="s">
        <v>7706</v>
      </c>
      <c r="D661" t="s">
        <v>0</v>
      </c>
      <c r="E661">
        <v>525</v>
      </c>
      <c r="F661" t="s">
        <v>2876</v>
      </c>
      <c r="G661" s="134" t="s">
        <v>2877</v>
      </c>
      <c r="H661" s="113">
        <v>0</v>
      </c>
      <c r="I661" s="113">
        <v>0</v>
      </c>
      <c r="J661" s="113">
        <v>0</v>
      </c>
      <c r="K661" s="15">
        <v>64.069999999999993</v>
      </c>
      <c r="L661" s="113">
        <v>0</v>
      </c>
      <c r="M661" s="113">
        <v>0</v>
      </c>
      <c r="N661" s="113">
        <v>0</v>
      </c>
      <c r="O661" s="113">
        <v>8.3290999999999986</v>
      </c>
      <c r="P661" s="113">
        <v>72.39909999999999</v>
      </c>
      <c r="Q661"/>
      <c r="R661" t="s">
        <v>8045</v>
      </c>
      <c r="S661" s="136"/>
      <c r="T661" s="136"/>
      <c r="U661" s="136"/>
    </row>
    <row r="662" spans="1:21" x14ac:dyDescent="0.25">
      <c r="A662" t="s">
        <v>8324</v>
      </c>
      <c r="B662" t="s">
        <v>9516</v>
      </c>
      <c r="C662" t="s">
        <v>7706</v>
      </c>
      <c r="D662" t="s">
        <v>0</v>
      </c>
      <c r="E662">
        <v>456</v>
      </c>
      <c r="F662" t="s">
        <v>2876</v>
      </c>
      <c r="G662" s="134" t="s">
        <v>2877</v>
      </c>
      <c r="H662" s="113">
        <v>0</v>
      </c>
      <c r="I662" s="113">
        <v>0</v>
      </c>
      <c r="J662" s="113">
        <v>0</v>
      </c>
      <c r="K662" s="15">
        <v>64.069999999999993</v>
      </c>
      <c r="L662" s="113">
        <v>0</v>
      </c>
      <c r="M662" s="113">
        <v>0</v>
      </c>
      <c r="N662" s="113">
        <v>0</v>
      </c>
      <c r="O662" s="113">
        <v>8.3290999999999986</v>
      </c>
      <c r="P662" s="113">
        <v>72.39909999999999</v>
      </c>
      <c r="Q662"/>
      <c r="R662" t="s">
        <v>8045</v>
      </c>
      <c r="S662" s="136"/>
      <c r="T662" s="136"/>
      <c r="U662" s="136"/>
    </row>
    <row r="663" spans="1:21" x14ac:dyDescent="0.25">
      <c r="A663" t="s">
        <v>8324</v>
      </c>
      <c r="B663" t="s">
        <v>9505</v>
      </c>
      <c r="C663" t="s">
        <v>7706</v>
      </c>
      <c r="D663" t="s">
        <v>0</v>
      </c>
      <c r="E663">
        <v>436</v>
      </c>
      <c r="F663" t="s">
        <v>2876</v>
      </c>
      <c r="G663" s="134" t="s">
        <v>2877</v>
      </c>
      <c r="H663" s="113">
        <v>0</v>
      </c>
      <c r="I663" s="113">
        <v>0</v>
      </c>
      <c r="J663" s="113">
        <v>0</v>
      </c>
      <c r="K663" s="15">
        <v>64.069999999999993</v>
      </c>
      <c r="L663" s="113">
        <v>0</v>
      </c>
      <c r="M663" s="113">
        <v>0</v>
      </c>
      <c r="N663" s="113">
        <v>0</v>
      </c>
      <c r="O663" s="113">
        <v>8.3290999999999986</v>
      </c>
      <c r="P663" s="113">
        <v>72.39909999999999</v>
      </c>
      <c r="Q663"/>
      <c r="R663" t="s">
        <v>8045</v>
      </c>
      <c r="S663" s="136"/>
      <c r="T663" s="136"/>
      <c r="U663" s="136"/>
    </row>
    <row r="664" spans="1:21" x14ac:dyDescent="0.25">
      <c r="A664" t="s">
        <v>8324</v>
      </c>
      <c r="B664" t="s">
        <v>9504</v>
      </c>
      <c r="C664" t="s">
        <v>7706</v>
      </c>
      <c r="D664" t="s">
        <v>0</v>
      </c>
      <c r="E664">
        <v>392</v>
      </c>
      <c r="F664" t="s">
        <v>2876</v>
      </c>
      <c r="G664" s="134" t="s">
        <v>2877</v>
      </c>
      <c r="H664" s="113">
        <v>0</v>
      </c>
      <c r="I664" s="113">
        <v>0</v>
      </c>
      <c r="J664" s="113">
        <v>0</v>
      </c>
      <c r="K664" s="15">
        <v>71.760000000000005</v>
      </c>
      <c r="L664" s="113">
        <v>0</v>
      </c>
      <c r="M664" s="113">
        <v>0</v>
      </c>
      <c r="N664" s="113">
        <v>0</v>
      </c>
      <c r="O664" s="113">
        <v>9.3288000000000011</v>
      </c>
      <c r="P664" s="113">
        <v>81.088800000000006</v>
      </c>
      <c r="Q664"/>
      <c r="R664" t="s">
        <v>8045</v>
      </c>
      <c r="S664" s="136"/>
      <c r="T664" s="136"/>
      <c r="U664" s="136"/>
    </row>
    <row r="665" spans="1:21" x14ac:dyDescent="0.25">
      <c r="A665" t="s">
        <v>8324</v>
      </c>
      <c r="B665" t="s">
        <v>9503</v>
      </c>
      <c r="C665" t="s">
        <v>7706</v>
      </c>
      <c r="D665" t="s">
        <v>0</v>
      </c>
      <c r="E665">
        <v>348</v>
      </c>
      <c r="F665" t="s">
        <v>2876</v>
      </c>
      <c r="G665" s="134" t="s">
        <v>2877</v>
      </c>
      <c r="H665" s="113">
        <v>0</v>
      </c>
      <c r="I665" s="113">
        <v>0</v>
      </c>
      <c r="J665" s="113">
        <v>0</v>
      </c>
      <c r="K665" s="15">
        <v>64.069999999999993</v>
      </c>
      <c r="L665" s="113">
        <v>0</v>
      </c>
      <c r="M665" s="113">
        <v>0</v>
      </c>
      <c r="N665" s="113">
        <v>0</v>
      </c>
      <c r="O665" s="113">
        <v>8.3290999999999986</v>
      </c>
      <c r="P665" s="113">
        <v>72.39909999999999</v>
      </c>
      <c r="Q665"/>
      <c r="R665" t="s">
        <v>8045</v>
      </c>
      <c r="S665" s="136"/>
      <c r="T665" s="136"/>
      <c r="U665" s="136"/>
    </row>
    <row r="666" spans="1:21" x14ac:dyDescent="0.25">
      <c r="A666" t="s">
        <v>8324</v>
      </c>
      <c r="B666" t="s">
        <v>9514</v>
      </c>
      <c r="C666" t="s">
        <v>7706</v>
      </c>
      <c r="D666" t="s">
        <v>0</v>
      </c>
      <c r="E666">
        <v>270</v>
      </c>
      <c r="F666" t="s">
        <v>2876</v>
      </c>
      <c r="G666" s="134" t="s">
        <v>2877</v>
      </c>
      <c r="H666" s="113">
        <v>0</v>
      </c>
      <c r="I666" s="113">
        <v>0</v>
      </c>
      <c r="J666" s="113">
        <v>0</v>
      </c>
      <c r="K666" s="15">
        <v>72.400000000000006</v>
      </c>
      <c r="L666" s="113">
        <v>0</v>
      </c>
      <c r="M666" s="113">
        <v>0</v>
      </c>
      <c r="N666" s="113">
        <v>0</v>
      </c>
      <c r="O666" s="113">
        <v>9.4120000000000008</v>
      </c>
      <c r="P666" s="113">
        <v>81.812000000000012</v>
      </c>
      <c r="Q666"/>
      <c r="R666" t="s">
        <v>8045</v>
      </c>
      <c r="S666" s="136"/>
      <c r="T666" s="136"/>
      <c r="U666" s="136"/>
    </row>
    <row r="667" spans="1:21" x14ac:dyDescent="0.25">
      <c r="A667" t="s">
        <v>8324</v>
      </c>
      <c r="B667" t="s">
        <v>9500</v>
      </c>
      <c r="C667" t="s">
        <v>7706</v>
      </c>
      <c r="D667" t="s">
        <v>0</v>
      </c>
      <c r="E667">
        <v>229</v>
      </c>
      <c r="F667" t="s">
        <v>2876</v>
      </c>
      <c r="G667" s="134" t="s">
        <v>2877</v>
      </c>
      <c r="H667" s="113">
        <v>0</v>
      </c>
      <c r="I667" s="113">
        <v>0</v>
      </c>
      <c r="J667" s="113">
        <v>0</v>
      </c>
      <c r="K667" s="15">
        <v>64.069999999999993</v>
      </c>
      <c r="L667" s="113">
        <v>0</v>
      </c>
      <c r="M667" s="113">
        <v>0</v>
      </c>
      <c r="N667" s="113">
        <v>0</v>
      </c>
      <c r="O667" s="113">
        <v>8.3290999999999986</v>
      </c>
      <c r="P667" s="113">
        <v>72.39909999999999</v>
      </c>
      <c r="Q667"/>
      <c r="R667" t="s">
        <v>8045</v>
      </c>
      <c r="S667" s="136"/>
      <c r="T667" s="136"/>
      <c r="U667" s="136"/>
    </row>
    <row r="668" spans="1:21" x14ac:dyDescent="0.25">
      <c r="A668" t="s">
        <v>8324</v>
      </c>
      <c r="B668" t="s">
        <v>9506</v>
      </c>
      <c r="C668" t="s">
        <v>7706</v>
      </c>
      <c r="D668" t="s">
        <v>0</v>
      </c>
      <c r="E668">
        <v>469</v>
      </c>
      <c r="F668" t="s">
        <v>2876</v>
      </c>
      <c r="G668" s="134" t="s">
        <v>2877</v>
      </c>
      <c r="H668" s="113">
        <v>0</v>
      </c>
      <c r="I668" s="113">
        <v>0</v>
      </c>
      <c r="J668" s="113">
        <v>0</v>
      </c>
      <c r="K668" s="15">
        <v>89.22</v>
      </c>
      <c r="L668" s="113">
        <v>0</v>
      </c>
      <c r="M668" s="113">
        <v>0</v>
      </c>
      <c r="N668" s="113">
        <v>0</v>
      </c>
      <c r="O668" s="113">
        <v>11.598600000000001</v>
      </c>
      <c r="P668" s="113">
        <v>100.8186</v>
      </c>
      <c r="Q668"/>
      <c r="R668" t="s">
        <v>8045</v>
      </c>
      <c r="S668" s="136"/>
      <c r="T668" s="136"/>
      <c r="U668" s="136"/>
    </row>
    <row r="669" spans="1:21" x14ac:dyDescent="0.25">
      <c r="A669" t="s">
        <v>8324</v>
      </c>
      <c r="B669" t="s">
        <v>9513</v>
      </c>
      <c r="C669" t="s">
        <v>7706</v>
      </c>
      <c r="D669" t="s">
        <v>0</v>
      </c>
      <c r="E669">
        <v>553</v>
      </c>
      <c r="F669" t="s">
        <v>2876</v>
      </c>
      <c r="G669" s="134" t="s">
        <v>2877</v>
      </c>
      <c r="H669" s="113">
        <v>0</v>
      </c>
      <c r="I669" s="113">
        <v>0</v>
      </c>
      <c r="J669" s="113">
        <v>0</v>
      </c>
      <c r="K669" s="15">
        <v>64.069999999999993</v>
      </c>
      <c r="L669" s="113">
        <v>0</v>
      </c>
      <c r="M669" s="113">
        <v>0</v>
      </c>
      <c r="N669" s="113">
        <v>0</v>
      </c>
      <c r="O669" s="113">
        <v>8.3290999999999986</v>
      </c>
      <c r="P669" s="113">
        <v>72.39909999999999</v>
      </c>
      <c r="Q669"/>
      <c r="R669" t="s">
        <v>8045</v>
      </c>
      <c r="S669" s="136"/>
      <c r="T669" s="136"/>
      <c r="U669" s="136"/>
    </row>
    <row r="670" spans="1:21" x14ac:dyDescent="0.25">
      <c r="A670" t="s">
        <v>8324</v>
      </c>
      <c r="B670" t="s">
        <v>9516</v>
      </c>
      <c r="C670" t="s">
        <v>7706</v>
      </c>
      <c r="D670" t="s">
        <v>0</v>
      </c>
      <c r="E670">
        <v>457</v>
      </c>
      <c r="F670" t="s">
        <v>2876</v>
      </c>
      <c r="G670" s="134" t="s">
        <v>2877</v>
      </c>
      <c r="H670" s="113">
        <v>0</v>
      </c>
      <c r="I670" s="113">
        <v>0</v>
      </c>
      <c r="J670" s="113">
        <v>0</v>
      </c>
      <c r="K670" s="15">
        <v>64.069999999999993</v>
      </c>
      <c r="L670" s="113">
        <v>0</v>
      </c>
      <c r="M670" s="113">
        <v>0</v>
      </c>
      <c r="N670" s="113">
        <v>0</v>
      </c>
      <c r="O670" s="113">
        <v>8.3290999999999986</v>
      </c>
      <c r="P670" s="113">
        <v>72.39909999999999</v>
      </c>
      <c r="Q670"/>
      <c r="R670" t="s">
        <v>8045</v>
      </c>
      <c r="S670" s="136"/>
      <c r="T670" s="136"/>
      <c r="U670" s="136"/>
    </row>
    <row r="671" spans="1:21" x14ac:dyDescent="0.25">
      <c r="A671" t="s">
        <v>8324</v>
      </c>
      <c r="B671" t="s">
        <v>9515</v>
      </c>
      <c r="C671" t="s">
        <v>7706</v>
      </c>
      <c r="D671" t="s">
        <v>0</v>
      </c>
      <c r="E671">
        <v>371</v>
      </c>
      <c r="F671" t="s">
        <v>2876</v>
      </c>
      <c r="G671" s="134" t="s">
        <v>2877</v>
      </c>
      <c r="H671" s="113">
        <v>0</v>
      </c>
      <c r="I671" s="113">
        <v>0</v>
      </c>
      <c r="J671" s="113">
        <v>0</v>
      </c>
      <c r="K671" s="15">
        <v>64.069999999999993</v>
      </c>
      <c r="L671" s="113">
        <v>0</v>
      </c>
      <c r="M671" s="113">
        <v>0</v>
      </c>
      <c r="N671" s="113">
        <v>0</v>
      </c>
      <c r="O671" s="113">
        <v>8.3290999999999986</v>
      </c>
      <c r="P671" s="113">
        <v>72.39909999999999</v>
      </c>
      <c r="Q671"/>
      <c r="R671" t="s">
        <v>8045</v>
      </c>
      <c r="S671" s="136"/>
      <c r="T671" s="136"/>
      <c r="U671" s="136"/>
    </row>
    <row r="672" spans="1:21" x14ac:dyDescent="0.25">
      <c r="A672" t="s">
        <v>8324</v>
      </c>
      <c r="B672" t="s">
        <v>9514</v>
      </c>
      <c r="C672" t="s">
        <v>7706</v>
      </c>
      <c r="D672" t="s">
        <v>0</v>
      </c>
      <c r="E672">
        <v>271</v>
      </c>
      <c r="F672" t="s">
        <v>2876</v>
      </c>
      <c r="G672" s="134" t="s">
        <v>2877</v>
      </c>
      <c r="H672" s="113">
        <v>0</v>
      </c>
      <c r="I672" s="113">
        <v>0</v>
      </c>
      <c r="J672" s="113">
        <v>0</v>
      </c>
      <c r="K672" s="15">
        <v>64.069999999999993</v>
      </c>
      <c r="L672" s="113">
        <v>0</v>
      </c>
      <c r="M672" s="113">
        <v>0</v>
      </c>
      <c r="N672" s="113">
        <v>0</v>
      </c>
      <c r="O672" s="113">
        <v>8.3290999999999986</v>
      </c>
      <c r="P672" s="113">
        <v>72.39909999999999</v>
      </c>
      <c r="Q672"/>
      <c r="R672" t="s">
        <v>8045</v>
      </c>
      <c r="S672" s="136"/>
      <c r="T672" s="136"/>
      <c r="U672" s="136"/>
    </row>
    <row r="673" spans="1:21" x14ac:dyDescent="0.25">
      <c r="A673" t="s">
        <v>8324</v>
      </c>
      <c r="B673" s="21" t="s">
        <v>9517</v>
      </c>
      <c r="C673" t="s">
        <v>7706</v>
      </c>
      <c r="D673" t="s">
        <v>0</v>
      </c>
      <c r="E673">
        <v>215</v>
      </c>
      <c r="F673" t="s">
        <v>2876</v>
      </c>
      <c r="G673" s="134" t="s">
        <v>2877</v>
      </c>
      <c r="H673" s="113">
        <v>0</v>
      </c>
      <c r="I673" s="113">
        <v>0</v>
      </c>
      <c r="J673" s="113">
        <v>0</v>
      </c>
      <c r="K673" s="15">
        <v>64.069999999999993</v>
      </c>
      <c r="L673" s="113">
        <v>0</v>
      </c>
      <c r="M673" s="113">
        <v>0</v>
      </c>
      <c r="N673" s="113">
        <v>0</v>
      </c>
      <c r="O673" s="113">
        <v>8.3290999999999986</v>
      </c>
      <c r="P673" s="113">
        <v>72.39909999999999</v>
      </c>
      <c r="Q673"/>
      <c r="R673" t="s">
        <v>8045</v>
      </c>
      <c r="S673" s="136"/>
      <c r="T673" s="136"/>
      <c r="U673" s="136"/>
    </row>
    <row r="674" spans="1:21" x14ac:dyDescent="0.25">
      <c r="A674" t="s">
        <v>8324</v>
      </c>
      <c r="B674" t="s">
        <v>9513</v>
      </c>
      <c r="C674" t="s">
        <v>7706</v>
      </c>
      <c r="D674" t="s">
        <v>0</v>
      </c>
      <c r="E674">
        <v>541</v>
      </c>
      <c r="F674" t="s">
        <v>2876</v>
      </c>
      <c r="G674" s="134" t="s">
        <v>2877</v>
      </c>
      <c r="H674" s="113">
        <v>0</v>
      </c>
      <c r="I674" s="113">
        <v>0</v>
      </c>
      <c r="J674" s="113">
        <v>0</v>
      </c>
      <c r="K674" s="15">
        <v>50.85</v>
      </c>
      <c r="L674" s="113">
        <v>0</v>
      </c>
      <c r="M674" s="113">
        <v>0</v>
      </c>
      <c r="N674" s="113">
        <v>0</v>
      </c>
      <c r="O674" s="113">
        <v>6.6105</v>
      </c>
      <c r="P674" s="113">
        <v>57.460500000000003</v>
      </c>
      <c r="Q674"/>
      <c r="R674" t="s">
        <v>8045</v>
      </c>
      <c r="S674" s="136"/>
      <c r="T674" s="136"/>
      <c r="U674" s="136"/>
    </row>
    <row r="675" spans="1:21" x14ac:dyDescent="0.25">
      <c r="A675" t="s">
        <v>8324</v>
      </c>
      <c r="B675" t="s">
        <v>9512</v>
      </c>
      <c r="C675" t="s">
        <v>7706</v>
      </c>
      <c r="D675" t="s">
        <v>0</v>
      </c>
      <c r="E675">
        <v>509</v>
      </c>
      <c r="F675" t="s">
        <v>2876</v>
      </c>
      <c r="G675" s="134" t="s">
        <v>2877</v>
      </c>
      <c r="H675" s="113">
        <v>0</v>
      </c>
      <c r="I675" s="113">
        <v>0</v>
      </c>
      <c r="J675" s="113">
        <v>0</v>
      </c>
      <c r="K675" s="15">
        <v>31.98</v>
      </c>
      <c r="L675" s="113">
        <v>0</v>
      </c>
      <c r="M675" s="113">
        <v>0</v>
      </c>
      <c r="N675" s="113">
        <v>0</v>
      </c>
      <c r="O675" s="113">
        <v>4.1574</v>
      </c>
      <c r="P675" s="113">
        <v>36.1374</v>
      </c>
      <c r="Q675"/>
      <c r="R675" t="s">
        <v>8045</v>
      </c>
      <c r="S675" s="136"/>
      <c r="T675" s="136"/>
      <c r="U675" s="136"/>
    </row>
    <row r="676" spans="1:21" x14ac:dyDescent="0.25">
      <c r="A676" t="s">
        <v>8324</v>
      </c>
      <c r="B676" t="s">
        <v>9506</v>
      </c>
      <c r="C676" t="s">
        <v>7706</v>
      </c>
      <c r="D676" t="s">
        <v>0</v>
      </c>
      <c r="E676">
        <v>468</v>
      </c>
      <c r="F676" t="s">
        <v>2876</v>
      </c>
      <c r="G676" s="134" t="s">
        <v>2877</v>
      </c>
      <c r="H676" s="113">
        <v>0</v>
      </c>
      <c r="I676" s="113">
        <v>0</v>
      </c>
      <c r="J676" s="113">
        <v>0</v>
      </c>
      <c r="K676" s="15">
        <v>53.73</v>
      </c>
      <c r="L676" s="113">
        <v>0</v>
      </c>
      <c r="M676" s="113">
        <v>0</v>
      </c>
      <c r="N676" s="113">
        <v>0</v>
      </c>
      <c r="O676" s="113">
        <v>6.9848999999999997</v>
      </c>
      <c r="P676" s="113">
        <v>60.7149</v>
      </c>
      <c r="Q676"/>
      <c r="R676" t="s">
        <v>8045</v>
      </c>
      <c r="S676" s="136"/>
      <c r="T676" s="136"/>
      <c r="U676" s="136"/>
    </row>
    <row r="677" spans="1:21" x14ac:dyDescent="0.25">
      <c r="A677" t="s">
        <v>8324</v>
      </c>
      <c r="B677" t="s">
        <v>9511</v>
      </c>
      <c r="C677" t="s">
        <v>7706</v>
      </c>
      <c r="D677" t="s">
        <v>0</v>
      </c>
      <c r="E677">
        <v>449</v>
      </c>
      <c r="F677" t="s">
        <v>2876</v>
      </c>
      <c r="G677" s="134" t="s">
        <v>2877</v>
      </c>
      <c r="H677" s="113">
        <v>0</v>
      </c>
      <c r="I677" s="113">
        <v>0</v>
      </c>
      <c r="J677" s="113">
        <v>0</v>
      </c>
      <c r="K677" s="15">
        <v>42.85</v>
      </c>
      <c r="L677" s="113">
        <v>0</v>
      </c>
      <c r="M677" s="113">
        <v>0</v>
      </c>
      <c r="N677" s="113">
        <v>0</v>
      </c>
      <c r="O677" s="113">
        <v>5.5705</v>
      </c>
      <c r="P677" s="113">
        <v>48.420500000000004</v>
      </c>
      <c r="Q677"/>
      <c r="R677" t="s">
        <v>8045</v>
      </c>
      <c r="S677" s="136"/>
      <c r="T677" s="136"/>
      <c r="U677" s="136"/>
    </row>
    <row r="678" spans="1:21" x14ac:dyDescent="0.25">
      <c r="A678" t="s">
        <v>8324</v>
      </c>
      <c r="B678" t="s">
        <v>9510</v>
      </c>
      <c r="C678" t="s">
        <v>7706</v>
      </c>
      <c r="D678" t="s">
        <v>0</v>
      </c>
      <c r="E678">
        <v>420</v>
      </c>
      <c r="F678" t="s">
        <v>2876</v>
      </c>
      <c r="G678" s="134" t="s">
        <v>2877</v>
      </c>
      <c r="H678" s="113">
        <v>0</v>
      </c>
      <c r="I678" s="113">
        <v>0</v>
      </c>
      <c r="J678" s="113">
        <v>0</v>
      </c>
      <c r="K678" s="15">
        <v>32.94</v>
      </c>
      <c r="L678" s="113">
        <v>0</v>
      </c>
      <c r="M678" s="113">
        <v>0</v>
      </c>
      <c r="N678" s="113">
        <v>0</v>
      </c>
      <c r="O678" s="113">
        <v>4.2821999999999996</v>
      </c>
      <c r="P678" s="113">
        <v>37.222200000000001</v>
      </c>
      <c r="Q678"/>
      <c r="R678" t="s">
        <v>8045</v>
      </c>
      <c r="S678" s="136"/>
      <c r="T678" s="136"/>
      <c r="U678" s="136"/>
    </row>
    <row r="679" spans="1:21" x14ac:dyDescent="0.25">
      <c r="A679" t="s">
        <v>8324</v>
      </c>
      <c r="B679" t="s">
        <v>9504</v>
      </c>
      <c r="C679" t="s">
        <v>7706</v>
      </c>
      <c r="D679" t="s">
        <v>0</v>
      </c>
      <c r="E679">
        <v>391</v>
      </c>
      <c r="F679" t="s">
        <v>2876</v>
      </c>
      <c r="G679" s="134" t="s">
        <v>2877</v>
      </c>
      <c r="H679" s="113">
        <v>0</v>
      </c>
      <c r="I679" s="113">
        <v>0</v>
      </c>
      <c r="J679" s="113">
        <v>0</v>
      </c>
      <c r="K679" s="15">
        <v>54.69</v>
      </c>
      <c r="L679" s="113">
        <v>0</v>
      </c>
      <c r="M679" s="113">
        <v>0</v>
      </c>
      <c r="N679" s="113">
        <v>0</v>
      </c>
      <c r="O679" s="113">
        <v>7.1097000000000001</v>
      </c>
      <c r="P679" s="113">
        <v>61.799700000000001</v>
      </c>
      <c r="Q679"/>
      <c r="R679" t="s">
        <v>8045</v>
      </c>
      <c r="S679" s="136"/>
      <c r="T679" s="136"/>
      <c r="U679" s="136"/>
    </row>
    <row r="680" spans="1:21" x14ac:dyDescent="0.25">
      <c r="A680" t="s">
        <v>8324</v>
      </c>
      <c r="B680" t="s">
        <v>9509</v>
      </c>
      <c r="C680" t="s">
        <v>7706</v>
      </c>
      <c r="D680" t="s">
        <v>0</v>
      </c>
      <c r="E680">
        <v>359</v>
      </c>
      <c r="F680" t="s">
        <v>2876</v>
      </c>
      <c r="G680" s="134" t="s">
        <v>2877</v>
      </c>
      <c r="H680" s="113">
        <v>0</v>
      </c>
      <c r="I680" s="113">
        <v>0</v>
      </c>
      <c r="J680" s="113">
        <v>0</v>
      </c>
      <c r="K680" s="15">
        <v>48.93</v>
      </c>
      <c r="L680" s="113">
        <v>0</v>
      </c>
      <c r="M680" s="113">
        <v>0</v>
      </c>
      <c r="N680" s="113">
        <v>0</v>
      </c>
      <c r="O680" s="113">
        <v>6.3609</v>
      </c>
      <c r="P680" s="113">
        <v>55.290900000000001</v>
      </c>
      <c r="Q680"/>
      <c r="R680" t="s">
        <v>8045</v>
      </c>
      <c r="S680" s="136"/>
      <c r="T680" s="136"/>
      <c r="U680" s="136"/>
    </row>
    <row r="681" spans="1:21" x14ac:dyDescent="0.25">
      <c r="A681" t="s">
        <v>8324</v>
      </c>
      <c r="B681" s="13">
        <v>45120</v>
      </c>
      <c r="C681" t="s">
        <v>7706</v>
      </c>
      <c r="D681" t="s">
        <v>0</v>
      </c>
      <c r="E681">
        <v>321</v>
      </c>
      <c r="F681" t="s">
        <v>2876</v>
      </c>
      <c r="G681" s="134" t="s">
        <v>2877</v>
      </c>
      <c r="H681" s="113">
        <v>0</v>
      </c>
      <c r="I681" s="113">
        <v>0</v>
      </c>
      <c r="J681" s="113">
        <v>0</v>
      </c>
      <c r="K681" s="15">
        <v>40.29</v>
      </c>
      <c r="L681" s="113">
        <v>0</v>
      </c>
      <c r="M681" s="113">
        <v>0</v>
      </c>
      <c r="N681" s="113">
        <v>0</v>
      </c>
      <c r="O681" s="113">
        <v>5.2377000000000002</v>
      </c>
      <c r="P681" s="113">
        <v>45.527699999999996</v>
      </c>
      <c r="Q681"/>
      <c r="R681" t="s">
        <v>8045</v>
      </c>
      <c r="S681" s="136"/>
      <c r="T681" s="136"/>
      <c r="U681" s="136"/>
    </row>
    <row r="682" spans="1:21" x14ac:dyDescent="0.25">
      <c r="A682" t="s">
        <v>8324</v>
      </c>
      <c r="B682" t="s">
        <v>9502</v>
      </c>
      <c r="C682" t="s">
        <v>7706</v>
      </c>
      <c r="D682" t="s">
        <v>0</v>
      </c>
      <c r="E682">
        <v>291</v>
      </c>
      <c r="F682" t="s">
        <v>2876</v>
      </c>
      <c r="G682" s="134" t="s">
        <v>2877</v>
      </c>
      <c r="H682" s="113">
        <v>0</v>
      </c>
      <c r="I682" s="113">
        <v>0</v>
      </c>
      <c r="J682" s="113">
        <v>0</v>
      </c>
      <c r="K682" s="15">
        <v>53.41</v>
      </c>
      <c r="L682" s="113">
        <v>0</v>
      </c>
      <c r="M682" s="113">
        <v>0</v>
      </c>
      <c r="N682" s="113">
        <v>0</v>
      </c>
      <c r="O682" s="113">
        <v>6.9432999999999998</v>
      </c>
      <c r="P682" s="113">
        <v>60.353299999999997</v>
      </c>
      <c r="Q682"/>
      <c r="R682" t="s">
        <v>8045</v>
      </c>
      <c r="S682" s="136"/>
      <c r="T682" s="136"/>
      <c r="U682" s="136"/>
    </row>
    <row r="683" spans="1:21" x14ac:dyDescent="0.25">
      <c r="A683" t="s">
        <v>8324</v>
      </c>
      <c r="B683" t="s">
        <v>9501</v>
      </c>
      <c r="C683" t="s">
        <v>7706</v>
      </c>
      <c r="D683" t="s">
        <v>0</v>
      </c>
      <c r="E683">
        <v>528</v>
      </c>
      <c r="F683" t="s">
        <v>2876</v>
      </c>
      <c r="G683" s="134" t="s">
        <v>2877</v>
      </c>
      <c r="H683" s="113">
        <v>0</v>
      </c>
      <c r="I683" s="113">
        <v>0</v>
      </c>
      <c r="J683" s="113">
        <v>0</v>
      </c>
      <c r="K683" s="15">
        <v>31.98</v>
      </c>
      <c r="L683" s="113">
        <v>0</v>
      </c>
      <c r="M683" s="113">
        <v>0</v>
      </c>
      <c r="N683" s="113">
        <v>0</v>
      </c>
      <c r="O683" s="113">
        <v>4.1574</v>
      </c>
      <c r="P683" s="113">
        <v>36.1374</v>
      </c>
      <c r="Q683"/>
      <c r="R683" t="s">
        <v>8045</v>
      </c>
      <c r="S683" s="136"/>
      <c r="T683" s="136"/>
      <c r="U683" s="136"/>
    </row>
    <row r="684" spans="1:21" x14ac:dyDescent="0.25">
      <c r="A684" t="s">
        <v>8324</v>
      </c>
      <c r="B684" t="s">
        <v>9501</v>
      </c>
      <c r="C684" t="s">
        <v>7706</v>
      </c>
      <c r="D684" t="s">
        <v>0</v>
      </c>
      <c r="E684">
        <v>262</v>
      </c>
      <c r="F684" t="s">
        <v>2876</v>
      </c>
      <c r="G684" s="134" t="s">
        <v>2877</v>
      </c>
      <c r="H684" s="113">
        <v>0</v>
      </c>
      <c r="I684" s="113">
        <v>0</v>
      </c>
      <c r="J684" s="113">
        <v>0</v>
      </c>
      <c r="K684" s="15">
        <v>31.98</v>
      </c>
      <c r="L684" s="113">
        <v>0</v>
      </c>
      <c r="M684" s="113">
        <v>0</v>
      </c>
      <c r="N684" s="113">
        <v>0</v>
      </c>
      <c r="O684" s="113">
        <v>4.1574</v>
      </c>
      <c r="P684" s="113">
        <v>36.1374</v>
      </c>
      <c r="Q684"/>
      <c r="R684" t="s">
        <v>8045</v>
      </c>
      <c r="S684" s="136"/>
      <c r="T684" s="136"/>
      <c r="U684" s="136"/>
    </row>
    <row r="685" spans="1:21" x14ac:dyDescent="0.25">
      <c r="A685" t="s">
        <v>8324</v>
      </c>
      <c r="B685" t="s">
        <v>9500</v>
      </c>
      <c r="C685" t="s">
        <v>7706</v>
      </c>
      <c r="D685" t="s">
        <v>0</v>
      </c>
      <c r="E685">
        <v>228</v>
      </c>
      <c r="F685" t="s">
        <v>2876</v>
      </c>
      <c r="G685" s="134" t="s">
        <v>2877</v>
      </c>
      <c r="H685" s="113">
        <v>0</v>
      </c>
      <c r="I685" s="113">
        <v>0</v>
      </c>
      <c r="J685" s="113">
        <v>0</v>
      </c>
      <c r="K685" s="15">
        <v>55.33</v>
      </c>
      <c r="L685" s="113">
        <v>0</v>
      </c>
      <c r="M685" s="113">
        <v>0</v>
      </c>
      <c r="N685" s="113">
        <v>0</v>
      </c>
      <c r="O685" s="113">
        <v>7.1928999999999998</v>
      </c>
      <c r="P685" s="113">
        <v>62.5229</v>
      </c>
      <c r="Q685"/>
      <c r="R685" t="s">
        <v>8045</v>
      </c>
      <c r="S685" s="136"/>
      <c r="T685" s="136"/>
      <c r="U685" s="136"/>
    </row>
    <row r="686" spans="1:21" x14ac:dyDescent="0.25">
      <c r="A686" t="s">
        <v>8324</v>
      </c>
      <c r="B686" t="s">
        <v>9508</v>
      </c>
      <c r="C686" t="s">
        <v>7706</v>
      </c>
      <c r="D686" t="s">
        <v>0</v>
      </c>
      <c r="E686">
        <v>208</v>
      </c>
      <c r="F686" t="s">
        <v>2876</v>
      </c>
      <c r="G686" s="134" t="s">
        <v>2877</v>
      </c>
      <c r="H686" s="113">
        <v>0</v>
      </c>
      <c r="I686" s="113">
        <v>0</v>
      </c>
      <c r="J686" s="113">
        <v>0</v>
      </c>
      <c r="K686" s="15">
        <v>33.9</v>
      </c>
      <c r="L686" s="113">
        <v>0</v>
      </c>
      <c r="M686" s="113">
        <v>0</v>
      </c>
      <c r="N686" s="113">
        <v>0</v>
      </c>
      <c r="O686" s="113">
        <v>4.407</v>
      </c>
      <c r="P686" s="113">
        <v>38.307000000000002</v>
      </c>
      <c r="Q686"/>
      <c r="R686" t="s">
        <v>8045</v>
      </c>
      <c r="S686" s="136"/>
      <c r="T686" s="136"/>
      <c r="U686" s="136"/>
    </row>
    <row r="687" spans="1:21" x14ac:dyDescent="0.25">
      <c r="A687" t="s">
        <v>8324</v>
      </c>
      <c r="B687" t="s">
        <v>9507</v>
      </c>
      <c r="C687" t="s">
        <v>7706</v>
      </c>
      <c r="D687" t="s">
        <v>0</v>
      </c>
      <c r="E687">
        <v>515</v>
      </c>
      <c r="F687" t="s">
        <v>2876</v>
      </c>
      <c r="G687" s="134" t="s">
        <v>2877</v>
      </c>
      <c r="H687" s="113">
        <v>0</v>
      </c>
      <c r="I687" s="113">
        <v>0</v>
      </c>
      <c r="J687" s="113">
        <v>0</v>
      </c>
      <c r="K687" s="15">
        <v>39.020000000000003</v>
      </c>
      <c r="L687" s="113">
        <v>0</v>
      </c>
      <c r="M687" s="113">
        <v>0</v>
      </c>
      <c r="N687" s="113">
        <v>0</v>
      </c>
      <c r="O687" s="113">
        <v>5.0726000000000004</v>
      </c>
      <c r="P687" s="113">
        <v>44.092600000000004</v>
      </c>
      <c r="Q687"/>
      <c r="R687" t="s">
        <v>8045</v>
      </c>
      <c r="S687" s="136"/>
      <c r="T687" s="136"/>
      <c r="U687" s="136"/>
    </row>
    <row r="688" spans="1:21" x14ac:dyDescent="0.25">
      <c r="A688" t="s">
        <v>8324</v>
      </c>
      <c r="B688" t="s">
        <v>9506</v>
      </c>
      <c r="C688" t="s">
        <v>7706</v>
      </c>
      <c r="D688" t="s">
        <v>0</v>
      </c>
      <c r="E688">
        <v>467</v>
      </c>
      <c r="F688" t="s">
        <v>2876</v>
      </c>
      <c r="G688" s="134" t="s">
        <v>2877</v>
      </c>
      <c r="H688" s="113">
        <v>0</v>
      </c>
      <c r="I688" s="113">
        <v>0</v>
      </c>
      <c r="J688" s="113">
        <v>0</v>
      </c>
      <c r="K688" s="15">
        <v>66.84</v>
      </c>
      <c r="L688" s="113">
        <v>0</v>
      </c>
      <c r="M688" s="113">
        <v>0</v>
      </c>
      <c r="N688" s="113">
        <v>0</v>
      </c>
      <c r="O688" s="113">
        <v>8.6892000000000014</v>
      </c>
      <c r="P688" s="113">
        <v>75.529200000000003</v>
      </c>
      <c r="Q688"/>
      <c r="R688" t="s">
        <v>8045</v>
      </c>
      <c r="S688" s="136"/>
      <c r="T688" s="136"/>
      <c r="U688" s="136"/>
    </row>
    <row r="689" spans="1:21" x14ac:dyDescent="0.25">
      <c r="A689" t="s">
        <v>8324</v>
      </c>
      <c r="B689" t="s">
        <v>9505</v>
      </c>
      <c r="C689" t="s">
        <v>7706</v>
      </c>
      <c r="D689" t="s">
        <v>0</v>
      </c>
      <c r="E689">
        <v>426</v>
      </c>
      <c r="F689" t="s">
        <v>2876</v>
      </c>
      <c r="G689" s="134" t="s">
        <v>2877</v>
      </c>
      <c r="H689" s="113">
        <v>0</v>
      </c>
      <c r="I689" s="113">
        <v>0</v>
      </c>
      <c r="J689" s="113">
        <v>0</v>
      </c>
      <c r="K689" s="15">
        <v>35.82</v>
      </c>
      <c r="L689" s="113">
        <v>0</v>
      </c>
      <c r="M689" s="113">
        <v>0</v>
      </c>
      <c r="N689" s="113">
        <v>0</v>
      </c>
      <c r="O689" s="113">
        <v>4.6566000000000001</v>
      </c>
      <c r="P689" s="113">
        <v>40.476599999999998</v>
      </c>
      <c r="Q689"/>
      <c r="R689" t="s">
        <v>8045</v>
      </c>
      <c r="S689" s="136"/>
      <c r="T689" s="136"/>
      <c r="U689" s="136"/>
    </row>
    <row r="690" spans="1:21" x14ac:dyDescent="0.25">
      <c r="A690" t="s">
        <v>8324</v>
      </c>
      <c r="B690" t="s">
        <v>9504</v>
      </c>
      <c r="C690" t="s">
        <v>7706</v>
      </c>
      <c r="D690" t="s">
        <v>0</v>
      </c>
      <c r="E690">
        <v>379</v>
      </c>
      <c r="F690" t="s">
        <v>2876</v>
      </c>
      <c r="G690" s="134" t="s">
        <v>2877</v>
      </c>
      <c r="H690" s="113">
        <v>0</v>
      </c>
      <c r="I690" s="113">
        <v>0</v>
      </c>
      <c r="J690" s="113">
        <v>0</v>
      </c>
      <c r="K690" s="15">
        <v>55.33</v>
      </c>
      <c r="L690" s="113">
        <v>0</v>
      </c>
      <c r="M690" s="113">
        <v>0</v>
      </c>
      <c r="N690" s="113">
        <v>0</v>
      </c>
      <c r="O690" s="113">
        <v>7.1928999999999998</v>
      </c>
      <c r="P690" s="113">
        <v>62.5229</v>
      </c>
      <c r="Q690"/>
      <c r="R690" t="s">
        <v>8045</v>
      </c>
      <c r="S690" s="136"/>
      <c r="T690" s="136"/>
      <c r="U690" s="136"/>
    </row>
    <row r="691" spans="1:21" x14ac:dyDescent="0.25">
      <c r="A691" t="s">
        <v>8324</v>
      </c>
      <c r="B691" t="s">
        <v>9503</v>
      </c>
      <c r="C691" t="s">
        <v>7706</v>
      </c>
      <c r="D691" t="s">
        <v>0</v>
      </c>
      <c r="E691">
        <v>338</v>
      </c>
      <c r="F691" t="s">
        <v>2876</v>
      </c>
      <c r="G691" s="134" t="s">
        <v>2877</v>
      </c>
      <c r="H691" s="113">
        <v>0</v>
      </c>
      <c r="I691" s="113">
        <v>0</v>
      </c>
      <c r="J691" s="113">
        <v>0</v>
      </c>
      <c r="K691" s="15">
        <v>53.09</v>
      </c>
      <c r="L691" s="113">
        <v>0</v>
      </c>
      <c r="M691" s="113">
        <v>0</v>
      </c>
      <c r="N691" s="113">
        <v>0</v>
      </c>
      <c r="O691" s="113">
        <v>6.9017000000000008</v>
      </c>
      <c r="P691" s="113">
        <v>59.991700000000002</v>
      </c>
      <c r="Q691"/>
      <c r="R691" t="s">
        <v>8045</v>
      </c>
      <c r="S691" s="136"/>
      <c r="T691" s="136"/>
      <c r="U691" s="136"/>
    </row>
    <row r="692" spans="1:21" x14ac:dyDescent="0.25">
      <c r="A692" t="s">
        <v>8324</v>
      </c>
      <c r="B692" t="s">
        <v>9502</v>
      </c>
      <c r="C692" t="s">
        <v>7706</v>
      </c>
      <c r="D692" t="s">
        <v>0</v>
      </c>
      <c r="E692">
        <v>290</v>
      </c>
      <c r="F692" t="s">
        <v>2876</v>
      </c>
      <c r="G692" s="134" t="s">
        <v>2877</v>
      </c>
      <c r="H692" s="113">
        <v>0</v>
      </c>
      <c r="I692" s="113">
        <v>0</v>
      </c>
      <c r="J692" s="113">
        <v>0</v>
      </c>
      <c r="K692" s="15">
        <v>55.97</v>
      </c>
      <c r="L692" s="113">
        <v>0</v>
      </c>
      <c r="M692" s="113">
        <v>0</v>
      </c>
      <c r="N692" s="113">
        <v>0</v>
      </c>
      <c r="O692" s="113">
        <v>7.2761000000000005</v>
      </c>
      <c r="P692" s="113">
        <v>63.246099999999998</v>
      </c>
      <c r="Q692"/>
      <c r="R692" t="s">
        <v>8045</v>
      </c>
      <c r="S692" s="136"/>
      <c r="T692" s="136"/>
      <c r="U692" s="136"/>
    </row>
    <row r="693" spans="1:21" x14ac:dyDescent="0.25">
      <c r="A693" t="s">
        <v>8324</v>
      </c>
      <c r="B693" t="s">
        <v>9501</v>
      </c>
      <c r="C693" t="s">
        <v>7706</v>
      </c>
      <c r="D693" t="s">
        <v>0</v>
      </c>
      <c r="E693">
        <v>259</v>
      </c>
      <c r="F693" t="s">
        <v>2876</v>
      </c>
      <c r="G693" s="134" t="s">
        <v>2877</v>
      </c>
      <c r="H693" s="113">
        <v>0</v>
      </c>
      <c r="I693" s="113">
        <v>0</v>
      </c>
      <c r="J693" s="113">
        <v>0</v>
      </c>
      <c r="K693" s="15">
        <v>36.14</v>
      </c>
      <c r="L693" s="113">
        <v>0</v>
      </c>
      <c r="M693" s="113">
        <v>0</v>
      </c>
      <c r="N693" s="113">
        <v>0</v>
      </c>
      <c r="O693" s="113">
        <v>4.6981999999999999</v>
      </c>
      <c r="P693" s="113">
        <v>40.838200000000001</v>
      </c>
      <c r="Q693"/>
      <c r="R693" t="s">
        <v>8045</v>
      </c>
      <c r="S693" s="136"/>
      <c r="T693" s="136"/>
      <c r="U693" s="136"/>
    </row>
    <row r="694" spans="1:21" x14ac:dyDescent="0.25">
      <c r="A694" t="s">
        <v>8324</v>
      </c>
      <c r="B694" t="s">
        <v>9500</v>
      </c>
      <c r="C694" t="s">
        <v>7706</v>
      </c>
      <c r="D694" t="s">
        <v>0</v>
      </c>
      <c r="E694">
        <v>227</v>
      </c>
      <c r="F694" t="s">
        <v>2876</v>
      </c>
      <c r="G694" s="134" t="s">
        <v>2877</v>
      </c>
      <c r="H694" s="113">
        <v>0</v>
      </c>
      <c r="I694" s="113">
        <v>0</v>
      </c>
      <c r="J694" s="113">
        <v>0</v>
      </c>
      <c r="K694" s="15">
        <v>59.16</v>
      </c>
      <c r="L694" s="113">
        <v>0</v>
      </c>
      <c r="M694" s="113">
        <v>0</v>
      </c>
      <c r="N694" s="113">
        <v>0</v>
      </c>
      <c r="O694" s="113">
        <v>7.6907999999999994</v>
      </c>
      <c r="P694" s="113">
        <v>66.850799999999992</v>
      </c>
      <c r="Q694"/>
      <c r="R694" t="s">
        <v>8045</v>
      </c>
      <c r="S694" s="136"/>
      <c r="T694" s="136"/>
      <c r="U694" s="136"/>
    </row>
    <row r="695" spans="1:21" x14ac:dyDescent="0.25">
      <c r="A695" t="s">
        <v>8323</v>
      </c>
      <c r="B695" t="s">
        <v>9447</v>
      </c>
      <c r="C695" t="s">
        <v>7706</v>
      </c>
      <c r="D695" t="s">
        <v>0</v>
      </c>
      <c r="E695">
        <v>8808</v>
      </c>
      <c r="F695" t="s">
        <v>3529</v>
      </c>
      <c r="G695" t="s">
        <v>3530</v>
      </c>
      <c r="H695" s="113">
        <v>0</v>
      </c>
      <c r="I695" s="113">
        <v>0</v>
      </c>
      <c r="J695" s="113">
        <v>0</v>
      </c>
      <c r="K695" s="15">
        <v>241.59</v>
      </c>
      <c r="L695" s="113">
        <v>0</v>
      </c>
      <c r="M695" s="113">
        <v>0</v>
      </c>
      <c r="N695" s="113">
        <v>0</v>
      </c>
      <c r="O695" s="113">
        <v>31.406700000000001</v>
      </c>
      <c r="P695" s="113">
        <v>272.99670000000003</v>
      </c>
      <c r="Q695"/>
      <c r="R695" t="s">
        <v>8045</v>
      </c>
      <c r="S695" s="136"/>
      <c r="T695" s="136"/>
      <c r="U695" s="136"/>
    </row>
    <row r="696" spans="1:21" x14ac:dyDescent="0.25">
      <c r="A696" t="s">
        <v>8323</v>
      </c>
      <c r="B696" t="s">
        <v>9483</v>
      </c>
      <c r="C696" t="s">
        <v>7706</v>
      </c>
      <c r="D696" t="s">
        <v>0</v>
      </c>
      <c r="E696">
        <v>394</v>
      </c>
      <c r="F696" t="s">
        <v>9252</v>
      </c>
      <c r="G696" t="s">
        <v>9253</v>
      </c>
      <c r="H696" s="113">
        <v>0</v>
      </c>
      <c r="I696" s="113">
        <v>0</v>
      </c>
      <c r="J696" s="113">
        <v>0</v>
      </c>
      <c r="K696" s="15">
        <v>1227.5999999999999</v>
      </c>
      <c r="L696" s="113">
        <v>0</v>
      </c>
      <c r="M696" s="113">
        <v>0</v>
      </c>
      <c r="N696" s="113">
        <v>0</v>
      </c>
      <c r="O696" s="113">
        <v>159.58799999999999</v>
      </c>
      <c r="P696" s="113">
        <v>1387.1879999999999</v>
      </c>
      <c r="Q696"/>
      <c r="R696" t="s">
        <v>8045</v>
      </c>
      <c r="S696" s="136"/>
      <c r="T696" s="136"/>
      <c r="U696" s="136"/>
    </row>
    <row r="697" spans="1:21" x14ac:dyDescent="0.25">
      <c r="A697" t="s">
        <v>8323</v>
      </c>
      <c r="B697" t="s">
        <v>9476</v>
      </c>
      <c r="C697" t="s">
        <v>7706</v>
      </c>
      <c r="D697" t="s">
        <v>0</v>
      </c>
      <c r="E697">
        <v>20</v>
      </c>
      <c r="F697" t="s">
        <v>2876</v>
      </c>
      <c r="G697" t="s">
        <v>2877</v>
      </c>
      <c r="H697" s="113">
        <v>0</v>
      </c>
      <c r="I697" s="113">
        <v>0</v>
      </c>
      <c r="J697" s="113">
        <v>0</v>
      </c>
      <c r="K697" s="15">
        <v>64.069999999999993</v>
      </c>
      <c r="L697" s="113">
        <v>0</v>
      </c>
      <c r="M697" s="113">
        <v>0</v>
      </c>
      <c r="N697" s="113">
        <v>0</v>
      </c>
      <c r="O697" s="113">
        <v>8.3290999999999986</v>
      </c>
      <c r="P697" s="113">
        <v>72.39909999999999</v>
      </c>
      <c r="Q697"/>
      <c r="R697" t="s">
        <v>8045</v>
      </c>
      <c r="S697" s="136"/>
      <c r="T697" s="136"/>
      <c r="U697" s="136"/>
    </row>
    <row r="698" spans="1:21" x14ac:dyDescent="0.25">
      <c r="A698" t="s">
        <v>8323</v>
      </c>
      <c r="B698" t="s">
        <v>9472</v>
      </c>
      <c r="C698" t="s">
        <v>7706</v>
      </c>
      <c r="D698" t="s">
        <v>0</v>
      </c>
      <c r="E698">
        <v>4429</v>
      </c>
      <c r="F698" t="s">
        <v>2876</v>
      </c>
      <c r="G698" t="s">
        <v>2877</v>
      </c>
      <c r="H698" s="113">
        <v>0</v>
      </c>
      <c r="I698" s="113">
        <v>0</v>
      </c>
      <c r="J698" s="113">
        <v>0</v>
      </c>
      <c r="K698" s="15">
        <v>64.069999999999993</v>
      </c>
      <c r="L698" s="113">
        <v>0</v>
      </c>
      <c r="M698" s="113">
        <v>0</v>
      </c>
      <c r="N698" s="113">
        <v>0</v>
      </c>
      <c r="O698" s="113">
        <v>8.3290999999999986</v>
      </c>
      <c r="P698" s="113">
        <v>72.39909999999999</v>
      </c>
      <c r="Q698"/>
      <c r="R698" t="s">
        <v>8045</v>
      </c>
      <c r="S698" s="136"/>
      <c r="T698" s="136"/>
      <c r="U698" s="136"/>
    </row>
    <row r="699" spans="1:21" x14ac:dyDescent="0.25">
      <c r="A699" t="s">
        <v>8323</v>
      </c>
      <c r="B699" t="s">
        <v>9477</v>
      </c>
      <c r="C699" t="s">
        <v>7706</v>
      </c>
      <c r="D699" t="s">
        <v>0</v>
      </c>
      <c r="E699">
        <v>32</v>
      </c>
      <c r="F699" t="s">
        <v>2876</v>
      </c>
      <c r="G699" t="s">
        <v>2877</v>
      </c>
      <c r="H699" s="113">
        <v>0</v>
      </c>
      <c r="I699" s="113">
        <v>0</v>
      </c>
      <c r="J699" s="113">
        <v>0</v>
      </c>
      <c r="K699" s="15">
        <v>64.069999999999993</v>
      </c>
      <c r="L699" s="113">
        <v>0</v>
      </c>
      <c r="M699" s="113">
        <v>0</v>
      </c>
      <c r="N699" s="113">
        <v>0</v>
      </c>
      <c r="O699" s="113">
        <v>8.3290999999999986</v>
      </c>
      <c r="P699" s="113">
        <v>72.39909999999999</v>
      </c>
      <c r="Q699"/>
      <c r="R699" t="s">
        <v>8045</v>
      </c>
      <c r="S699" s="136"/>
      <c r="T699" s="136"/>
      <c r="U699" s="136"/>
    </row>
    <row r="700" spans="1:21" x14ac:dyDescent="0.25">
      <c r="A700" t="s">
        <v>8323</v>
      </c>
      <c r="B700" t="s">
        <v>9466</v>
      </c>
      <c r="C700" t="s">
        <v>7706</v>
      </c>
      <c r="D700" t="s">
        <v>0</v>
      </c>
      <c r="E700">
        <v>4440</v>
      </c>
      <c r="F700" t="s">
        <v>2876</v>
      </c>
      <c r="G700" t="s">
        <v>2877</v>
      </c>
      <c r="H700" s="113">
        <v>0</v>
      </c>
      <c r="I700" s="113">
        <v>0</v>
      </c>
      <c r="J700" s="113">
        <v>0</v>
      </c>
      <c r="K700" s="15">
        <v>64.069999999999993</v>
      </c>
      <c r="L700" s="113">
        <v>0</v>
      </c>
      <c r="M700" s="113">
        <v>0</v>
      </c>
      <c r="N700" s="113">
        <v>0</v>
      </c>
      <c r="O700" s="113">
        <v>8.3290999999999986</v>
      </c>
      <c r="P700" s="113">
        <v>72.39909999999999</v>
      </c>
      <c r="Q700"/>
      <c r="R700" t="s">
        <v>8045</v>
      </c>
      <c r="S700" s="136"/>
      <c r="T700" s="136"/>
      <c r="U700" s="136"/>
    </row>
    <row r="701" spans="1:21" x14ac:dyDescent="0.25">
      <c r="A701" t="s">
        <v>8323</v>
      </c>
      <c r="B701" t="s">
        <v>9473</v>
      </c>
      <c r="C701" t="s">
        <v>7706</v>
      </c>
      <c r="D701" t="s">
        <v>0</v>
      </c>
      <c r="E701">
        <v>4458</v>
      </c>
      <c r="F701" t="s">
        <v>2876</v>
      </c>
      <c r="G701" t="s">
        <v>2877</v>
      </c>
      <c r="H701" s="113">
        <v>0</v>
      </c>
      <c r="I701" s="113">
        <v>0</v>
      </c>
      <c r="J701" s="113">
        <v>0</v>
      </c>
      <c r="K701" s="15">
        <v>64.069999999999993</v>
      </c>
      <c r="L701" s="113">
        <v>0</v>
      </c>
      <c r="M701" s="113">
        <v>0</v>
      </c>
      <c r="N701" s="113">
        <v>0</v>
      </c>
      <c r="O701" s="113">
        <v>8.3290999999999986</v>
      </c>
      <c r="P701" s="113">
        <v>72.39909999999999</v>
      </c>
      <c r="Q701"/>
      <c r="R701" t="s">
        <v>8045</v>
      </c>
      <c r="S701" s="136"/>
      <c r="T701" s="136"/>
      <c r="U701" s="136"/>
    </row>
    <row r="702" spans="1:21" x14ac:dyDescent="0.25">
      <c r="A702" t="s">
        <v>8323</v>
      </c>
      <c r="B702" t="s">
        <v>9456</v>
      </c>
      <c r="C702" t="s">
        <v>7706</v>
      </c>
      <c r="D702" t="s">
        <v>0</v>
      </c>
      <c r="E702">
        <v>171</v>
      </c>
      <c r="F702" t="s">
        <v>2876</v>
      </c>
      <c r="G702" t="s">
        <v>2877</v>
      </c>
      <c r="H702" s="113">
        <v>0</v>
      </c>
      <c r="I702" s="113">
        <v>0</v>
      </c>
      <c r="J702" s="113">
        <v>0</v>
      </c>
      <c r="K702" s="15">
        <v>64.069999999999993</v>
      </c>
      <c r="L702" s="113">
        <v>0</v>
      </c>
      <c r="M702" s="113">
        <v>0</v>
      </c>
      <c r="N702" s="113">
        <v>0</v>
      </c>
      <c r="O702" s="113">
        <v>8.3290999999999986</v>
      </c>
      <c r="P702" s="113">
        <v>72.39909999999999</v>
      </c>
      <c r="Q702"/>
      <c r="R702" t="s">
        <v>8045</v>
      </c>
      <c r="S702" s="136"/>
      <c r="T702" s="136"/>
      <c r="U702" s="136"/>
    </row>
    <row r="703" spans="1:21" x14ac:dyDescent="0.25">
      <c r="A703" t="s">
        <v>8323</v>
      </c>
      <c r="B703" t="s">
        <v>9459</v>
      </c>
      <c r="C703" t="s">
        <v>7706</v>
      </c>
      <c r="D703" t="s">
        <v>0</v>
      </c>
      <c r="E703">
        <v>84</v>
      </c>
      <c r="F703" t="s">
        <v>2876</v>
      </c>
      <c r="G703" t="s">
        <v>2877</v>
      </c>
      <c r="H703" s="113">
        <v>0</v>
      </c>
      <c r="I703" s="113">
        <v>0</v>
      </c>
      <c r="J703" s="113">
        <v>0</v>
      </c>
      <c r="K703" s="15">
        <v>64.069999999999993</v>
      </c>
      <c r="L703" s="113">
        <v>0</v>
      </c>
      <c r="M703" s="113">
        <v>0</v>
      </c>
      <c r="N703" s="113">
        <v>0</v>
      </c>
      <c r="O703" s="113">
        <v>8.3290999999999986</v>
      </c>
      <c r="P703" s="113">
        <v>72.39909999999999</v>
      </c>
      <c r="Q703"/>
      <c r="R703" t="s">
        <v>8045</v>
      </c>
      <c r="S703" s="136"/>
      <c r="T703" s="136"/>
      <c r="U703" s="136"/>
    </row>
    <row r="704" spans="1:21" x14ac:dyDescent="0.25">
      <c r="A704" t="s">
        <v>8323</v>
      </c>
      <c r="B704" t="s">
        <v>9463</v>
      </c>
      <c r="C704" t="s">
        <v>7706</v>
      </c>
      <c r="D704" t="s">
        <v>0</v>
      </c>
      <c r="E704">
        <v>14</v>
      </c>
      <c r="F704" t="s">
        <v>2876</v>
      </c>
      <c r="G704" t="s">
        <v>2877</v>
      </c>
      <c r="H704" s="113">
        <v>0</v>
      </c>
      <c r="I704" s="113">
        <v>0</v>
      </c>
      <c r="J704" s="113">
        <v>0</v>
      </c>
      <c r="K704" s="15">
        <v>64.069999999999993</v>
      </c>
      <c r="L704" s="113">
        <v>0</v>
      </c>
      <c r="M704" s="113">
        <v>0</v>
      </c>
      <c r="N704" s="113">
        <v>0</v>
      </c>
      <c r="O704" s="113">
        <v>8.3290999999999986</v>
      </c>
      <c r="P704" s="113">
        <v>72.39909999999999</v>
      </c>
      <c r="Q704"/>
      <c r="R704" t="s">
        <v>8045</v>
      </c>
      <c r="S704" s="136"/>
      <c r="T704" s="136"/>
      <c r="U704" s="136"/>
    </row>
    <row r="705" spans="1:21" x14ac:dyDescent="0.25">
      <c r="A705" t="s">
        <v>8323</v>
      </c>
      <c r="B705" t="s">
        <v>9480</v>
      </c>
      <c r="C705" t="s">
        <v>7706</v>
      </c>
      <c r="D705" t="s">
        <v>0</v>
      </c>
      <c r="E705">
        <v>122</v>
      </c>
      <c r="F705" t="s">
        <v>2876</v>
      </c>
      <c r="G705" t="s">
        <v>2877</v>
      </c>
      <c r="H705" s="113">
        <v>0</v>
      </c>
      <c r="I705" s="113">
        <v>0</v>
      </c>
      <c r="J705" s="113">
        <v>0</v>
      </c>
      <c r="K705" s="15">
        <v>65.239999999999995</v>
      </c>
      <c r="L705" s="113">
        <v>0</v>
      </c>
      <c r="M705" s="113">
        <v>0</v>
      </c>
      <c r="N705" s="113">
        <v>0</v>
      </c>
      <c r="O705" s="113">
        <v>8.4811999999999994</v>
      </c>
      <c r="P705" s="113">
        <v>73.721199999999996</v>
      </c>
      <c r="Q705"/>
      <c r="R705" t="s">
        <v>8045</v>
      </c>
      <c r="S705" s="136"/>
      <c r="T705" s="136"/>
      <c r="U705" s="136"/>
    </row>
    <row r="706" spans="1:21" x14ac:dyDescent="0.25">
      <c r="A706" t="s">
        <v>8323</v>
      </c>
      <c r="B706" t="s">
        <v>9459</v>
      </c>
      <c r="C706" t="s">
        <v>7706</v>
      </c>
      <c r="D706" t="s">
        <v>0</v>
      </c>
      <c r="E706">
        <v>86</v>
      </c>
      <c r="F706" t="s">
        <v>2876</v>
      </c>
      <c r="G706" t="s">
        <v>2877</v>
      </c>
      <c r="H706" s="113">
        <v>0</v>
      </c>
      <c r="I706" s="113">
        <v>0</v>
      </c>
      <c r="J706" s="113">
        <v>0</v>
      </c>
      <c r="K706" s="15">
        <v>31.98</v>
      </c>
      <c r="L706" s="113">
        <v>0</v>
      </c>
      <c r="M706" s="113">
        <v>0</v>
      </c>
      <c r="N706" s="113">
        <v>0</v>
      </c>
      <c r="O706" s="113">
        <v>4.1574</v>
      </c>
      <c r="P706" s="113">
        <v>36.1374</v>
      </c>
      <c r="Q706"/>
      <c r="R706" t="s">
        <v>8045</v>
      </c>
      <c r="S706" s="136"/>
      <c r="T706" s="136"/>
      <c r="U706" s="136"/>
    </row>
    <row r="707" spans="1:21" x14ac:dyDescent="0.25">
      <c r="A707" t="s">
        <v>8323</v>
      </c>
      <c r="B707" t="s">
        <v>9477</v>
      </c>
      <c r="C707" t="s">
        <v>7706</v>
      </c>
      <c r="D707" t="s">
        <v>0</v>
      </c>
      <c r="E707">
        <v>52</v>
      </c>
      <c r="F707" t="s">
        <v>2876</v>
      </c>
      <c r="G707" t="s">
        <v>2877</v>
      </c>
      <c r="H707" s="113">
        <v>0</v>
      </c>
      <c r="I707" s="113">
        <v>0</v>
      </c>
      <c r="J707" s="113">
        <v>0</v>
      </c>
      <c r="K707" s="15">
        <v>65.56</v>
      </c>
      <c r="L707" s="113">
        <v>0</v>
      </c>
      <c r="M707" s="113">
        <v>0</v>
      </c>
      <c r="N707" s="113">
        <v>0</v>
      </c>
      <c r="O707" s="113">
        <v>8.5228000000000002</v>
      </c>
      <c r="P707" s="113">
        <v>74.082800000000006</v>
      </c>
      <c r="Q707"/>
      <c r="R707" t="s">
        <v>8045</v>
      </c>
      <c r="S707" s="136"/>
      <c r="T707" s="136"/>
      <c r="U707" s="136"/>
    </row>
    <row r="708" spans="1:21" x14ac:dyDescent="0.25">
      <c r="A708" t="s">
        <v>8323</v>
      </c>
      <c r="B708" t="s">
        <v>9463</v>
      </c>
      <c r="C708" t="s">
        <v>7706</v>
      </c>
      <c r="D708" t="s">
        <v>0</v>
      </c>
      <c r="E708">
        <v>17</v>
      </c>
      <c r="F708" t="s">
        <v>2876</v>
      </c>
      <c r="G708" t="s">
        <v>2877</v>
      </c>
      <c r="H708" s="113">
        <v>0</v>
      </c>
      <c r="I708" s="113">
        <v>0</v>
      </c>
      <c r="J708" s="113">
        <v>0</v>
      </c>
      <c r="K708" s="15">
        <v>31.98</v>
      </c>
      <c r="L708" s="113">
        <v>0</v>
      </c>
      <c r="M708" s="113">
        <v>0</v>
      </c>
      <c r="N708" s="113">
        <v>0</v>
      </c>
      <c r="O708" s="113">
        <v>4.1574</v>
      </c>
      <c r="P708" s="113">
        <v>36.1374</v>
      </c>
      <c r="Q708"/>
      <c r="R708" t="s">
        <v>8045</v>
      </c>
      <c r="S708" s="136"/>
      <c r="T708" s="136"/>
      <c r="U708" s="136"/>
    </row>
    <row r="709" spans="1:21" x14ac:dyDescent="0.25">
      <c r="A709" t="s">
        <v>8323</v>
      </c>
      <c r="B709" t="s">
        <v>9474</v>
      </c>
      <c r="C709" t="s">
        <v>7706</v>
      </c>
      <c r="D709" t="s">
        <v>0</v>
      </c>
      <c r="E709">
        <v>4472</v>
      </c>
      <c r="F709" t="s">
        <v>2876</v>
      </c>
      <c r="G709" t="s">
        <v>2877</v>
      </c>
      <c r="H709" s="113">
        <v>0</v>
      </c>
      <c r="I709" s="113">
        <v>0</v>
      </c>
      <c r="J709" s="113">
        <v>0</v>
      </c>
      <c r="K709" s="15">
        <v>36.78</v>
      </c>
      <c r="L709" s="113">
        <v>0</v>
      </c>
      <c r="M709" s="113">
        <v>0</v>
      </c>
      <c r="N709" s="113">
        <v>0</v>
      </c>
      <c r="O709" s="113">
        <v>4.7814000000000005</v>
      </c>
      <c r="P709" s="113">
        <v>41.561399999999999</v>
      </c>
      <c r="Q709"/>
      <c r="R709" t="s">
        <v>8045</v>
      </c>
      <c r="S709" s="136"/>
      <c r="T709" s="136"/>
      <c r="U709" s="136"/>
    </row>
    <row r="710" spans="1:21" x14ac:dyDescent="0.25">
      <c r="A710" t="s">
        <v>8323</v>
      </c>
      <c r="B710" t="s">
        <v>9466</v>
      </c>
      <c r="C710" t="s">
        <v>7706</v>
      </c>
      <c r="D710" t="s">
        <v>0</v>
      </c>
      <c r="E710">
        <v>4438</v>
      </c>
      <c r="F710" t="s">
        <v>2876</v>
      </c>
      <c r="G710" t="s">
        <v>2877</v>
      </c>
      <c r="H710" s="113">
        <v>0</v>
      </c>
      <c r="I710" s="113">
        <v>0</v>
      </c>
      <c r="J710" s="113">
        <v>0</v>
      </c>
      <c r="K710" s="15">
        <v>34.86</v>
      </c>
      <c r="L710" s="113">
        <v>0</v>
      </c>
      <c r="M710" s="113">
        <v>0</v>
      </c>
      <c r="N710" s="113">
        <v>0</v>
      </c>
      <c r="O710" s="113">
        <v>4.5318000000000005</v>
      </c>
      <c r="P710" s="113">
        <v>39.391800000000003</v>
      </c>
      <c r="Q710"/>
      <c r="R710" t="s">
        <v>8045</v>
      </c>
      <c r="S710" s="136"/>
      <c r="T710" s="136"/>
      <c r="U710" s="136"/>
    </row>
    <row r="711" spans="1:21" x14ac:dyDescent="0.25">
      <c r="A711" t="s">
        <v>8323</v>
      </c>
      <c r="B711" t="s">
        <v>9467</v>
      </c>
      <c r="C711" t="s">
        <v>7706</v>
      </c>
      <c r="D711" t="s">
        <v>0</v>
      </c>
      <c r="E711">
        <v>4407</v>
      </c>
      <c r="F711" t="s">
        <v>2876</v>
      </c>
      <c r="G711" t="s">
        <v>2877</v>
      </c>
      <c r="H711" s="113">
        <v>0</v>
      </c>
      <c r="I711" s="113">
        <v>0</v>
      </c>
      <c r="J711" s="113">
        <v>0</v>
      </c>
      <c r="K711" s="15">
        <v>43.49</v>
      </c>
      <c r="L711" s="113">
        <v>0</v>
      </c>
      <c r="M711" s="113">
        <v>0</v>
      </c>
      <c r="N711" s="113">
        <v>0</v>
      </c>
      <c r="O711" s="113">
        <v>5.6537000000000006</v>
      </c>
      <c r="P711" s="113">
        <v>49.143700000000003</v>
      </c>
      <c r="Q711"/>
      <c r="R711" t="s">
        <v>8045</v>
      </c>
      <c r="S711" s="136"/>
      <c r="T711" s="136"/>
      <c r="U711" s="136"/>
    </row>
    <row r="712" spans="1:21" x14ac:dyDescent="0.25">
      <c r="A712" t="s">
        <v>8323</v>
      </c>
      <c r="B712" t="s">
        <v>9469</v>
      </c>
      <c r="C712" t="s">
        <v>7706</v>
      </c>
      <c r="D712" t="s">
        <v>0</v>
      </c>
      <c r="E712">
        <v>4357</v>
      </c>
      <c r="F712" t="s">
        <v>2876</v>
      </c>
      <c r="G712" t="s">
        <v>2877</v>
      </c>
      <c r="H712" s="113">
        <v>0</v>
      </c>
      <c r="I712" s="113">
        <v>0</v>
      </c>
      <c r="J712" s="113">
        <v>0</v>
      </c>
      <c r="K712" s="15">
        <v>31.98</v>
      </c>
      <c r="L712" s="113">
        <v>0</v>
      </c>
      <c r="M712" s="113">
        <v>0</v>
      </c>
      <c r="N712" s="113">
        <v>0</v>
      </c>
      <c r="O712" s="113">
        <v>4.1574</v>
      </c>
      <c r="P712" s="113">
        <v>36.1374</v>
      </c>
      <c r="Q712"/>
      <c r="R712" t="s">
        <v>8045</v>
      </c>
      <c r="S712" s="136"/>
      <c r="T712" s="136"/>
      <c r="U712" s="136"/>
    </row>
    <row r="713" spans="1:21" x14ac:dyDescent="0.25">
      <c r="A713" t="s">
        <v>8323</v>
      </c>
      <c r="B713" t="s">
        <v>9419</v>
      </c>
      <c r="C713" t="s">
        <v>7706</v>
      </c>
      <c r="D713" t="s">
        <v>0</v>
      </c>
      <c r="E713">
        <v>4318</v>
      </c>
      <c r="F713" t="s">
        <v>2876</v>
      </c>
      <c r="G713" t="s">
        <v>2877</v>
      </c>
      <c r="H713" s="113">
        <v>0</v>
      </c>
      <c r="I713" s="113">
        <v>0</v>
      </c>
      <c r="J713" s="113">
        <v>0</v>
      </c>
      <c r="K713" s="15">
        <v>63</v>
      </c>
      <c r="L713" s="113">
        <v>0</v>
      </c>
      <c r="M713" s="113">
        <v>0</v>
      </c>
      <c r="N713" s="113">
        <v>0</v>
      </c>
      <c r="O713" s="113">
        <v>8.19</v>
      </c>
      <c r="P713" s="113">
        <v>71.19</v>
      </c>
      <c r="Q713"/>
      <c r="R713" t="s">
        <v>8045</v>
      </c>
      <c r="S713" s="136"/>
      <c r="T713" s="136"/>
      <c r="U713" s="136"/>
    </row>
    <row r="714" spans="1:21" x14ac:dyDescent="0.25">
      <c r="A714" t="s">
        <v>8323</v>
      </c>
      <c r="B714" t="s">
        <v>9458</v>
      </c>
      <c r="C714" t="s">
        <v>7706</v>
      </c>
      <c r="D714" t="s">
        <v>0</v>
      </c>
      <c r="E714">
        <v>4284</v>
      </c>
      <c r="F714" t="s">
        <v>2876</v>
      </c>
      <c r="G714" t="s">
        <v>2877</v>
      </c>
      <c r="H714" s="113">
        <v>0</v>
      </c>
      <c r="I714" s="113">
        <v>0</v>
      </c>
      <c r="J714" s="113">
        <v>0</v>
      </c>
      <c r="K714" s="15">
        <v>34.86</v>
      </c>
      <c r="L714" s="113">
        <v>0</v>
      </c>
      <c r="M714" s="113">
        <v>0</v>
      </c>
      <c r="N714" s="113">
        <v>0</v>
      </c>
      <c r="O714" s="113">
        <v>4.5318000000000005</v>
      </c>
      <c r="P714" s="113">
        <v>39.391800000000003</v>
      </c>
      <c r="Q714"/>
      <c r="R714" t="s">
        <v>8045</v>
      </c>
      <c r="S714" s="136"/>
      <c r="T714" s="136"/>
      <c r="U714" s="136"/>
    </row>
    <row r="715" spans="1:21" x14ac:dyDescent="0.25">
      <c r="A715" t="s">
        <v>8323</v>
      </c>
      <c r="B715" t="s">
        <v>9457</v>
      </c>
      <c r="C715" t="s">
        <v>7706</v>
      </c>
      <c r="D715" t="s">
        <v>0</v>
      </c>
      <c r="E715">
        <v>192</v>
      </c>
      <c r="F715" t="s">
        <v>2876</v>
      </c>
      <c r="G715" t="s">
        <v>2877</v>
      </c>
      <c r="H715" s="113">
        <v>0</v>
      </c>
      <c r="I715" s="113">
        <v>0</v>
      </c>
      <c r="J715" s="113">
        <v>0</v>
      </c>
      <c r="K715" s="15">
        <v>64.069999999999993</v>
      </c>
      <c r="L715" s="113">
        <v>0</v>
      </c>
      <c r="M715" s="113">
        <v>0</v>
      </c>
      <c r="N715" s="113">
        <v>0</v>
      </c>
      <c r="O715" s="113">
        <v>8.3290999999999986</v>
      </c>
      <c r="P715" s="113">
        <v>72.39909999999999</v>
      </c>
      <c r="Q715"/>
      <c r="R715" t="s">
        <v>8045</v>
      </c>
      <c r="S715" s="136"/>
      <c r="T715" s="136"/>
      <c r="U715" s="136"/>
    </row>
    <row r="716" spans="1:21" x14ac:dyDescent="0.25">
      <c r="A716" t="s">
        <v>8323</v>
      </c>
      <c r="B716" t="s">
        <v>9457</v>
      </c>
      <c r="C716" t="s">
        <v>7706</v>
      </c>
      <c r="D716" t="s">
        <v>0</v>
      </c>
      <c r="E716">
        <v>143</v>
      </c>
      <c r="F716" t="s">
        <v>2876</v>
      </c>
      <c r="G716" t="s">
        <v>2877</v>
      </c>
      <c r="H716" s="113">
        <v>0</v>
      </c>
      <c r="I716" s="113">
        <v>0</v>
      </c>
      <c r="J716" s="113">
        <v>0</v>
      </c>
      <c r="K716" s="15">
        <v>64.069999999999993</v>
      </c>
      <c r="L716" s="113">
        <v>0</v>
      </c>
      <c r="M716" s="113">
        <v>0</v>
      </c>
      <c r="N716" s="113">
        <v>0</v>
      </c>
      <c r="O716" s="113">
        <v>8.3290999999999986</v>
      </c>
      <c r="P716" s="113">
        <v>72.39909999999999</v>
      </c>
      <c r="Q716"/>
      <c r="R716" t="s">
        <v>8045</v>
      </c>
      <c r="S716" s="136"/>
      <c r="T716" s="136"/>
      <c r="U716" s="136"/>
    </row>
    <row r="717" spans="1:21" x14ac:dyDescent="0.25">
      <c r="A717" t="s">
        <v>8323</v>
      </c>
      <c r="B717" t="s">
        <v>9478</v>
      </c>
      <c r="C717" t="s">
        <v>7706</v>
      </c>
      <c r="D717" t="s">
        <v>0</v>
      </c>
      <c r="E717">
        <v>106</v>
      </c>
      <c r="F717" t="s">
        <v>2876</v>
      </c>
      <c r="G717" t="s">
        <v>2877</v>
      </c>
      <c r="H717" s="113">
        <v>0</v>
      </c>
      <c r="I717" s="113">
        <v>0</v>
      </c>
      <c r="J717" s="113">
        <v>0</v>
      </c>
      <c r="K717" s="15">
        <v>64.069999999999993</v>
      </c>
      <c r="L717" s="113">
        <v>0</v>
      </c>
      <c r="M717" s="113">
        <v>0</v>
      </c>
      <c r="N717" s="113">
        <v>0</v>
      </c>
      <c r="O717" s="113">
        <v>8.3290999999999986</v>
      </c>
      <c r="P717" s="113">
        <v>72.39909999999999</v>
      </c>
      <c r="Q717"/>
      <c r="R717" t="s">
        <v>8045</v>
      </c>
      <c r="S717" s="136"/>
      <c r="T717" s="136"/>
      <c r="U717" s="136"/>
    </row>
    <row r="718" spans="1:21" x14ac:dyDescent="0.25">
      <c r="A718" t="s">
        <v>8323</v>
      </c>
      <c r="B718" t="s">
        <v>9460</v>
      </c>
      <c r="C718" t="s">
        <v>7706</v>
      </c>
      <c r="D718" t="s">
        <v>0</v>
      </c>
      <c r="E718">
        <v>69</v>
      </c>
      <c r="F718" t="s">
        <v>2876</v>
      </c>
      <c r="G718" t="s">
        <v>2877</v>
      </c>
      <c r="H718" s="113">
        <v>0</v>
      </c>
      <c r="I718" s="113">
        <v>0</v>
      </c>
      <c r="J718" s="113">
        <v>0</v>
      </c>
      <c r="K718" s="15">
        <v>64.069999999999993</v>
      </c>
      <c r="L718" s="113">
        <v>0</v>
      </c>
      <c r="M718" s="113">
        <v>0</v>
      </c>
      <c r="N718" s="113">
        <v>0</v>
      </c>
      <c r="O718" s="113">
        <v>8.3290999999999986</v>
      </c>
      <c r="P718" s="113">
        <v>72.39909999999999</v>
      </c>
      <c r="Q718"/>
      <c r="R718" t="s">
        <v>8045</v>
      </c>
      <c r="S718" s="136"/>
      <c r="T718" s="136"/>
      <c r="U718" s="136"/>
    </row>
    <row r="719" spans="1:21" x14ac:dyDescent="0.25">
      <c r="A719" t="s">
        <v>8323</v>
      </c>
      <c r="B719" t="s">
        <v>9477</v>
      </c>
      <c r="C719" t="s">
        <v>7706</v>
      </c>
      <c r="D719" t="s">
        <v>0</v>
      </c>
      <c r="E719">
        <v>31</v>
      </c>
      <c r="F719" t="s">
        <v>2876</v>
      </c>
      <c r="G719" t="s">
        <v>2877</v>
      </c>
      <c r="H719" s="113">
        <v>0</v>
      </c>
      <c r="I719" s="113">
        <v>0</v>
      </c>
      <c r="J719" s="113">
        <v>0</v>
      </c>
      <c r="K719" s="15">
        <v>64.069999999999993</v>
      </c>
      <c r="L719" s="113">
        <v>0</v>
      </c>
      <c r="M719" s="113">
        <v>0</v>
      </c>
      <c r="N719" s="113">
        <v>0</v>
      </c>
      <c r="O719" s="113">
        <v>8.3290999999999986</v>
      </c>
      <c r="P719" s="113">
        <v>72.39909999999999</v>
      </c>
      <c r="Q719"/>
      <c r="R719" t="s">
        <v>8045</v>
      </c>
      <c r="S719" s="136"/>
      <c r="T719" s="136"/>
      <c r="U719" s="136"/>
    </row>
    <row r="720" spans="1:21" x14ac:dyDescent="0.25">
      <c r="A720" t="s">
        <v>8323</v>
      </c>
      <c r="B720" t="s">
        <v>9474</v>
      </c>
      <c r="C720" t="s">
        <v>7706</v>
      </c>
      <c r="D720" t="s">
        <v>0</v>
      </c>
      <c r="E720">
        <v>4474</v>
      </c>
      <c r="F720" t="s">
        <v>2876</v>
      </c>
      <c r="G720" t="s">
        <v>2877</v>
      </c>
      <c r="H720" s="113">
        <v>0</v>
      </c>
      <c r="I720" s="113">
        <v>0</v>
      </c>
      <c r="J720" s="113">
        <v>0</v>
      </c>
      <c r="K720" s="15">
        <v>64.069999999999993</v>
      </c>
      <c r="L720" s="113">
        <v>0</v>
      </c>
      <c r="M720" s="113">
        <v>0</v>
      </c>
      <c r="N720" s="113">
        <v>0</v>
      </c>
      <c r="O720" s="113">
        <v>8.3290999999999986</v>
      </c>
      <c r="P720" s="113">
        <v>72.39909999999999</v>
      </c>
      <c r="Q720"/>
      <c r="R720" t="s">
        <v>8045</v>
      </c>
      <c r="S720" s="136"/>
      <c r="T720" s="136"/>
      <c r="U720" s="136"/>
    </row>
    <row r="721" spans="1:21" x14ac:dyDescent="0.25">
      <c r="A721" t="s">
        <v>8323</v>
      </c>
      <c r="B721" t="s">
        <v>9473</v>
      </c>
      <c r="C721" t="s">
        <v>7706</v>
      </c>
      <c r="D721" t="s">
        <v>0</v>
      </c>
      <c r="E721">
        <v>4457</v>
      </c>
      <c r="F721" t="s">
        <v>2876</v>
      </c>
      <c r="G721" t="s">
        <v>2877</v>
      </c>
      <c r="H721" s="113">
        <v>0</v>
      </c>
      <c r="I721" s="113">
        <v>0</v>
      </c>
      <c r="J721" s="113">
        <v>0</v>
      </c>
      <c r="K721" s="15">
        <v>64.069999999999993</v>
      </c>
      <c r="L721" s="113">
        <v>0</v>
      </c>
      <c r="M721" s="113">
        <v>0</v>
      </c>
      <c r="N721" s="113">
        <v>0</v>
      </c>
      <c r="O721" s="113">
        <v>8.3290999999999986</v>
      </c>
      <c r="P721" s="113">
        <v>72.39909999999999</v>
      </c>
      <c r="Q721"/>
      <c r="R721" t="s">
        <v>8045</v>
      </c>
      <c r="S721" s="136"/>
      <c r="T721" s="136"/>
      <c r="U721" s="136"/>
    </row>
    <row r="722" spans="1:21" x14ac:dyDescent="0.25">
      <c r="A722" t="s">
        <v>8323</v>
      </c>
      <c r="B722" t="s">
        <v>9467</v>
      </c>
      <c r="C722" t="s">
        <v>7706</v>
      </c>
      <c r="D722" t="s">
        <v>0</v>
      </c>
      <c r="E722">
        <v>4418</v>
      </c>
      <c r="F722" t="s">
        <v>2876</v>
      </c>
      <c r="G722" t="s">
        <v>2877</v>
      </c>
      <c r="H722" s="113">
        <v>0</v>
      </c>
      <c r="I722" s="113">
        <v>0</v>
      </c>
      <c r="J722" s="113">
        <v>0</v>
      </c>
      <c r="K722" s="15">
        <v>64.069999999999993</v>
      </c>
      <c r="L722" s="113">
        <v>0</v>
      </c>
      <c r="M722" s="113">
        <v>0</v>
      </c>
      <c r="N722" s="113">
        <v>0</v>
      </c>
      <c r="O722" s="113">
        <v>8.3290999999999986</v>
      </c>
      <c r="P722" s="113">
        <v>72.39909999999999</v>
      </c>
      <c r="Q722"/>
      <c r="R722" t="s">
        <v>8045</v>
      </c>
      <c r="S722" s="136"/>
      <c r="T722" s="136"/>
      <c r="U722" s="136"/>
    </row>
    <row r="723" spans="1:21" x14ac:dyDescent="0.25">
      <c r="A723" t="s">
        <v>8323</v>
      </c>
      <c r="B723" t="s">
        <v>9470</v>
      </c>
      <c r="C723" t="s">
        <v>7706</v>
      </c>
      <c r="D723" t="s">
        <v>0</v>
      </c>
      <c r="E723">
        <v>4373</v>
      </c>
      <c r="F723" t="s">
        <v>2876</v>
      </c>
      <c r="G723" t="s">
        <v>2877</v>
      </c>
      <c r="H723" s="113">
        <v>0</v>
      </c>
      <c r="I723" s="113">
        <v>0</v>
      </c>
      <c r="J723" s="113">
        <v>0</v>
      </c>
      <c r="K723" s="15">
        <v>64.069999999999993</v>
      </c>
      <c r="L723" s="113">
        <v>0</v>
      </c>
      <c r="M723" s="113">
        <v>0</v>
      </c>
      <c r="N723" s="113">
        <v>0</v>
      </c>
      <c r="O723" s="113">
        <v>8.3290999999999986</v>
      </c>
      <c r="P723" s="113">
        <v>72.39909999999999</v>
      </c>
      <c r="Q723"/>
      <c r="R723" t="s">
        <v>8045</v>
      </c>
      <c r="S723" s="136"/>
      <c r="T723" s="136"/>
      <c r="U723" s="136"/>
    </row>
    <row r="724" spans="1:21" x14ac:dyDescent="0.25">
      <c r="A724" t="s">
        <v>8323</v>
      </c>
      <c r="B724" t="s">
        <v>9460</v>
      </c>
      <c r="C724" t="s">
        <v>7706</v>
      </c>
      <c r="D724" t="s">
        <v>0</v>
      </c>
      <c r="E724">
        <v>123</v>
      </c>
      <c r="F724" t="s">
        <v>2876</v>
      </c>
      <c r="G724" t="s">
        <v>2877</v>
      </c>
      <c r="H724" s="113">
        <v>0</v>
      </c>
      <c r="I724" s="113">
        <v>0</v>
      </c>
      <c r="J724" s="113">
        <v>0</v>
      </c>
      <c r="K724" s="15">
        <v>64.069999999999993</v>
      </c>
      <c r="L724" s="113">
        <v>0</v>
      </c>
      <c r="M724" s="113">
        <v>0</v>
      </c>
      <c r="N724" s="113">
        <v>0</v>
      </c>
      <c r="O724" s="113">
        <v>8.3290999999999986</v>
      </c>
      <c r="P724" s="113">
        <v>72.39909999999999</v>
      </c>
      <c r="Q724"/>
      <c r="R724" t="s">
        <v>8045</v>
      </c>
      <c r="S724" s="136"/>
      <c r="T724" s="136"/>
      <c r="U724" s="136"/>
    </row>
    <row r="725" spans="1:21" x14ac:dyDescent="0.25">
      <c r="A725" t="s">
        <v>8323</v>
      </c>
      <c r="B725" t="s">
        <v>9477</v>
      </c>
      <c r="C725" t="s">
        <v>7706</v>
      </c>
      <c r="D725" t="s">
        <v>0</v>
      </c>
      <c r="E725">
        <v>54</v>
      </c>
      <c r="F725" t="s">
        <v>2876</v>
      </c>
      <c r="G725" t="s">
        <v>2877</v>
      </c>
      <c r="H725" s="113">
        <v>0</v>
      </c>
      <c r="I725" s="113">
        <v>0</v>
      </c>
      <c r="J725" s="113">
        <v>0</v>
      </c>
      <c r="K725" s="15">
        <v>64.069999999999993</v>
      </c>
      <c r="L725" s="113">
        <v>0</v>
      </c>
      <c r="M725" s="113">
        <v>0</v>
      </c>
      <c r="N725" s="113">
        <v>0</v>
      </c>
      <c r="O725" s="113">
        <v>8.3290999999999986</v>
      </c>
      <c r="P725" s="113">
        <v>72.39909999999999</v>
      </c>
      <c r="Q725"/>
      <c r="R725" t="s">
        <v>8045</v>
      </c>
      <c r="S725" s="136"/>
      <c r="T725" s="136"/>
      <c r="U725" s="136"/>
    </row>
    <row r="726" spans="1:21" x14ac:dyDescent="0.25">
      <c r="A726" t="s">
        <v>8323</v>
      </c>
      <c r="B726" t="s">
        <v>9474</v>
      </c>
      <c r="C726" t="s">
        <v>7706</v>
      </c>
      <c r="D726" t="s">
        <v>0</v>
      </c>
      <c r="E726">
        <v>4475</v>
      </c>
      <c r="F726" t="s">
        <v>2876</v>
      </c>
      <c r="G726" t="s">
        <v>2877</v>
      </c>
      <c r="H726" s="113">
        <v>0</v>
      </c>
      <c r="I726" s="113">
        <v>0</v>
      </c>
      <c r="J726" s="113">
        <v>0</v>
      </c>
      <c r="K726" s="15">
        <v>64.069999999999993</v>
      </c>
      <c r="L726" s="113">
        <v>0</v>
      </c>
      <c r="M726" s="113">
        <v>0</v>
      </c>
      <c r="N726" s="113">
        <v>0</v>
      </c>
      <c r="O726" s="113">
        <v>8.3290999999999986</v>
      </c>
      <c r="P726" s="113">
        <v>72.39909999999999</v>
      </c>
      <c r="Q726"/>
      <c r="R726" t="s">
        <v>8045</v>
      </c>
      <c r="S726" s="136"/>
      <c r="T726" s="136"/>
      <c r="U726" s="136"/>
    </row>
    <row r="727" spans="1:21" x14ac:dyDescent="0.25">
      <c r="A727" t="s">
        <v>8323</v>
      </c>
      <c r="B727" t="s">
        <v>9467</v>
      </c>
      <c r="C727" t="s">
        <v>7706</v>
      </c>
      <c r="D727" t="s">
        <v>0</v>
      </c>
      <c r="E727">
        <v>4406</v>
      </c>
      <c r="F727" t="s">
        <v>2876</v>
      </c>
      <c r="G727" t="s">
        <v>2877</v>
      </c>
      <c r="H727" s="113">
        <v>0</v>
      </c>
      <c r="I727" s="113">
        <v>0</v>
      </c>
      <c r="J727" s="113">
        <v>0</v>
      </c>
      <c r="K727" s="15">
        <v>64.069999999999993</v>
      </c>
      <c r="L727" s="113">
        <v>0</v>
      </c>
      <c r="M727" s="113">
        <v>0</v>
      </c>
      <c r="N727" s="113">
        <v>0</v>
      </c>
      <c r="O727" s="113">
        <v>8.3290999999999986</v>
      </c>
      <c r="P727" s="113">
        <v>72.39909999999999</v>
      </c>
      <c r="Q727"/>
      <c r="R727" t="s">
        <v>8045</v>
      </c>
      <c r="S727" s="136"/>
      <c r="T727" s="136"/>
      <c r="U727" s="136"/>
    </row>
    <row r="728" spans="1:21" x14ac:dyDescent="0.25">
      <c r="A728" t="s">
        <v>8323</v>
      </c>
      <c r="B728" t="s">
        <v>9456</v>
      </c>
      <c r="C728" t="s">
        <v>7706</v>
      </c>
      <c r="D728" t="s">
        <v>0</v>
      </c>
      <c r="E728">
        <v>173</v>
      </c>
      <c r="F728" t="s">
        <v>2876</v>
      </c>
      <c r="G728" t="s">
        <v>2877</v>
      </c>
      <c r="H728" s="113">
        <v>0</v>
      </c>
      <c r="I728" s="113">
        <v>0</v>
      </c>
      <c r="J728" s="113">
        <v>0</v>
      </c>
      <c r="K728" s="15">
        <v>49.25</v>
      </c>
      <c r="L728" s="113">
        <v>0</v>
      </c>
      <c r="M728" s="113">
        <v>0</v>
      </c>
      <c r="N728" s="113">
        <v>0</v>
      </c>
      <c r="O728" s="113">
        <v>6.4024999999999999</v>
      </c>
      <c r="P728" s="113">
        <v>55.652500000000003</v>
      </c>
      <c r="Q728"/>
      <c r="R728" t="s">
        <v>8045</v>
      </c>
      <c r="S728" s="136"/>
      <c r="T728" s="136"/>
      <c r="U728" s="136"/>
    </row>
    <row r="729" spans="1:21" x14ac:dyDescent="0.25">
      <c r="A729" t="s">
        <v>8323</v>
      </c>
      <c r="B729" t="s">
        <v>9457</v>
      </c>
      <c r="C729" t="s">
        <v>7706</v>
      </c>
      <c r="D729" t="s">
        <v>0</v>
      </c>
      <c r="E729">
        <v>142</v>
      </c>
      <c r="F729" t="s">
        <v>2876</v>
      </c>
      <c r="G729" t="s">
        <v>2877</v>
      </c>
      <c r="H729" s="113">
        <v>0</v>
      </c>
      <c r="I729" s="113">
        <v>0</v>
      </c>
      <c r="J729" s="113">
        <v>0</v>
      </c>
      <c r="K729" s="15">
        <v>54.05</v>
      </c>
      <c r="L729" s="113">
        <v>0</v>
      </c>
      <c r="M729" s="113">
        <v>0</v>
      </c>
      <c r="N729" s="113">
        <v>0</v>
      </c>
      <c r="O729" s="113">
        <v>7.0264999999999995</v>
      </c>
      <c r="P729" s="113">
        <v>61.076499999999996</v>
      </c>
      <c r="Q729"/>
      <c r="R729" t="s">
        <v>8045</v>
      </c>
      <c r="S729" s="136"/>
      <c r="T729" s="136"/>
      <c r="U729" s="136"/>
    </row>
    <row r="730" spans="1:21" x14ac:dyDescent="0.25">
      <c r="A730" t="s">
        <v>8323</v>
      </c>
      <c r="B730" t="s">
        <v>9479</v>
      </c>
      <c r="C730" t="s">
        <v>7706</v>
      </c>
      <c r="D730" t="s">
        <v>0</v>
      </c>
      <c r="E730">
        <v>114</v>
      </c>
      <c r="F730" t="s">
        <v>2876</v>
      </c>
      <c r="G730" t="s">
        <v>2877</v>
      </c>
      <c r="H730" s="113">
        <v>0</v>
      </c>
      <c r="I730" s="113">
        <v>0</v>
      </c>
      <c r="J730" s="113">
        <v>0</v>
      </c>
      <c r="K730" s="15">
        <v>52.77</v>
      </c>
      <c r="L730" s="113">
        <v>0</v>
      </c>
      <c r="M730" s="113">
        <v>0</v>
      </c>
      <c r="N730" s="113">
        <v>0</v>
      </c>
      <c r="O730" s="113">
        <v>6.860100000000001</v>
      </c>
      <c r="P730" s="113">
        <v>59.630100000000006</v>
      </c>
      <c r="Q730"/>
      <c r="R730" t="s">
        <v>8045</v>
      </c>
      <c r="S730" s="136"/>
      <c r="T730" s="136"/>
      <c r="U730" s="136"/>
    </row>
    <row r="731" spans="1:21" x14ac:dyDescent="0.25">
      <c r="A731" t="s">
        <v>8323</v>
      </c>
      <c r="B731" t="s">
        <v>9459</v>
      </c>
      <c r="C731" t="s">
        <v>7706</v>
      </c>
      <c r="D731" t="s">
        <v>0</v>
      </c>
      <c r="E731">
        <v>87</v>
      </c>
      <c r="F731" t="s">
        <v>2876</v>
      </c>
      <c r="G731" t="s">
        <v>2877</v>
      </c>
      <c r="H731" s="113">
        <v>0</v>
      </c>
      <c r="I731" s="113">
        <v>0</v>
      </c>
      <c r="J731" s="113">
        <v>0</v>
      </c>
      <c r="K731" s="15">
        <v>57.24</v>
      </c>
      <c r="L731" s="113">
        <v>0</v>
      </c>
      <c r="M731" s="113">
        <v>0</v>
      </c>
      <c r="N731" s="113">
        <v>0</v>
      </c>
      <c r="O731" s="113">
        <v>7.4412000000000003</v>
      </c>
      <c r="P731" s="113">
        <v>64.681200000000004</v>
      </c>
      <c r="Q731"/>
      <c r="R731" t="s">
        <v>8045</v>
      </c>
      <c r="S731" s="136"/>
      <c r="T731" s="136"/>
      <c r="U731" s="136"/>
    </row>
    <row r="732" spans="1:21" x14ac:dyDescent="0.25">
      <c r="A732" t="s">
        <v>8323</v>
      </c>
      <c r="B732" t="s">
        <v>9460</v>
      </c>
      <c r="C732" t="s">
        <v>7706</v>
      </c>
      <c r="D732" t="s">
        <v>0</v>
      </c>
      <c r="E732">
        <v>67</v>
      </c>
      <c r="F732" t="s">
        <v>2876</v>
      </c>
      <c r="G732" t="s">
        <v>2877</v>
      </c>
      <c r="H732" s="113">
        <v>0</v>
      </c>
      <c r="I732" s="113">
        <v>0</v>
      </c>
      <c r="J732" s="113">
        <v>0</v>
      </c>
      <c r="K732" s="15">
        <v>62.04</v>
      </c>
      <c r="L732" s="113">
        <v>0</v>
      </c>
      <c r="M732" s="113">
        <v>0</v>
      </c>
      <c r="N732" s="113">
        <v>0</v>
      </c>
      <c r="O732" s="113">
        <v>8.0652000000000008</v>
      </c>
      <c r="P732" s="113">
        <v>70.105199999999996</v>
      </c>
      <c r="Q732"/>
      <c r="R732" t="s">
        <v>8045</v>
      </c>
      <c r="S732" s="136"/>
      <c r="T732" s="136"/>
      <c r="U732" s="136"/>
    </row>
    <row r="733" spans="1:21" x14ac:dyDescent="0.25">
      <c r="A733" t="s">
        <v>8323</v>
      </c>
      <c r="B733" t="s">
        <v>9477</v>
      </c>
      <c r="C733" t="s">
        <v>7706</v>
      </c>
      <c r="D733" t="s">
        <v>0</v>
      </c>
      <c r="E733">
        <v>46</v>
      </c>
      <c r="F733" t="s">
        <v>2876</v>
      </c>
      <c r="G733" t="s">
        <v>2877</v>
      </c>
      <c r="H733" s="113">
        <v>0</v>
      </c>
      <c r="I733" s="113">
        <v>0</v>
      </c>
      <c r="J733" s="113">
        <v>0</v>
      </c>
      <c r="K733" s="15">
        <v>48.29</v>
      </c>
      <c r="L733" s="113">
        <v>0</v>
      </c>
      <c r="M733" s="113">
        <v>0</v>
      </c>
      <c r="N733" s="113">
        <v>0</v>
      </c>
      <c r="O733" s="113">
        <v>6.2777000000000003</v>
      </c>
      <c r="P733" s="113">
        <v>54.567700000000002</v>
      </c>
      <c r="Q733"/>
      <c r="R733" t="s">
        <v>8045</v>
      </c>
      <c r="S733" s="136"/>
      <c r="T733" s="136"/>
      <c r="U733" s="136"/>
    </row>
    <row r="734" spans="1:21" x14ac:dyDescent="0.25">
      <c r="A734" t="s">
        <v>8323</v>
      </c>
      <c r="B734" t="s">
        <v>9463</v>
      </c>
      <c r="C734" t="s">
        <v>7706</v>
      </c>
      <c r="D734" t="s">
        <v>0</v>
      </c>
      <c r="E734">
        <v>16</v>
      </c>
      <c r="F734" t="s">
        <v>2876</v>
      </c>
      <c r="G734" t="s">
        <v>2877</v>
      </c>
      <c r="H734" s="113">
        <v>0</v>
      </c>
      <c r="I734" s="113">
        <v>0</v>
      </c>
      <c r="J734" s="113">
        <v>0</v>
      </c>
      <c r="K734" s="15">
        <v>31.98</v>
      </c>
      <c r="L734" s="113">
        <v>0</v>
      </c>
      <c r="M734" s="113">
        <v>0</v>
      </c>
      <c r="N734" s="113">
        <v>0</v>
      </c>
      <c r="O734" s="113">
        <v>4.1574</v>
      </c>
      <c r="P734" s="113">
        <v>36.1374</v>
      </c>
      <c r="Q734"/>
      <c r="R734" t="s">
        <v>8045</v>
      </c>
      <c r="S734" s="136"/>
      <c r="T734" s="136"/>
      <c r="U734" s="136"/>
    </row>
    <row r="735" spans="1:21" x14ac:dyDescent="0.25">
      <c r="A735" t="s">
        <v>8323</v>
      </c>
      <c r="B735" t="s">
        <v>9475</v>
      </c>
      <c r="C735" t="s">
        <v>7706</v>
      </c>
      <c r="D735" t="s">
        <v>0</v>
      </c>
      <c r="E735">
        <v>4490</v>
      </c>
      <c r="F735" t="s">
        <v>2876</v>
      </c>
      <c r="G735" t="s">
        <v>2877</v>
      </c>
      <c r="H735" s="113">
        <v>0</v>
      </c>
      <c r="I735" s="113">
        <v>0</v>
      </c>
      <c r="J735" s="113">
        <v>0</v>
      </c>
      <c r="K735" s="15">
        <v>55.65</v>
      </c>
      <c r="L735" s="113">
        <v>0</v>
      </c>
      <c r="M735" s="113">
        <v>0</v>
      </c>
      <c r="N735" s="113">
        <v>0</v>
      </c>
      <c r="O735" s="113">
        <v>7.2344999999999997</v>
      </c>
      <c r="P735" s="113">
        <v>62.884499999999996</v>
      </c>
      <c r="Q735"/>
      <c r="R735" t="s">
        <v>8045</v>
      </c>
      <c r="S735" s="136"/>
      <c r="T735" s="136"/>
      <c r="U735" s="136"/>
    </row>
    <row r="736" spans="1:21" x14ac:dyDescent="0.25">
      <c r="A736" t="s">
        <v>8323</v>
      </c>
      <c r="B736" t="s">
        <v>9474</v>
      </c>
      <c r="C736" t="s">
        <v>7706</v>
      </c>
      <c r="D736" t="s">
        <v>0</v>
      </c>
      <c r="E736">
        <v>4463</v>
      </c>
      <c r="F736" t="s">
        <v>2876</v>
      </c>
      <c r="G736" t="s">
        <v>2877</v>
      </c>
      <c r="H736" s="113">
        <v>0</v>
      </c>
      <c r="I736" s="113">
        <v>0</v>
      </c>
      <c r="J736" s="113">
        <v>0</v>
      </c>
      <c r="K736" s="15">
        <v>31.98</v>
      </c>
      <c r="L736" s="113">
        <v>0</v>
      </c>
      <c r="M736" s="113">
        <v>0</v>
      </c>
      <c r="N736" s="113">
        <v>0</v>
      </c>
      <c r="O736" s="113">
        <v>4.1574</v>
      </c>
      <c r="P736" s="113">
        <v>36.1374</v>
      </c>
      <c r="Q736"/>
      <c r="R736" t="s">
        <v>8045</v>
      </c>
      <c r="S736" s="136"/>
      <c r="T736" s="136"/>
      <c r="U736" s="136"/>
    </row>
    <row r="737" spans="1:21" x14ac:dyDescent="0.25">
      <c r="A737" t="s">
        <v>8323</v>
      </c>
      <c r="B737" t="s">
        <v>9466</v>
      </c>
      <c r="C737" t="s">
        <v>7706</v>
      </c>
      <c r="D737" t="s">
        <v>0</v>
      </c>
      <c r="E737">
        <v>4441</v>
      </c>
      <c r="F737" t="s">
        <v>2876</v>
      </c>
      <c r="G737" t="s">
        <v>2877</v>
      </c>
      <c r="H737" s="113">
        <v>0</v>
      </c>
      <c r="I737" s="113">
        <v>0</v>
      </c>
      <c r="J737" s="113">
        <v>0</v>
      </c>
      <c r="K737" s="15">
        <v>31.98</v>
      </c>
      <c r="L737" s="113">
        <v>0</v>
      </c>
      <c r="M737" s="113">
        <v>0</v>
      </c>
      <c r="N737" s="113">
        <v>0</v>
      </c>
      <c r="O737" s="113">
        <v>4.1574</v>
      </c>
      <c r="P737" s="113">
        <v>36.1374</v>
      </c>
      <c r="Q737"/>
      <c r="R737" t="s">
        <v>8045</v>
      </c>
      <c r="S737" s="136"/>
      <c r="T737" s="136"/>
      <c r="U737" s="136"/>
    </row>
    <row r="738" spans="1:21" x14ac:dyDescent="0.25">
      <c r="A738" t="s">
        <v>8323</v>
      </c>
      <c r="B738" t="s">
        <v>9467</v>
      </c>
      <c r="C738" t="s">
        <v>7706</v>
      </c>
      <c r="D738" t="s">
        <v>0</v>
      </c>
      <c r="E738">
        <v>4419</v>
      </c>
      <c r="F738" t="s">
        <v>2876</v>
      </c>
      <c r="G738" t="s">
        <v>2877</v>
      </c>
      <c r="H738" s="113">
        <v>0</v>
      </c>
      <c r="I738" s="113">
        <v>0</v>
      </c>
      <c r="J738" s="113">
        <v>0</v>
      </c>
      <c r="K738" s="15">
        <v>51.81</v>
      </c>
      <c r="L738" s="113">
        <v>0</v>
      </c>
      <c r="M738" s="113">
        <v>0</v>
      </c>
      <c r="N738" s="113">
        <v>0</v>
      </c>
      <c r="O738" s="113">
        <v>6.7353000000000005</v>
      </c>
      <c r="P738" s="113">
        <v>58.545300000000005</v>
      </c>
      <c r="Q738"/>
      <c r="R738" t="s">
        <v>8045</v>
      </c>
      <c r="S738" s="136"/>
      <c r="T738" s="136"/>
      <c r="U738" s="136"/>
    </row>
    <row r="739" spans="1:21" x14ac:dyDescent="0.25">
      <c r="A739" t="s">
        <v>8323</v>
      </c>
      <c r="B739" t="s">
        <v>9487</v>
      </c>
      <c r="C739" t="s">
        <v>7706</v>
      </c>
      <c r="D739" t="s">
        <v>0</v>
      </c>
      <c r="E739">
        <v>4384</v>
      </c>
      <c r="F739" t="s">
        <v>2876</v>
      </c>
      <c r="G739" t="s">
        <v>2877</v>
      </c>
      <c r="H739" s="113">
        <v>0</v>
      </c>
      <c r="I739" s="113">
        <v>0</v>
      </c>
      <c r="J739" s="113">
        <v>0</v>
      </c>
      <c r="K739" s="15">
        <v>45.09</v>
      </c>
      <c r="L739" s="113">
        <v>0</v>
      </c>
      <c r="M739" s="113">
        <v>0</v>
      </c>
      <c r="N739" s="113">
        <v>0</v>
      </c>
      <c r="O739" s="113">
        <v>5.8617000000000008</v>
      </c>
      <c r="P739" s="113">
        <v>50.951700000000002</v>
      </c>
      <c r="Q739"/>
      <c r="R739" t="s">
        <v>8045</v>
      </c>
      <c r="S739" s="136"/>
      <c r="T739" s="136"/>
      <c r="U739" s="136"/>
    </row>
    <row r="740" spans="1:21" x14ac:dyDescent="0.25">
      <c r="A740" t="s">
        <v>8323</v>
      </c>
      <c r="B740" t="s">
        <v>9469</v>
      </c>
      <c r="C740" t="s">
        <v>7706</v>
      </c>
      <c r="D740" t="s">
        <v>0</v>
      </c>
      <c r="E740">
        <v>4358</v>
      </c>
      <c r="F740" t="s">
        <v>2876</v>
      </c>
      <c r="G740" t="s">
        <v>2877</v>
      </c>
      <c r="H740" s="113">
        <v>0</v>
      </c>
      <c r="I740" s="113">
        <v>0</v>
      </c>
      <c r="J740" s="113">
        <v>0</v>
      </c>
      <c r="K740" s="15">
        <v>31.98</v>
      </c>
      <c r="L740" s="113">
        <v>0</v>
      </c>
      <c r="M740" s="113">
        <v>0</v>
      </c>
      <c r="N740" s="113">
        <v>0</v>
      </c>
      <c r="O740" s="113">
        <v>4.1574</v>
      </c>
      <c r="P740" s="113">
        <v>36.1374</v>
      </c>
      <c r="Q740"/>
      <c r="R740" t="s">
        <v>8045</v>
      </c>
      <c r="S740" s="136"/>
      <c r="T740" s="136"/>
      <c r="U740" s="136"/>
    </row>
    <row r="741" spans="1:21" x14ac:dyDescent="0.25">
      <c r="A741" t="s">
        <v>8323</v>
      </c>
      <c r="B741" t="s">
        <v>9486</v>
      </c>
      <c r="C741" t="s">
        <v>7706</v>
      </c>
      <c r="D741" t="s">
        <v>0</v>
      </c>
      <c r="E741">
        <v>177</v>
      </c>
      <c r="F741" t="s">
        <v>2876</v>
      </c>
      <c r="G741" t="s">
        <v>2877</v>
      </c>
      <c r="H741" s="113">
        <v>0</v>
      </c>
      <c r="I741" s="113">
        <v>0</v>
      </c>
      <c r="J741" s="113">
        <v>0</v>
      </c>
      <c r="K741" s="15">
        <v>37.74</v>
      </c>
      <c r="L741" s="113">
        <v>0</v>
      </c>
      <c r="M741" s="113">
        <v>0</v>
      </c>
      <c r="N741" s="113">
        <v>0</v>
      </c>
      <c r="O741" s="113">
        <v>4.9062000000000001</v>
      </c>
      <c r="P741" s="113">
        <v>42.6462</v>
      </c>
      <c r="Q741"/>
      <c r="R741" t="s">
        <v>8045</v>
      </c>
      <c r="S741" s="136"/>
      <c r="T741" s="136"/>
      <c r="U741" s="136"/>
    </row>
    <row r="742" spans="1:21" x14ac:dyDescent="0.25">
      <c r="A742" t="s">
        <v>8323</v>
      </c>
      <c r="B742" t="s">
        <v>9457</v>
      </c>
      <c r="C742" t="s">
        <v>7706</v>
      </c>
      <c r="D742" t="s">
        <v>0</v>
      </c>
      <c r="E742">
        <v>137</v>
      </c>
      <c r="F742" t="s">
        <v>2876</v>
      </c>
      <c r="G742" t="s">
        <v>2877</v>
      </c>
      <c r="H742" s="113">
        <v>0</v>
      </c>
      <c r="I742" s="113">
        <v>0</v>
      </c>
      <c r="J742" s="113">
        <v>0</v>
      </c>
      <c r="K742" s="15">
        <v>60.12</v>
      </c>
      <c r="L742" s="113">
        <v>0</v>
      </c>
      <c r="M742" s="113">
        <v>0</v>
      </c>
      <c r="N742" s="113">
        <v>0</v>
      </c>
      <c r="O742" s="113">
        <v>7.8155999999999999</v>
      </c>
      <c r="P742" s="113">
        <v>67.935599999999994</v>
      </c>
      <c r="Q742"/>
      <c r="R742" t="s">
        <v>8045</v>
      </c>
      <c r="S742" s="136"/>
      <c r="T742" s="136"/>
      <c r="U742" s="136"/>
    </row>
    <row r="743" spans="1:21" x14ac:dyDescent="0.25">
      <c r="A743" t="s">
        <v>8323</v>
      </c>
      <c r="B743" t="s">
        <v>9478</v>
      </c>
      <c r="C743" t="s">
        <v>7706</v>
      </c>
      <c r="D743" t="s">
        <v>0</v>
      </c>
      <c r="E743">
        <v>102</v>
      </c>
      <c r="F743" t="s">
        <v>2876</v>
      </c>
      <c r="G743" t="s">
        <v>2877</v>
      </c>
      <c r="H743" s="113">
        <v>0</v>
      </c>
      <c r="I743" s="113">
        <v>0</v>
      </c>
      <c r="J743" s="113">
        <v>0</v>
      </c>
      <c r="K743" s="15">
        <v>40.93</v>
      </c>
      <c r="L743" s="113">
        <v>0</v>
      </c>
      <c r="M743" s="113">
        <v>0</v>
      </c>
      <c r="N743" s="113">
        <v>0</v>
      </c>
      <c r="O743" s="113">
        <v>5.3209</v>
      </c>
      <c r="P743" s="113">
        <v>46.250900000000001</v>
      </c>
      <c r="Q743"/>
      <c r="R743" t="s">
        <v>8045</v>
      </c>
      <c r="S743" s="136"/>
      <c r="T743" s="136"/>
      <c r="U743" s="136"/>
    </row>
    <row r="744" spans="1:21" x14ac:dyDescent="0.25">
      <c r="A744" t="s">
        <v>8323</v>
      </c>
      <c r="B744" t="s">
        <v>9460</v>
      </c>
      <c r="C744" t="s">
        <v>7706</v>
      </c>
      <c r="D744" t="s">
        <v>0</v>
      </c>
      <c r="E744">
        <v>62</v>
      </c>
      <c r="F744" t="s">
        <v>2876</v>
      </c>
      <c r="G744" t="s">
        <v>2877</v>
      </c>
      <c r="H744" s="113">
        <v>0</v>
      </c>
      <c r="I744" s="113">
        <v>0</v>
      </c>
      <c r="J744" s="113">
        <v>0</v>
      </c>
      <c r="K744" s="15">
        <v>64.599999999999994</v>
      </c>
      <c r="L744" s="113">
        <v>0</v>
      </c>
      <c r="M744" s="113">
        <v>0</v>
      </c>
      <c r="N744" s="113">
        <v>0</v>
      </c>
      <c r="O744" s="113">
        <v>8.3979999999999997</v>
      </c>
      <c r="P744" s="113">
        <v>72.99799999999999</v>
      </c>
      <c r="Q744"/>
      <c r="R744" t="s">
        <v>8045</v>
      </c>
      <c r="S744" s="136"/>
      <c r="T744" s="136"/>
      <c r="U744" s="136"/>
    </row>
    <row r="745" spans="1:21" x14ac:dyDescent="0.25">
      <c r="A745" t="s">
        <v>8323</v>
      </c>
      <c r="B745" t="s">
        <v>9476</v>
      </c>
      <c r="C745" t="s">
        <v>7706</v>
      </c>
      <c r="D745" t="s">
        <v>0</v>
      </c>
      <c r="E745">
        <v>21</v>
      </c>
      <c r="F745" t="s">
        <v>2876</v>
      </c>
      <c r="G745" t="s">
        <v>2877</v>
      </c>
      <c r="H745" s="113">
        <v>0</v>
      </c>
      <c r="I745" s="113">
        <v>0</v>
      </c>
      <c r="J745" s="113">
        <v>0</v>
      </c>
      <c r="K745" s="15">
        <v>38.380000000000003</v>
      </c>
      <c r="L745" s="113">
        <v>0</v>
      </c>
      <c r="M745" s="113">
        <v>0</v>
      </c>
      <c r="N745" s="113">
        <v>0</v>
      </c>
      <c r="O745" s="113">
        <v>4.9894000000000007</v>
      </c>
      <c r="P745" s="113">
        <v>43.369400000000006</v>
      </c>
      <c r="Q745"/>
      <c r="R745" t="s">
        <v>8045</v>
      </c>
      <c r="S745" s="136"/>
      <c r="T745" s="136"/>
      <c r="U745" s="136"/>
    </row>
    <row r="746" spans="1:21" x14ac:dyDescent="0.25">
      <c r="A746" t="s">
        <v>8323</v>
      </c>
      <c r="B746" t="s">
        <v>9464</v>
      </c>
      <c r="C746" t="s">
        <v>7706</v>
      </c>
      <c r="D746" t="s">
        <v>0</v>
      </c>
      <c r="E746">
        <v>4482</v>
      </c>
      <c r="F746" t="s">
        <v>2876</v>
      </c>
      <c r="G746" t="s">
        <v>2877</v>
      </c>
      <c r="H746" s="113">
        <v>0</v>
      </c>
      <c r="I746" s="113">
        <v>0</v>
      </c>
      <c r="J746" s="113">
        <v>0</v>
      </c>
      <c r="K746" s="15">
        <v>47.01</v>
      </c>
      <c r="L746" s="113">
        <v>0</v>
      </c>
      <c r="M746" s="113">
        <v>0</v>
      </c>
      <c r="N746" s="113">
        <v>0</v>
      </c>
      <c r="O746" s="113">
        <v>6.1113</v>
      </c>
      <c r="P746" s="113">
        <v>53.121299999999998</v>
      </c>
      <c r="Q746"/>
      <c r="R746" t="s">
        <v>8045</v>
      </c>
      <c r="S746" s="136"/>
      <c r="T746" s="136"/>
      <c r="U746" s="136"/>
    </row>
    <row r="747" spans="1:21" x14ac:dyDescent="0.25">
      <c r="A747" t="s">
        <v>8323</v>
      </c>
      <c r="B747" t="s">
        <v>9473</v>
      </c>
      <c r="C747" t="s">
        <v>7706</v>
      </c>
      <c r="D747" t="s">
        <v>0</v>
      </c>
      <c r="E747">
        <v>4454</v>
      </c>
      <c r="F747" t="s">
        <v>2876</v>
      </c>
      <c r="G747" t="s">
        <v>2877</v>
      </c>
      <c r="H747" s="113">
        <v>0</v>
      </c>
      <c r="I747" s="113">
        <v>0</v>
      </c>
      <c r="J747" s="113">
        <v>0</v>
      </c>
      <c r="K747" s="15">
        <v>36.46</v>
      </c>
      <c r="L747" s="113">
        <v>0</v>
      </c>
      <c r="M747" s="113">
        <v>0</v>
      </c>
      <c r="N747" s="113">
        <v>0</v>
      </c>
      <c r="O747" s="113">
        <v>4.7398000000000007</v>
      </c>
      <c r="P747" s="113">
        <v>41.199800000000003</v>
      </c>
      <c r="Q747"/>
      <c r="R747" t="s">
        <v>8045</v>
      </c>
      <c r="S747" s="136"/>
      <c r="T747" s="136"/>
      <c r="U747" s="136"/>
    </row>
    <row r="748" spans="1:21" x14ac:dyDescent="0.25">
      <c r="A748" t="s">
        <v>8323</v>
      </c>
      <c r="B748" t="s">
        <v>9467</v>
      </c>
      <c r="C748" t="s">
        <v>7706</v>
      </c>
      <c r="D748" t="s">
        <v>0</v>
      </c>
      <c r="E748">
        <v>4412</v>
      </c>
      <c r="F748" t="s">
        <v>2876</v>
      </c>
      <c r="G748" t="s">
        <v>2877</v>
      </c>
      <c r="H748" s="113">
        <v>0</v>
      </c>
      <c r="I748" s="113">
        <v>0</v>
      </c>
      <c r="J748" s="113">
        <v>0</v>
      </c>
      <c r="K748" s="15">
        <v>47.65</v>
      </c>
      <c r="L748" s="113">
        <v>0</v>
      </c>
      <c r="M748" s="113">
        <v>0</v>
      </c>
      <c r="N748" s="113">
        <v>0</v>
      </c>
      <c r="O748" s="113">
        <v>6.1944999999999997</v>
      </c>
      <c r="P748" s="113">
        <v>53.844499999999996</v>
      </c>
      <c r="Q748"/>
      <c r="R748" t="s">
        <v>8045</v>
      </c>
      <c r="S748" s="136"/>
      <c r="T748" s="136"/>
      <c r="U748" s="136"/>
    </row>
    <row r="749" spans="1:21" x14ac:dyDescent="0.25">
      <c r="A749" t="s">
        <v>8323</v>
      </c>
      <c r="B749" t="s">
        <v>9470</v>
      </c>
      <c r="C749" t="s">
        <v>7706</v>
      </c>
      <c r="D749" t="s">
        <v>0</v>
      </c>
      <c r="E749">
        <v>4364</v>
      </c>
      <c r="F749" t="s">
        <v>2876</v>
      </c>
      <c r="G749" t="s">
        <v>2877</v>
      </c>
      <c r="H749" s="113">
        <v>0</v>
      </c>
      <c r="I749" s="113">
        <v>0</v>
      </c>
      <c r="J749" s="113">
        <v>0</v>
      </c>
      <c r="K749" s="15">
        <v>40.57</v>
      </c>
      <c r="L749" s="113">
        <v>0</v>
      </c>
      <c r="M749" s="113">
        <v>0</v>
      </c>
      <c r="N749" s="113">
        <v>0</v>
      </c>
      <c r="O749" s="113">
        <v>5.2740999999999998</v>
      </c>
      <c r="P749" s="113">
        <v>45.844099999999997</v>
      </c>
      <c r="Q749"/>
      <c r="R749" t="s">
        <v>8045</v>
      </c>
      <c r="S749" s="136"/>
      <c r="T749" s="136"/>
      <c r="U749" s="136"/>
    </row>
    <row r="750" spans="1:21" x14ac:dyDescent="0.25">
      <c r="A750" t="s">
        <v>8323</v>
      </c>
      <c r="B750" t="s">
        <v>9247</v>
      </c>
      <c r="C750" t="s">
        <v>7706</v>
      </c>
      <c r="D750" t="s">
        <v>0</v>
      </c>
      <c r="E750">
        <v>31989631</v>
      </c>
      <c r="F750" t="s">
        <v>3436</v>
      </c>
      <c r="G750" t="s">
        <v>3437</v>
      </c>
      <c r="H750" s="113">
        <v>0</v>
      </c>
      <c r="I750" s="113">
        <v>0</v>
      </c>
      <c r="J750" s="113">
        <v>0</v>
      </c>
      <c r="K750" s="15">
        <v>31.51</v>
      </c>
      <c r="L750" s="113">
        <v>0</v>
      </c>
      <c r="M750" s="113">
        <v>0</v>
      </c>
      <c r="N750" s="113">
        <v>0</v>
      </c>
      <c r="O750" s="113">
        <v>4.0963000000000003</v>
      </c>
      <c r="P750" s="113">
        <v>35.606300000000005</v>
      </c>
      <c r="Q750"/>
      <c r="R750" t="s">
        <v>8045</v>
      </c>
      <c r="S750" s="136"/>
      <c r="T750" s="136"/>
      <c r="U750" s="136"/>
    </row>
    <row r="751" spans="1:21" x14ac:dyDescent="0.25">
      <c r="A751" t="s">
        <v>8323</v>
      </c>
      <c r="B751" t="s">
        <v>9469</v>
      </c>
      <c r="C751" t="s">
        <v>7706</v>
      </c>
      <c r="D751" t="s">
        <v>0</v>
      </c>
      <c r="E751">
        <v>172</v>
      </c>
      <c r="F751" t="s">
        <v>9484</v>
      </c>
      <c r="G751" t="s">
        <v>9485</v>
      </c>
      <c r="H751" s="113">
        <v>0</v>
      </c>
      <c r="I751" s="113">
        <v>0</v>
      </c>
      <c r="J751" s="113">
        <v>0</v>
      </c>
      <c r="K751" s="15">
        <v>1.33</v>
      </c>
      <c r="L751" s="113">
        <v>0</v>
      </c>
      <c r="M751" s="113">
        <v>0</v>
      </c>
      <c r="N751" s="113">
        <v>0</v>
      </c>
      <c r="O751" s="113">
        <v>0.17290000000000003</v>
      </c>
      <c r="P751" s="113">
        <v>1.5029000000000001</v>
      </c>
      <c r="Q751"/>
      <c r="R751" t="s">
        <v>8045</v>
      </c>
      <c r="S751" s="136"/>
      <c r="T751" s="136"/>
      <c r="U751" s="136"/>
    </row>
    <row r="752" spans="1:21" x14ac:dyDescent="0.25">
      <c r="A752" t="s">
        <v>8323</v>
      </c>
      <c r="B752" t="s">
        <v>9469</v>
      </c>
      <c r="C752" t="s">
        <v>7706</v>
      </c>
      <c r="D752" t="s">
        <v>0</v>
      </c>
      <c r="E752">
        <v>889397</v>
      </c>
      <c r="F752" t="s">
        <v>2612</v>
      </c>
      <c r="G752" t="s">
        <v>2613</v>
      </c>
      <c r="H752" s="113">
        <v>0</v>
      </c>
      <c r="I752" s="113">
        <v>0</v>
      </c>
      <c r="J752" s="113">
        <v>0</v>
      </c>
      <c r="K752" s="15">
        <v>4.5199999999999996</v>
      </c>
      <c r="L752" s="113">
        <v>0</v>
      </c>
      <c r="M752" s="113">
        <v>0</v>
      </c>
      <c r="N752" s="113">
        <v>0</v>
      </c>
      <c r="O752" s="113">
        <v>0.58760000000000001</v>
      </c>
      <c r="P752" s="113">
        <v>5.1075999999999997</v>
      </c>
      <c r="Q752"/>
      <c r="R752" t="s">
        <v>8045</v>
      </c>
      <c r="S752" s="136"/>
      <c r="T752" s="136"/>
      <c r="U752" s="136"/>
    </row>
    <row r="753" spans="1:21" x14ac:dyDescent="0.25">
      <c r="A753" t="s">
        <v>8323</v>
      </c>
      <c r="B753" t="s">
        <v>9483</v>
      </c>
      <c r="C753" t="s">
        <v>7706</v>
      </c>
      <c r="D753" t="s">
        <v>0</v>
      </c>
      <c r="E753">
        <v>4052404</v>
      </c>
      <c r="F753" t="s">
        <v>1506</v>
      </c>
      <c r="G753" t="s">
        <v>1507</v>
      </c>
      <c r="H753" s="113">
        <v>0</v>
      </c>
      <c r="I753" s="113">
        <v>0</v>
      </c>
      <c r="J753" s="113">
        <v>0</v>
      </c>
      <c r="K753" s="15">
        <v>91.15</v>
      </c>
      <c r="L753" s="113">
        <v>0</v>
      </c>
      <c r="M753" s="113">
        <v>0</v>
      </c>
      <c r="N753" s="113">
        <v>0</v>
      </c>
      <c r="O753" s="113">
        <v>11.849500000000001</v>
      </c>
      <c r="P753" s="113">
        <v>102.99950000000001</v>
      </c>
      <c r="Q753"/>
      <c r="R753" t="s">
        <v>8045</v>
      </c>
      <c r="S753" s="136"/>
      <c r="T753" s="136"/>
      <c r="U753" s="136"/>
    </row>
    <row r="754" spans="1:21" x14ac:dyDescent="0.25">
      <c r="A754" t="s">
        <v>8323</v>
      </c>
      <c r="B754" t="s">
        <v>9419</v>
      </c>
      <c r="C754" t="s">
        <v>7706</v>
      </c>
      <c r="D754" t="s">
        <v>0</v>
      </c>
      <c r="E754">
        <v>168</v>
      </c>
      <c r="F754" t="s">
        <v>9484</v>
      </c>
      <c r="G754" t="s">
        <v>9485</v>
      </c>
      <c r="H754" s="113">
        <v>0</v>
      </c>
      <c r="I754" s="113">
        <v>0</v>
      </c>
      <c r="J754" s="113">
        <v>0</v>
      </c>
      <c r="K754" s="15">
        <v>9.73</v>
      </c>
      <c r="L754" s="113">
        <v>0</v>
      </c>
      <c r="M754" s="113">
        <v>0</v>
      </c>
      <c r="N754" s="113">
        <v>0</v>
      </c>
      <c r="O754" s="113">
        <v>1.2649000000000001</v>
      </c>
      <c r="P754" s="113">
        <v>10.994900000000001</v>
      </c>
      <c r="Q754"/>
      <c r="R754" t="s">
        <v>8045</v>
      </c>
      <c r="S754" s="136"/>
      <c r="T754" s="136"/>
      <c r="U754" s="136"/>
    </row>
    <row r="755" spans="1:21" x14ac:dyDescent="0.25">
      <c r="A755" t="s">
        <v>8323</v>
      </c>
      <c r="B755" t="s">
        <v>9483</v>
      </c>
      <c r="C755" t="s">
        <v>7706</v>
      </c>
      <c r="D755" t="s">
        <v>0</v>
      </c>
      <c r="E755">
        <v>9112</v>
      </c>
      <c r="F755" t="s">
        <v>7890</v>
      </c>
      <c r="G755" t="s">
        <v>7891</v>
      </c>
      <c r="H755" s="113">
        <v>14.82</v>
      </c>
      <c r="I755" s="113">
        <v>0</v>
      </c>
      <c r="J755" s="113">
        <v>0</v>
      </c>
      <c r="K755" s="15">
        <v>137.32</v>
      </c>
      <c r="L755" s="113">
        <v>0</v>
      </c>
      <c r="M755" s="113">
        <v>0</v>
      </c>
      <c r="N755" s="113">
        <v>0</v>
      </c>
      <c r="O755" s="113">
        <v>17.851600000000001</v>
      </c>
      <c r="P755" s="113">
        <v>169.99159999999998</v>
      </c>
      <c r="Q755"/>
      <c r="R755" t="s">
        <v>8045</v>
      </c>
      <c r="S755" s="136"/>
      <c r="T755" s="136"/>
      <c r="U755" s="136"/>
    </row>
    <row r="756" spans="1:21" x14ac:dyDescent="0.25">
      <c r="A756" t="s">
        <v>8323</v>
      </c>
      <c r="B756" t="s">
        <v>9473</v>
      </c>
      <c r="C756" t="s">
        <v>7706</v>
      </c>
      <c r="D756" t="s">
        <v>0</v>
      </c>
      <c r="E756">
        <v>247934</v>
      </c>
      <c r="F756" t="s">
        <v>1443</v>
      </c>
      <c r="G756" t="s">
        <v>1444</v>
      </c>
      <c r="H756" s="113">
        <v>8.129999999999999</v>
      </c>
      <c r="I756" s="113">
        <v>0</v>
      </c>
      <c r="J756" s="113">
        <v>0</v>
      </c>
      <c r="K756" s="15">
        <v>78.650000000000006</v>
      </c>
      <c r="L756" s="113">
        <v>0</v>
      </c>
      <c r="M756" s="113">
        <v>0</v>
      </c>
      <c r="N756" s="113">
        <v>0</v>
      </c>
      <c r="O756" s="113">
        <v>10.224500000000001</v>
      </c>
      <c r="P756" s="113">
        <v>97.004500000000007</v>
      </c>
      <c r="Q756"/>
      <c r="R756" t="s">
        <v>8045</v>
      </c>
      <c r="S756" s="136"/>
      <c r="T756" s="136"/>
      <c r="U756" s="136"/>
    </row>
    <row r="757" spans="1:21" x14ac:dyDescent="0.25">
      <c r="A757" t="s">
        <v>8323</v>
      </c>
      <c r="B757" t="s">
        <v>9471</v>
      </c>
      <c r="C757" t="s">
        <v>7706</v>
      </c>
      <c r="D757" t="s">
        <v>0</v>
      </c>
      <c r="E757">
        <v>247007</v>
      </c>
      <c r="F757" t="s">
        <v>1443</v>
      </c>
      <c r="G757" t="s">
        <v>1444</v>
      </c>
      <c r="H757" s="113">
        <v>9.129999999999999</v>
      </c>
      <c r="I757" s="113">
        <v>0</v>
      </c>
      <c r="J757" s="113">
        <v>0</v>
      </c>
      <c r="K757" s="15">
        <v>88.38</v>
      </c>
      <c r="L757" s="113">
        <v>0</v>
      </c>
      <c r="M757" s="113">
        <v>0</v>
      </c>
      <c r="N757" s="113">
        <v>0</v>
      </c>
      <c r="O757" s="113">
        <v>11.4894</v>
      </c>
      <c r="P757" s="113">
        <v>108.99939999999999</v>
      </c>
      <c r="Q757"/>
      <c r="R757" t="s">
        <v>8045</v>
      </c>
      <c r="S757" s="136"/>
      <c r="T757" s="136"/>
      <c r="U757" s="136"/>
    </row>
    <row r="758" spans="1:21" x14ac:dyDescent="0.25">
      <c r="A758" t="s">
        <v>8323</v>
      </c>
      <c r="B758" t="s">
        <v>9230</v>
      </c>
      <c r="C758" t="s">
        <v>7706</v>
      </c>
      <c r="D758" t="s">
        <v>0</v>
      </c>
      <c r="E758">
        <v>99291</v>
      </c>
      <c r="G758" t="s">
        <v>1391</v>
      </c>
      <c r="H758" s="113">
        <v>7.92</v>
      </c>
      <c r="I758" s="113">
        <v>0</v>
      </c>
      <c r="J758" s="113">
        <v>0</v>
      </c>
      <c r="K758" s="15">
        <v>78.3</v>
      </c>
      <c r="L758" s="113">
        <v>0</v>
      </c>
      <c r="M758" s="113">
        <v>0</v>
      </c>
      <c r="N758" s="113">
        <v>0</v>
      </c>
      <c r="O758" s="113">
        <v>10.179</v>
      </c>
      <c r="P758" s="113">
        <v>96.399000000000001</v>
      </c>
      <c r="Q758" t="s">
        <v>9244</v>
      </c>
      <c r="R758" t="s">
        <v>8045</v>
      </c>
      <c r="S758" s="136"/>
      <c r="T758" s="136"/>
      <c r="U758" s="136"/>
    </row>
    <row r="759" spans="1:21" x14ac:dyDescent="0.25">
      <c r="A759" t="s">
        <v>8323</v>
      </c>
      <c r="B759" t="s">
        <v>9423</v>
      </c>
      <c r="C759" t="s">
        <v>7706</v>
      </c>
      <c r="D759" t="s">
        <v>0</v>
      </c>
      <c r="E759">
        <v>98604</v>
      </c>
      <c r="G759" t="s">
        <v>1391</v>
      </c>
      <c r="H759" s="113">
        <v>7.5</v>
      </c>
      <c r="I759" s="113">
        <v>0</v>
      </c>
      <c r="J759" s="113">
        <v>0</v>
      </c>
      <c r="K759" s="15">
        <v>77.430000000000007</v>
      </c>
      <c r="L759" s="113">
        <v>0</v>
      </c>
      <c r="M759" s="113">
        <v>0</v>
      </c>
      <c r="N759" s="113">
        <v>0</v>
      </c>
      <c r="O759" s="113">
        <v>10.065900000000001</v>
      </c>
      <c r="P759" s="113">
        <v>94.995900000000006</v>
      </c>
      <c r="Q759" t="s">
        <v>9244</v>
      </c>
      <c r="R759" t="s">
        <v>8045</v>
      </c>
      <c r="S759" s="136"/>
      <c r="T759" s="136"/>
      <c r="U759" s="136"/>
    </row>
    <row r="760" spans="1:21" x14ac:dyDescent="0.25">
      <c r="A760" t="s">
        <v>8323</v>
      </c>
      <c r="B760" t="s">
        <v>9423</v>
      </c>
      <c r="C760" t="s">
        <v>7706</v>
      </c>
      <c r="D760" t="s">
        <v>0</v>
      </c>
      <c r="E760">
        <v>99842</v>
      </c>
      <c r="G760" t="s">
        <v>1391</v>
      </c>
      <c r="H760" s="113">
        <v>13.870000000000001</v>
      </c>
      <c r="I760" s="113">
        <v>0</v>
      </c>
      <c r="J760" s="113">
        <v>0</v>
      </c>
      <c r="K760" s="15">
        <v>134.63</v>
      </c>
      <c r="L760" s="113">
        <v>0</v>
      </c>
      <c r="M760" s="113">
        <v>0</v>
      </c>
      <c r="N760" s="113">
        <v>0</v>
      </c>
      <c r="O760" s="113">
        <v>17.501899999999999</v>
      </c>
      <c r="P760" s="113">
        <v>166.00190000000001</v>
      </c>
      <c r="Q760" t="s">
        <v>9244</v>
      </c>
      <c r="R760" t="s">
        <v>8045</v>
      </c>
      <c r="S760" s="136"/>
      <c r="T760" s="136"/>
      <c r="U760" s="136"/>
    </row>
    <row r="761" spans="1:21" x14ac:dyDescent="0.25">
      <c r="A761" t="s">
        <v>8323</v>
      </c>
      <c r="B761" t="s">
        <v>9475</v>
      </c>
      <c r="C761" t="s">
        <v>7706</v>
      </c>
      <c r="D761" t="s">
        <v>0</v>
      </c>
      <c r="E761">
        <v>122546</v>
      </c>
      <c r="F761" t="s">
        <v>2796</v>
      </c>
      <c r="G761" t="s">
        <v>2797</v>
      </c>
      <c r="H761" s="113">
        <v>0</v>
      </c>
      <c r="I761" s="113">
        <v>0</v>
      </c>
      <c r="J761" s="113">
        <v>0</v>
      </c>
      <c r="K761" s="15">
        <v>38.869999999999997</v>
      </c>
      <c r="L761" s="113">
        <v>0</v>
      </c>
      <c r="M761" s="113">
        <v>0</v>
      </c>
      <c r="N761" s="113">
        <v>0</v>
      </c>
      <c r="O761" s="113">
        <v>5.0530999999999997</v>
      </c>
      <c r="P761" s="113">
        <v>43.923099999999998</v>
      </c>
      <c r="Q761"/>
      <c r="R761" t="s">
        <v>8045</v>
      </c>
      <c r="S761" s="136"/>
      <c r="T761" s="136"/>
      <c r="U761" s="136"/>
    </row>
    <row r="762" spans="1:21" x14ac:dyDescent="0.25">
      <c r="A762" t="s">
        <v>8323</v>
      </c>
      <c r="B762" t="s">
        <v>9477</v>
      </c>
      <c r="C762" t="s">
        <v>7706</v>
      </c>
      <c r="D762" t="s">
        <v>0</v>
      </c>
      <c r="E762">
        <v>6050697</v>
      </c>
      <c r="F762" t="s">
        <v>2226</v>
      </c>
      <c r="G762" t="s">
        <v>2227</v>
      </c>
      <c r="H762" s="113">
        <v>0</v>
      </c>
      <c r="I762" s="113">
        <v>0</v>
      </c>
      <c r="J762" s="113">
        <v>0</v>
      </c>
      <c r="K762" s="15">
        <v>147.94</v>
      </c>
      <c r="L762" s="113">
        <v>0</v>
      </c>
      <c r="M762" s="113">
        <v>0</v>
      </c>
      <c r="N762" s="113">
        <v>0</v>
      </c>
      <c r="O762" s="113">
        <v>19.232199999999999</v>
      </c>
      <c r="P762" s="113">
        <v>167.1722</v>
      </c>
      <c r="Q762"/>
      <c r="R762" t="s">
        <v>8045</v>
      </c>
      <c r="S762" s="136"/>
      <c r="T762" s="136"/>
      <c r="U762" s="136"/>
    </row>
    <row r="763" spans="1:21" x14ac:dyDescent="0.25">
      <c r="A763" t="s">
        <v>8323</v>
      </c>
      <c r="B763" t="s">
        <v>9460</v>
      </c>
      <c r="C763" t="s">
        <v>7706</v>
      </c>
      <c r="D763" t="s">
        <v>0</v>
      </c>
      <c r="E763">
        <v>48737</v>
      </c>
      <c r="F763" t="s">
        <v>1340</v>
      </c>
      <c r="G763" t="s">
        <v>1341</v>
      </c>
      <c r="H763" s="113">
        <v>0</v>
      </c>
      <c r="I763" s="113">
        <v>0</v>
      </c>
      <c r="J763" s="113">
        <v>0</v>
      </c>
      <c r="K763" s="15">
        <v>35.85</v>
      </c>
      <c r="L763" s="113">
        <v>0</v>
      </c>
      <c r="M763" s="113">
        <v>0</v>
      </c>
      <c r="N763" s="113">
        <v>0</v>
      </c>
      <c r="O763" s="113">
        <v>4.6605000000000008</v>
      </c>
      <c r="P763" s="113">
        <v>40.5105</v>
      </c>
      <c r="Q763"/>
      <c r="R763" t="s">
        <v>8045</v>
      </c>
      <c r="S763" s="136"/>
      <c r="T763" s="136"/>
      <c r="U763" s="136"/>
    </row>
    <row r="764" spans="1:21" x14ac:dyDescent="0.25">
      <c r="A764" t="s">
        <v>8323</v>
      </c>
      <c r="B764" t="s">
        <v>9459</v>
      </c>
      <c r="C764" t="s">
        <v>7706</v>
      </c>
      <c r="D764" t="s">
        <v>0</v>
      </c>
      <c r="E764">
        <v>649</v>
      </c>
      <c r="F764" t="s">
        <v>9385</v>
      </c>
      <c r="G764" t="s">
        <v>9386</v>
      </c>
      <c r="H764" s="113">
        <v>0</v>
      </c>
      <c r="I764" s="113">
        <v>0</v>
      </c>
      <c r="J764" s="113">
        <v>0</v>
      </c>
      <c r="K764" s="15">
        <v>46</v>
      </c>
      <c r="L764" s="113">
        <v>0</v>
      </c>
      <c r="M764" s="113">
        <v>0</v>
      </c>
      <c r="N764" s="113">
        <v>0</v>
      </c>
      <c r="O764" s="113">
        <v>5.98</v>
      </c>
      <c r="P764" s="113">
        <v>51.980000000000004</v>
      </c>
      <c r="Q764"/>
      <c r="R764" t="s">
        <v>8045</v>
      </c>
      <c r="S764" s="136"/>
      <c r="T764" s="136"/>
      <c r="U764" s="136"/>
    </row>
    <row r="765" spans="1:21" x14ac:dyDescent="0.25">
      <c r="A765" t="s">
        <v>8323</v>
      </c>
      <c r="B765" t="s">
        <v>9475</v>
      </c>
      <c r="C765" t="s">
        <v>7706</v>
      </c>
      <c r="D765" t="s">
        <v>0</v>
      </c>
      <c r="E765">
        <v>43217</v>
      </c>
      <c r="F765" t="s">
        <v>1340</v>
      </c>
      <c r="G765" t="s">
        <v>1341</v>
      </c>
      <c r="H765" s="113">
        <v>0</v>
      </c>
      <c r="I765" s="113">
        <v>0</v>
      </c>
      <c r="J765" s="113">
        <v>0</v>
      </c>
      <c r="K765" s="15">
        <v>62.74</v>
      </c>
      <c r="L765" s="113">
        <v>0</v>
      </c>
      <c r="M765" s="113">
        <v>0</v>
      </c>
      <c r="N765" s="113">
        <v>0</v>
      </c>
      <c r="O765" s="113">
        <v>8.1562000000000001</v>
      </c>
      <c r="P765" s="113">
        <v>70.896200000000007</v>
      </c>
      <c r="Q765"/>
      <c r="R765" t="s">
        <v>8045</v>
      </c>
      <c r="S765" s="136"/>
      <c r="T765" s="136"/>
      <c r="U765" s="136"/>
    </row>
    <row r="766" spans="1:21" x14ac:dyDescent="0.25">
      <c r="A766" t="s">
        <v>8323</v>
      </c>
      <c r="B766" t="s">
        <v>9465</v>
      </c>
      <c r="C766" t="s">
        <v>7706</v>
      </c>
      <c r="D766" t="s">
        <v>0</v>
      </c>
      <c r="E766">
        <v>496596</v>
      </c>
      <c r="F766" t="s">
        <v>1375</v>
      </c>
      <c r="G766" t="s">
        <v>1376</v>
      </c>
      <c r="H766" s="113">
        <v>3.77</v>
      </c>
      <c r="I766" s="113">
        <v>0</v>
      </c>
      <c r="J766" s="113">
        <v>0</v>
      </c>
      <c r="K766" s="15">
        <v>36.49</v>
      </c>
      <c r="L766" s="113">
        <v>0</v>
      </c>
      <c r="M766" s="113">
        <v>0</v>
      </c>
      <c r="N766" s="113">
        <v>0</v>
      </c>
      <c r="O766" s="113">
        <v>4.7437000000000005</v>
      </c>
      <c r="P766" s="113">
        <v>45.003700000000009</v>
      </c>
      <c r="Q766"/>
      <c r="R766" t="s">
        <v>8045</v>
      </c>
      <c r="S766" s="136"/>
      <c r="T766" s="136"/>
      <c r="U766" s="136"/>
    </row>
    <row r="767" spans="1:21" x14ac:dyDescent="0.25">
      <c r="A767" t="s">
        <v>8323</v>
      </c>
      <c r="B767" t="s">
        <v>9457</v>
      </c>
      <c r="C767" t="s">
        <v>7706</v>
      </c>
      <c r="D767" t="s">
        <v>0</v>
      </c>
      <c r="E767">
        <v>8366</v>
      </c>
      <c r="F767" t="s">
        <v>9234</v>
      </c>
      <c r="G767" t="s">
        <v>9448</v>
      </c>
      <c r="H767" s="113">
        <v>2.59</v>
      </c>
      <c r="I767" s="113">
        <v>0</v>
      </c>
      <c r="J767" s="113">
        <v>0</v>
      </c>
      <c r="K767" s="15">
        <v>28.14</v>
      </c>
      <c r="L767" s="113">
        <v>0</v>
      </c>
      <c r="M767" s="113">
        <v>0</v>
      </c>
      <c r="N767" s="113">
        <v>0</v>
      </c>
      <c r="O767" s="113">
        <v>3.6582000000000003</v>
      </c>
      <c r="P767" s="113">
        <v>34.388199999999998</v>
      </c>
      <c r="Q767"/>
      <c r="R767" t="s">
        <v>8045</v>
      </c>
      <c r="S767" s="136"/>
      <c r="T767" s="136"/>
      <c r="U767" s="136"/>
    </row>
    <row r="768" spans="1:21" x14ac:dyDescent="0.25">
      <c r="A768" t="s">
        <v>8323</v>
      </c>
      <c r="B768" t="s">
        <v>9478</v>
      </c>
      <c r="C768" t="s">
        <v>7706</v>
      </c>
      <c r="D768" t="s">
        <v>0</v>
      </c>
      <c r="E768">
        <v>26763</v>
      </c>
      <c r="F768" t="s">
        <v>1455</v>
      </c>
      <c r="G768" t="s">
        <v>1456</v>
      </c>
      <c r="H768" s="113">
        <v>2.2800000000000002</v>
      </c>
      <c r="I768" s="113">
        <v>0</v>
      </c>
      <c r="J768" s="113">
        <v>0</v>
      </c>
      <c r="K768" s="15">
        <v>24.72</v>
      </c>
      <c r="L768" s="113">
        <v>0</v>
      </c>
      <c r="M768" s="113">
        <v>0</v>
      </c>
      <c r="N768" s="113">
        <v>0</v>
      </c>
      <c r="O768" s="113">
        <v>3.2136</v>
      </c>
      <c r="P768" s="113">
        <v>30.2136</v>
      </c>
      <c r="Q768"/>
      <c r="R768" t="s">
        <v>8045</v>
      </c>
      <c r="S768" s="136"/>
      <c r="T768" s="136"/>
      <c r="U768" s="136"/>
    </row>
    <row r="769" spans="1:21" x14ac:dyDescent="0.25">
      <c r="A769" t="s">
        <v>8323</v>
      </c>
      <c r="B769" t="s">
        <v>9460</v>
      </c>
      <c r="C769" t="s">
        <v>7706</v>
      </c>
      <c r="D769" t="s">
        <v>0</v>
      </c>
      <c r="E769">
        <v>757</v>
      </c>
      <c r="F769" t="s">
        <v>1354</v>
      </c>
      <c r="G769" t="s">
        <v>1355</v>
      </c>
      <c r="H769" s="113">
        <v>2.13</v>
      </c>
      <c r="I769" s="113">
        <v>0</v>
      </c>
      <c r="J769" s="113">
        <v>0</v>
      </c>
      <c r="K769" s="15">
        <v>25.55</v>
      </c>
      <c r="L769" s="113">
        <v>0</v>
      </c>
      <c r="M769" s="113">
        <v>0</v>
      </c>
      <c r="N769" s="113">
        <v>0</v>
      </c>
      <c r="O769" s="113">
        <v>3.3215000000000003</v>
      </c>
      <c r="P769" s="113">
        <v>31.0015</v>
      </c>
      <c r="Q769"/>
      <c r="R769" t="s">
        <v>8045</v>
      </c>
      <c r="S769" s="136"/>
      <c r="T769" s="136"/>
      <c r="U769" s="136"/>
    </row>
    <row r="770" spans="1:21" x14ac:dyDescent="0.25">
      <c r="A770" t="s">
        <v>8323</v>
      </c>
      <c r="B770" t="s">
        <v>9475</v>
      </c>
      <c r="C770" t="s">
        <v>7706</v>
      </c>
      <c r="D770" t="s">
        <v>0</v>
      </c>
      <c r="E770">
        <v>7338</v>
      </c>
      <c r="F770" t="s">
        <v>9234</v>
      </c>
      <c r="G770" t="s">
        <v>9448</v>
      </c>
      <c r="H770" s="113">
        <v>2.34</v>
      </c>
      <c r="I770" s="113">
        <v>0</v>
      </c>
      <c r="J770" s="113">
        <v>0</v>
      </c>
      <c r="K770" s="15">
        <v>26.25</v>
      </c>
      <c r="L770" s="113">
        <v>0</v>
      </c>
      <c r="M770" s="113">
        <v>0</v>
      </c>
      <c r="N770" s="113">
        <v>0</v>
      </c>
      <c r="O770" s="113">
        <v>3.4125000000000001</v>
      </c>
      <c r="P770" s="113">
        <v>32.002499999999998</v>
      </c>
      <c r="Q770"/>
      <c r="R770" t="s">
        <v>8045</v>
      </c>
      <c r="S770" s="136"/>
      <c r="T770" s="136"/>
      <c r="U770" s="136"/>
    </row>
    <row r="771" spans="1:21" x14ac:dyDescent="0.25">
      <c r="A771" t="s">
        <v>8323</v>
      </c>
      <c r="B771" t="s">
        <v>9466</v>
      </c>
      <c r="C771" t="s">
        <v>7706</v>
      </c>
      <c r="D771" t="s">
        <v>0</v>
      </c>
      <c r="E771">
        <v>6935</v>
      </c>
      <c r="F771" t="s">
        <v>9234</v>
      </c>
      <c r="G771" t="s">
        <v>9448</v>
      </c>
      <c r="H771" s="113">
        <v>2.69</v>
      </c>
      <c r="I771" s="113">
        <v>0</v>
      </c>
      <c r="J771" s="113">
        <v>0</v>
      </c>
      <c r="K771" s="15">
        <v>29.48</v>
      </c>
      <c r="L771" s="113">
        <v>0</v>
      </c>
      <c r="M771" s="113">
        <v>0</v>
      </c>
      <c r="N771" s="113">
        <v>0</v>
      </c>
      <c r="O771" s="113">
        <v>3.8324000000000003</v>
      </c>
      <c r="P771" s="113">
        <v>36.002400000000002</v>
      </c>
      <c r="Q771"/>
      <c r="R771" t="s">
        <v>8045</v>
      </c>
      <c r="S771" s="136"/>
      <c r="T771" s="136"/>
      <c r="U771" s="136"/>
    </row>
    <row r="772" spans="1:21" x14ac:dyDescent="0.25">
      <c r="A772" t="s">
        <v>8323</v>
      </c>
      <c r="B772" t="s">
        <v>9482</v>
      </c>
      <c r="C772" t="s">
        <v>7706</v>
      </c>
      <c r="D772" t="s">
        <v>0</v>
      </c>
      <c r="E772">
        <v>120051</v>
      </c>
      <c r="F772" t="s">
        <v>1430</v>
      </c>
      <c r="G772" t="s">
        <v>1431</v>
      </c>
      <c r="H772" s="113">
        <v>2.52</v>
      </c>
      <c r="I772" s="113">
        <v>0</v>
      </c>
      <c r="J772" s="113">
        <v>0</v>
      </c>
      <c r="K772" s="15">
        <v>24.33</v>
      </c>
      <c r="L772" s="113">
        <v>0</v>
      </c>
      <c r="M772" s="113">
        <v>0</v>
      </c>
      <c r="N772" s="113">
        <v>0</v>
      </c>
      <c r="O772" s="113">
        <v>3.1629</v>
      </c>
      <c r="P772" s="113">
        <v>30.012899999999998</v>
      </c>
      <c r="Q772"/>
      <c r="R772" t="s">
        <v>8045</v>
      </c>
      <c r="S772" s="136"/>
      <c r="T772" s="136"/>
      <c r="U772" s="136"/>
    </row>
    <row r="773" spans="1:21" x14ac:dyDescent="0.25">
      <c r="A773" t="s">
        <v>8323</v>
      </c>
      <c r="B773" t="s">
        <v>9456</v>
      </c>
      <c r="C773" t="s">
        <v>7706</v>
      </c>
      <c r="D773" t="s">
        <v>0</v>
      </c>
      <c r="E773">
        <v>64794</v>
      </c>
      <c r="F773" t="s">
        <v>1459</v>
      </c>
      <c r="G773" t="s">
        <v>1460</v>
      </c>
      <c r="H773" s="113">
        <v>2</v>
      </c>
      <c r="I773" s="113">
        <v>0</v>
      </c>
      <c r="J773" s="113">
        <v>0</v>
      </c>
      <c r="K773" s="15">
        <v>19.47</v>
      </c>
      <c r="L773" s="113">
        <v>0</v>
      </c>
      <c r="M773" s="113">
        <v>0</v>
      </c>
      <c r="N773" s="113">
        <v>0</v>
      </c>
      <c r="O773" s="113">
        <v>2.5310999999999999</v>
      </c>
      <c r="P773" s="113">
        <v>24.001099999999997</v>
      </c>
      <c r="Q773"/>
      <c r="R773" t="s">
        <v>8045</v>
      </c>
      <c r="S773" s="136"/>
      <c r="T773" s="136"/>
      <c r="U773" s="136"/>
    </row>
    <row r="774" spans="1:21" x14ac:dyDescent="0.25">
      <c r="A774" t="s">
        <v>8323</v>
      </c>
      <c r="B774" t="s">
        <v>9481</v>
      </c>
      <c r="C774" t="s">
        <v>7706</v>
      </c>
      <c r="D774" t="s">
        <v>0</v>
      </c>
      <c r="E774">
        <v>64691</v>
      </c>
      <c r="F774" t="s">
        <v>1459</v>
      </c>
      <c r="G774" t="s">
        <v>1460</v>
      </c>
      <c r="H774" s="113">
        <v>5.23</v>
      </c>
      <c r="I774" s="113">
        <v>0</v>
      </c>
      <c r="J774" s="113">
        <v>0</v>
      </c>
      <c r="K774" s="15">
        <v>63.21</v>
      </c>
      <c r="L774" s="113">
        <v>0</v>
      </c>
      <c r="M774" s="113">
        <v>0</v>
      </c>
      <c r="N774" s="113">
        <v>0</v>
      </c>
      <c r="O774" s="113">
        <v>8.2172999999999998</v>
      </c>
      <c r="P774" s="113">
        <v>76.657299999999992</v>
      </c>
      <c r="Q774"/>
      <c r="R774" t="s">
        <v>8045</v>
      </c>
      <c r="S774" s="136"/>
      <c r="T774" s="136"/>
      <c r="U774" s="136"/>
    </row>
    <row r="775" spans="1:21" x14ac:dyDescent="0.25">
      <c r="A775" t="s">
        <v>8323</v>
      </c>
      <c r="B775" t="s">
        <v>9457</v>
      </c>
      <c r="C775" t="s">
        <v>7706</v>
      </c>
      <c r="D775" t="s">
        <v>0</v>
      </c>
      <c r="E775">
        <v>64604</v>
      </c>
      <c r="F775" t="s">
        <v>1459</v>
      </c>
      <c r="G775" t="s">
        <v>1460</v>
      </c>
      <c r="H775" s="113">
        <v>6.65</v>
      </c>
      <c r="I775" s="113">
        <v>0</v>
      </c>
      <c r="J775" s="113">
        <v>0</v>
      </c>
      <c r="K775" s="15">
        <v>64.91</v>
      </c>
      <c r="L775" s="113">
        <v>0</v>
      </c>
      <c r="M775" s="113">
        <v>0</v>
      </c>
      <c r="N775" s="113">
        <v>0</v>
      </c>
      <c r="O775" s="113">
        <v>8.4382999999999999</v>
      </c>
      <c r="P775" s="113">
        <v>79.9983</v>
      </c>
      <c r="Q775"/>
      <c r="R775" t="s">
        <v>8045</v>
      </c>
      <c r="S775" s="136"/>
      <c r="T775" s="136"/>
      <c r="U775" s="136"/>
    </row>
    <row r="776" spans="1:21" x14ac:dyDescent="0.25">
      <c r="A776" t="s">
        <v>8323</v>
      </c>
      <c r="B776" t="s">
        <v>9480</v>
      </c>
      <c r="C776" t="s">
        <v>7706</v>
      </c>
      <c r="D776" t="s">
        <v>0</v>
      </c>
      <c r="E776">
        <v>64489</v>
      </c>
      <c r="F776" t="s">
        <v>1459</v>
      </c>
      <c r="G776" t="s">
        <v>1460</v>
      </c>
      <c r="H776" s="113">
        <v>4.7700000000000005</v>
      </c>
      <c r="I776" s="113">
        <v>0</v>
      </c>
      <c r="J776" s="113">
        <v>0</v>
      </c>
      <c r="K776" s="15">
        <v>46.22</v>
      </c>
      <c r="L776" s="113">
        <v>0</v>
      </c>
      <c r="M776" s="113">
        <v>0</v>
      </c>
      <c r="N776" s="113">
        <v>0</v>
      </c>
      <c r="O776" s="113">
        <v>6.0086000000000004</v>
      </c>
      <c r="P776" s="113">
        <v>56.998600000000003</v>
      </c>
      <c r="Q776"/>
      <c r="R776" t="s">
        <v>8045</v>
      </c>
      <c r="S776" s="136"/>
      <c r="T776" s="136"/>
      <c r="U776" s="136"/>
    </row>
    <row r="777" spans="1:21" x14ac:dyDescent="0.25">
      <c r="A777" t="s">
        <v>8323</v>
      </c>
      <c r="B777" t="s">
        <v>9479</v>
      </c>
      <c r="C777" t="s">
        <v>7706</v>
      </c>
      <c r="D777" t="s">
        <v>0</v>
      </c>
      <c r="E777">
        <v>64336</v>
      </c>
      <c r="F777" t="s">
        <v>1459</v>
      </c>
      <c r="G777" t="s">
        <v>1460</v>
      </c>
      <c r="H777" s="113">
        <v>2.82</v>
      </c>
      <c r="I777" s="113">
        <v>0</v>
      </c>
      <c r="J777" s="113">
        <v>0</v>
      </c>
      <c r="K777" s="15">
        <v>27.23</v>
      </c>
      <c r="L777" s="113">
        <v>0</v>
      </c>
      <c r="M777" s="113">
        <v>0</v>
      </c>
      <c r="N777" s="113">
        <v>0</v>
      </c>
      <c r="O777" s="113">
        <v>3.5399000000000003</v>
      </c>
      <c r="P777" s="113">
        <v>33.5899</v>
      </c>
      <c r="Q777"/>
      <c r="R777" t="s">
        <v>8045</v>
      </c>
      <c r="S777" s="136"/>
      <c r="T777" s="136"/>
      <c r="U777" s="136"/>
    </row>
    <row r="778" spans="1:21" x14ac:dyDescent="0.25">
      <c r="A778" t="s">
        <v>8323</v>
      </c>
      <c r="B778" t="s">
        <v>9478</v>
      </c>
      <c r="C778" t="s">
        <v>7706</v>
      </c>
      <c r="D778" t="s">
        <v>0</v>
      </c>
      <c r="E778">
        <v>64232</v>
      </c>
      <c r="F778" t="s">
        <v>1459</v>
      </c>
      <c r="G778" t="s">
        <v>1460</v>
      </c>
      <c r="H778" s="113">
        <v>1.56</v>
      </c>
      <c r="I778" s="113">
        <v>0</v>
      </c>
      <c r="J778" s="113">
        <v>0</v>
      </c>
      <c r="K778" s="15">
        <v>15.09</v>
      </c>
      <c r="L778" s="113">
        <v>0</v>
      </c>
      <c r="M778" s="113">
        <v>0</v>
      </c>
      <c r="N778" s="113">
        <v>0</v>
      </c>
      <c r="O778" s="113">
        <v>1.9617</v>
      </c>
      <c r="P778" s="113">
        <v>18.611699999999999</v>
      </c>
      <c r="Q778"/>
      <c r="R778" t="s">
        <v>8045</v>
      </c>
      <c r="S778" s="136"/>
      <c r="T778" s="136"/>
      <c r="U778" s="136"/>
    </row>
    <row r="779" spans="1:21" x14ac:dyDescent="0.25">
      <c r="A779" t="s">
        <v>8323</v>
      </c>
      <c r="B779" t="s">
        <v>9459</v>
      </c>
      <c r="C779" t="s">
        <v>7706</v>
      </c>
      <c r="D779" t="s">
        <v>0</v>
      </c>
      <c r="E779">
        <v>64169</v>
      </c>
      <c r="F779" t="s">
        <v>1459</v>
      </c>
      <c r="G779" t="s">
        <v>1460</v>
      </c>
      <c r="H779" s="113">
        <v>5.7299999999999995</v>
      </c>
      <c r="I779" s="113">
        <v>0</v>
      </c>
      <c r="J779" s="113">
        <v>0</v>
      </c>
      <c r="K779" s="15">
        <v>55.39</v>
      </c>
      <c r="L779" s="113">
        <v>0</v>
      </c>
      <c r="M779" s="113">
        <v>0</v>
      </c>
      <c r="N779" s="113">
        <v>0</v>
      </c>
      <c r="O779" s="113">
        <v>7.2007000000000003</v>
      </c>
      <c r="P779" s="113">
        <v>68.320700000000002</v>
      </c>
      <c r="Q779"/>
      <c r="R779" t="s">
        <v>8045</v>
      </c>
      <c r="S779" s="136"/>
      <c r="T779" s="136"/>
      <c r="U779" s="136"/>
    </row>
    <row r="780" spans="1:21" x14ac:dyDescent="0.25">
      <c r="A780" t="s">
        <v>8323</v>
      </c>
      <c r="B780" t="s">
        <v>9460</v>
      </c>
      <c r="C780" t="s">
        <v>7706</v>
      </c>
      <c r="D780" t="s">
        <v>0</v>
      </c>
      <c r="E780">
        <v>64016</v>
      </c>
      <c r="F780" t="s">
        <v>1459</v>
      </c>
      <c r="G780" t="s">
        <v>1460</v>
      </c>
      <c r="H780" s="113">
        <v>3.77</v>
      </c>
      <c r="I780" s="113">
        <v>0</v>
      </c>
      <c r="J780" s="113">
        <v>0</v>
      </c>
      <c r="K780" s="15">
        <v>36.520000000000003</v>
      </c>
      <c r="L780" s="113">
        <v>0</v>
      </c>
      <c r="M780" s="113">
        <v>0</v>
      </c>
      <c r="N780" s="113">
        <v>0</v>
      </c>
      <c r="O780" s="113">
        <v>4.7476000000000003</v>
      </c>
      <c r="P780" s="113">
        <v>45.037600000000005</v>
      </c>
      <c r="Q780"/>
      <c r="R780" t="s">
        <v>8045</v>
      </c>
      <c r="S780" s="136"/>
      <c r="T780" s="136"/>
      <c r="U780" s="136"/>
    </row>
    <row r="781" spans="1:21" x14ac:dyDescent="0.25">
      <c r="A781" t="s">
        <v>8323</v>
      </c>
      <c r="B781" t="s">
        <v>9460</v>
      </c>
      <c r="C781" t="s">
        <v>7706</v>
      </c>
      <c r="D781" t="s">
        <v>0</v>
      </c>
      <c r="E781">
        <v>64007</v>
      </c>
      <c r="F781" t="s">
        <v>1459</v>
      </c>
      <c r="G781" t="s">
        <v>1460</v>
      </c>
      <c r="H781" s="113">
        <v>6.1999999999999993</v>
      </c>
      <c r="I781" s="113">
        <v>0</v>
      </c>
      <c r="J781" s="113">
        <v>0</v>
      </c>
      <c r="K781" s="15">
        <v>60</v>
      </c>
      <c r="L781" s="113">
        <v>0</v>
      </c>
      <c r="M781" s="113">
        <v>0</v>
      </c>
      <c r="N781" s="113">
        <v>0</v>
      </c>
      <c r="O781" s="113">
        <v>7.8000000000000007</v>
      </c>
      <c r="P781" s="113">
        <v>74</v>
      </c>
      <c r="Q781"/>
      <c r="R781" t="s">
        <v>8045</v>
      </c>
      <c r="S781" s="136"/>
      <c r="T781" s="136"/>
      <c r="U781" s="136"/>
    </row>
    <row r="782" spans="1:21" x14ac:dyDescent="0.25">
      <c r="A782" t="s">
        <v>8323</v>
      </c>
      <c r="B782" t="s">
        <v>9477</v>
      </c>
      <c r="C782" t="s">
        <v>7706</v>
      </c>
      <c r="D782" t="s">
        <v>0</v>
      </c>
      <c r="E782">
        <v>63911</v>
      </c>
      <c r="F782" t="s">
        <v>1459</v>
      </c>
      <c r="G782" t="s">
        <v>1460</v>
      </c>
      <c r="H782" s="113">
        <v>6.6999999999999993</v>
      </c>
      <c r="I782" s="113">
        <v>0</v>
      </c>
      <c r="J782" s="113">
        <v>0</v>
      </c>
      <c r="K782" s="15">
        <v>76.37</v>
      </c>
      <c r="L782" s="113">
        <v>0</v>
      </c>
      <c r="M782" s="113">
        <v>0</v>
      </c>
      <c r="N782" s="113">
        <v>0</v>
      </c>
      <c r="O782" s="113">
        <v>9.9281000000000006</v>
      </c>
      <c r="P782" s="113">
        <v>92.998100000000008</v>
      </c>
      <c r="Q782"/>
      <c r="R782" t="s">
        <v>8045</v>
      </c>
      <c r="S782" s="136"/>
      <c r="T782" s="136"/>
      <c r="U782" s="136"/>
    </row>
    <row r="783" spans="1:21" x14ac:dyDescent="0.25">
      <c r="A783" t="s">
        <v>8323</v>
      </c>
      <c r="B783" t="s">
        <v>9476</v>
      </c>
      <c r="C783" t="s">
        <v>7706</v>
      </c>
      <c r="D783" t="s">
        <v>0</v>
      </c>
      <c r="E783">
        <v>63703</v>
      </c>
      <c r="F783" t="s">
        <v>1459</v>
      </c>
      <c r="G783" t="s">
        <v>1460</v>
      </c>
      <c r="H783" s="113">
        <v>3.1399999999999997</v>
      </c>
      <c r="I783" s="113">
        <v>0</v>
      </c>
      <c r="J783" s="113">
        <v>0</v>
      </c>
      <c r="K783" s="15">
        <v>30.44</v>
      </c>
      <c r="L783" s="113">
        <v>0</v>
      </c>
      <c r="M783" s="113">
        <v>0</v>
      </c>
      <c r="N783" s="113">
        <v>0</v>
      </c>
      <c r="O783" s="113">
        <v>3.9572000000000003</v>
      </c>
      <c r="P783" s="113">
        <v>37.537199999999999</v>
      </c>
      <c r="Q783"/>
      <c r="R783" t="s">
        <v>8045</v>
      </c>
      <c r="S783" s="136"/>
      <c r="T783" s="136"/>
      <c r="U783" s="136"/>
    </row>
    <row r="784" spans="1:21" x14ac:dyDescent="0.25">
      <c r="A784" t="s">
        <v>8323</v>
      </c>
      <c r="B784" t="s">
        <v>9476</v>
      </c>
      <c r="C784" t="s">
        <v>7706</v>
      </c>
      <c r="D784" t="s">
        <v>0</v>
      </c>
      <c r="E784">
        <v>63653</v>
      </c>
      <c r="F784" t="s">
        <v>1459</v>
      </c>
      <c r="G784" t="s">
        <v>1460</v>
      </c>
      <c r="H784" s="113">
        <v>5.86</v>
      </c>
      <c r="I784" s="113">
        <v>0</v>
      </c>
      <c r="J784" s="113">
        <v>0</v>
      </c>
      <c r="K784" s="15">
        <v>56.76</v>
      </c>
      <c r="L784" s="113">
        <v>0</v>
      </c>
      <c r="M784" s="113">
        <v>0</v>
      </c>
      <c r="N784" s="113">
        <v>0</v>
      </c>
      <c r="O784" s="113">
        <v>7.3788</v>
      </c>
      <c r="P784" s="113">
        <v>69.998800000000003</v>
      </c>
      <c r="Q784"/>
      <c r="R784" t="s">
        <v>8045</v>
      </c>
      <c r="S784" s="136"/>
      <c r="T784" s="136"/>
      <c r="U784" s="136"/>
    </row>
    <row r="785" spans="1:21" x14ac:dyDescent="0.25">
      <c r="A785" t="s">
        <v>8323</v>
      </c>
      <c r="B785" t="s">
        <v>9475</v>
      </c>
      <c r="C785" t="s">
        <v>7706</v>
      </c>
      <c r="D785" t="s">
        <v>0</v>
      </c>
      <c r="E785">
        <v>63482</v>
      </c>
      <c r="F785" t="s">
        <v>1459</v>
      </c>
      <c r="G785" t="s">
        <v>1460</v>
      </c>
      <c r="H785" s="113">
        <v>4.6500000000000004</v>
      </c>
      <c r="I785" s="113">
        <v>0</v>
      </c>
      <c r="J785" s="113">
        <v>0</v>
      </c>
      <c r="K785" s="15">
        <v>45</v>
      </c>
      <c r="L785" s="113">
        <v>0</v>
      </c>
      <c r="M785" s="113">
        <v>0</v>
      </c>
      <c r="N785" s="113">
        <v>0</v>
      </c>
      <c r="O785" s="113">
        <v>5.8500000000000005</v>
      </c>
      <c r="P785" s="113">
        <v>55.5</v>
      </c>
      <c r="Q785"/>
      <c r="R785" t="s">
        <v>8045</v>
      </c>
      <c r="S785" s="136"/>
      <c r="T785" s="136"/>
      <c r="U785" s="136"/>
    </row>
    <row r="786" spans="1:21" x14ac:dyDescent="0.25">
      <c r="A786" t="s">
        <v>8323</v>
      </c>
      <c r="B786" t="s">
        <v>9464</v>
      </c>
      <c r="C786" t="s">
        <v>7706</v>
      </c>
      <c r="D786" t="s">
        <v>0</v>
      </c>
      <c r="E786">
        <v>63354</v>
      </c>
      <c r="F786" t="s">
        <v>1459</v>
      </c>
      <c r="G786" t="s">
        <v>1460</v>
      </c>
      <c r="H786" s="113">
        <v>6.6999999999999993</v>
      </c>
      <c r="I786" s="113">
        <v>0</v>
      </c>
      <c r="J786" s="113">
        <v>0</v>
      </c>
      <c r="K786" s="15">
        <v>64.86</v>
      </c>
      <c r="L786" s="113">
        <v>0</v>
      </c>
      <c r="M786" s="113">
        <v>0</v>
      </c>
      <c r="N786" s="113">
        <v>0</v>
      </c>
      <c r="O786" s="113">
        <v>8.4318000000000008</v>
      </c>
      <c r="P786" s="113">
        <v>79.991799999999998</v>
      </c>
      <c r="Q786"/>
      <c r="R786" t="s">
        <v>8045</v>
      </c>
      <c r="S786" s="136"/>
      <c r="T786" s="136"/>
      <c r="U786" s="136"/>
    </row>
    <row r="787" spans="1:21" x14ac:dyDescent="0.25">
      <c r="A787" t="s">
        <v>8323</v>
      </c>
      <c r="B787" t="s">
        <v>9474</v>
      </c>
      <c r="C787" t="s">
        <v>7706</v>
      </c>
      <c r="D787" t="s">
        <v>0</v>
      </c>
      <c r="E787">
        <v>63264</v>
      </c>
      <c r="F787" t="s">
        <v>1459</v>
      </c>
      <c r="G787" t="s">
        <v>1460</v>
      </c>
      <c r="H787" s="113">
        <v>2.75</v>
      </c>
      <c r="I787" s="113">
        <v>0</v>
      </c>
      <c r="J787" s="113">
        <v>0</v>
      </c>
      <c r="K787" s="15">
        <v>26.76</v>
      </c>
      <c r="L787" s="113">
        <v>0</v>
      </c>
      <c r="M787" s="113">
        <v>0</v>
      </c>
      <c r="N787" s="113">
        <v>0</v>
      </c>
      <c r="O787" s="113">
        <v>3.4788000000000001</v>
      </c>
      <c r="P787" s="113">
        <v>32.988800000000005</v>
      </c>
      <c r="Q787"/>
      <c r="R787" t="s">
        <v>8045</v>
      </c>
      <c r="S787" s="136"/>
      <c r="T787" s="136"/>
      <c r="U787" s="136"/>
    </row>
    <row r="788" spans="1:21" x14ac:dyDescent="0.25">
      <c r="A788" t="s">
        <v>8323</v>
      </c>
      <c r="B788" t="s">
        <v>9474</v>
      </c>
      <c r="C788" t="s">
        <v>7706</v>
      </c>
      <c r="D788" t="s">
        <v>0</v>
      </c>
      <c r="E788">
        <v>63197</v>
      </c>
      <c r="F788" t="s">
        <v>1459</v>
      </c>
      <c r="G788" t="s">
        <v>1460</v>
      </c>
      <c r="H788" s="113">
        <v>1.8399999999999999</v>
      </c>
      <c r="I788" s="113">
        <v>0</v>
      </c>
      <c r="J788" s="113">
        <v>0</v>
      </c>
      <c r="K788" s="15">
        <v>17.84</v>
      </c>
      <c r="L788" s="113">
        <v>0</v>
      </c>
      <c r="M788" s="113">
        <v>0</v>
      </c>
      <c r="N788" s="113">
        <v>0</v>
      </c>
      <c r="O788" s="113">
        <v>2.3191999999999999</v>
      </c>
      <c r="P788" s="113">
        <v>21.999199999999998</v>
      </c>
      <c r="Q788"/>
      <c r="R788" t="s">
        <v>8045</v>
      </c>
      <c r="S788" s="136"/>
      <c r="T788" s="136"/>
      <c r="U788" s="136"/>
    </row>
    <row r="789" spans="1:21" x14ac:dyDescent="0.25">
      <c r="A789" t="s">
        <v>8323</v>
      </c>
      <c r="B789" t="s">
        <v>9473</v>
      </c>
      <c r="C789" t="s">
        <v>7706</v>
      </c>
      <c r="D789" t="s">
        <v>0</v>
      </c>
      <c r="E789">
        <v>63062</v>
      </c>
      <c r="F789" t="s">
        <v>1459</v>
      </c>
      <c r="G789" t="s">
        <v>1460</v>
      </c>
      <c r="H789" s="113">
        <v>5.18</v>
      </c>
      <c r="I789" s="113">
        <v>0</v>
      </c>
      <c r="J789" s="113">
        <v>0</v>
      </c>
      <c r="K789" s="15">
        <v>50.28</v>
      </c>
      <c r="L789" s="113">
        <v>0</v>
      </c>
      <c r="M789" s="113">
        <v>0</v>
      </c>
      <c r="N789" s="113">
        <v>0</v>
      </c>
      <c r="O789" s="113">
        <v>6.5364000000000004</v>
      </c>
      <c r="P789" s="113">
        <v>61.996400000000001</v>
      </c>
      <c r="Q789"/>
      <c r="R789" t="s">
        <v>8045</v>
      </c>
      <c r="S789" s="136"/>
      <c r="T789" s="136"/>
      <c r="U789" s="136"/>
    </row>
    <row r="790" spans="1:21" x14ac:dyDescent="0.25">
      <c r="A790" t="s">
        <v>8323</v>
      </c>
      <c r="B790" t="s">
        <v>9473</v>
      </c>
      <c r="C790" t="s">
        <v>7706</v>
      </c>
      <c r="D790" t="s">
        <v>0</v>
      </c>
      <c r="E790">
        <v>63052</v>
      </c>
      <c r="F790" t="s">
        <v>1459</v>
      </c>
      <c r="G790" t="s">
        <v>1460</v>
      </c>
      <c r="H790" s="113">
        <v>3</v>
      </c>
      <c r="I790" s="113">
        <v>0</v>
      </c>
      <c r="J790" s="113">
        <v>0</v>
      </c>
      <c r="K790" s="15">
        <v>29.2</v>
      </c>
      <c r="L790" s="113">
        <v>0</v>
      </c>
      <c r="M790" s="113">
        <v>0</v>
      </c>
      <c r="N790" s="113">
        <v>0</v>
      </c>
      <c r="O790" s="113">
        <v>3.7959999999999998</v>
      </c>
      <c r="P790" s="113">
        <v>35.996000000000002</v>
      </c>
      <c r="Q790"/>
      <c r="R790" t="s">
        <v>8045</v>
      </c>
      <c r="S790" s="136"/>
      <c r="T790" s="136"/>
      <c r="U790" s="136"/>
    </row>
    <row r="791" spans="1:21" x14ac:dyDescent="0.25">
      <c r="A791" t="s">
        <v>8323</v>
      </c>
      <c r="B791" t="s">
        <v>9473</v>
      </c>
      <c r="C791" t="s">
        <v>7706</v>
      </c>
      <c r="D791" t="s">
        <v>0</v>
      </c>
      <c r="E791">
        <v>62969</v>
      </c>
      <c r="F791" t="s">
        <v>1459</v>
      </c>
      <c r="G791" t="s">
        <v>1460</v>
      </c>
      <c r="H791" s="113">
        <v>1.35</v>
      </c>
      <c r="I791" s="113">
        <v>0</v>
      </c>
      <c r="J791" s="113">
        <v>0</v>
      </c>
      <c r="K791" s="15">
        <v>13.11</v>
      </c>
      <c r="L791" s="113">
        <v>0</v>
      </c>
      <c r="M791" s="113">
        <v>0</v>
      </c>
      <c r="N791" s="113">
        <v>0</v>
      </c>
      <c r="O791" s="113">
        <v>1.7042999999999999</v>
      </c>
      <c r="P791" s="113">
        <v>16.164299999999997</v>
      </c>
      <c r="Q791"/>
      <c r="R791" t="s">
        <v>8045</v>
      </c>
      <c r="S791" s="136"/>
      <c r="T791" s="136"/>
      <c r="U791" s="136"/>
    </row>
    <row r="792" spans="1:21" x14ac:dyDescent="0.25">
      <c r="A792" t="s">
        <v>8323</v>
      </c>
      <c r="B792" t="s">
        <v>9472</v>
      </c>
      <c r="C792" t="s">
        <v>7706</v>
      </c>
      <c r="D792" t="s">
        <v>0</v>
      </c>
      <c r="E792">
        <v>62814</v>
      </c>
      <c r="F792" t="s">
        <v>1459</v>
      </c>
      <c r="G792" t="s">
        <v>1460</v>
      </c>
      <c r="H792" s="113">
        <v>4.93</v>
      </c>
      <c r="I792" s="113">
        <v>0</v>
      </c>
      <c r="J792" s="113">
        <v>0</v>
      </c>
      <c r="K792" s="15">
        <v>47.85</v>
      </c>
      <c r="L792" s="113">
        <v>0</v>
      </c>
      <c r="M792" s="113">
        <v>0</v>
      </c>
      <c r="N792" s="113">
        <v>0</v>
      </c>
      <c r="O792" s="113">
        <v>6.2205000000000004</v>
      </c>
      <c r="P792" s="113">
        <v>59.000500000000002</v>
      </c>
      <c r="Q792"/>
      <c r="R792" t="s">
        <v>8045</v>
      </c>
      <c r="S792" s="136"/>
      <c r="T792" s="136"/>
      <c r="U792" s="136"/>
    </row>
    <row r="793" spans="1:21" x14ac:dyDescent="0.25">
      <c r="A793" t="s">
        <v>8323</v>
      </c>
      <c r="B793" t="s">
        <v>9467</v>
      </c>
      <c r="C793" t="s">
        <v>7706</v>
      </c>
      <c r="D793" t="s">
        <v>0</v>
      </c>
      <c r="E793">
        <v>62725</v>
      </c>
      <c r="F793" t="s">
        <v>1459</v>
      </c>
      <c r="G793" t="s">
        <v>1460</v>
      </c>
      <c r="H793" s="113">
        <v>2.8000000000000003</v>
      </c>
      <c r="I793" s="113">
        <v>0</v>
      </c>
      <c r="J793" s="113">
        <v>0</v>
      </c>
      <c r="K793" s="15">
        <v>27.2</v>
      </c>
      <c r="L793" s="113">
        <v>0</v>
      </c>
      <c r="M793" s="113">
        <v>0</v>
      </c>
      <c r="N793" s="113">
        <v>0</v>
      </c>
      <c r="O793" s="113">
        <v>3.536</v>
      </c>
      <c r="P793" s="113">
        <v>33.536000000000001</v>
      </c>
      <c r="Q793"/>
      <c r="R793" t="s">
        <v>8045</v>
      </c>
      <c r="S793" s="136"/>
      <c r="T793" s="136"/>
      <c r="U793" s="136"/>
    </row>
    <row r="794" spans="1:21" x14ac:dyDescent="0.25">
      <c r="A794" t="s">
        <v>8323</v>
      </c>
      <c r="B794" t="s">
        <v>9471</v>
      </c>
      <c r="C794" t="s">
        <v>7706</v>
      </c>
      <c r="D794" t="s">
        <v>0</v>
      </c>
      <c r="E794">
        <v>62612</v>
      </c>
      <c r="F794" t="s">
        <v>1459</v>
      </c>
      <c r="G794" t="s">
        <v>1460</v>
      </c>
      <c r="H794" s="113">
        <v>2.61</v>
      </c>
      <c r="I794" s="113">
        <v>0</v>
      </c>
      <c r="J794" s="113">
        <v>0</v>
      </c>
      <c r="K794" s="15">
        <v>25.34</v>
      </c>
      <c r="L794" s="113">
        <v>0</v>
      </c>
      <c r="M794" s="113">
        <v>0</v>
      </c>
      <c r="N794" s="113">
        <v>0</v>
      </c>
      <c r="O794" s="113">
        <v>3.2942</v>
      </c>
      <c r="P794" s="113">
        <v>31.244199999999999</v>
      </c>
      <c r="Q794"/>
      <c r="R794" t="s">
        <v>8045</v>
      </c>
      <c r="S794" s="136"/>
      <c r="T794" s="136"/>
      <c r="U794" s="136"/>
    </row>
    <row r="795" spans="1:21" x14ac:dyDescent="0.25">
      <c r="A795" t="s">
        <v>8323</v>
      </c>
      <c r="B795" t="s">
        <v>9471</v>
      </c>
      <c r="C795" t="s">
        <v>7706</v>
      </c>
      <c r="D795" t="s">
        <v>0</v>
      </c>
      <c r="E795">
        <v>62582</v>
      </c>
      <c r="F795" t="s">
        <v>1459</v>
      </c>
      <c r="G795" t="s">
        <v>1460</v>
      </c>
      <c r="H795" s="113">
        <v>3.9000000000000004</v>
      </c>
      <c r="I795" s="113">
        <v>0</v>
      </c>
      <c r="J795" s="113">
        <v>0</v>
      </c>
      <c r="K795" s="15">
        <v>37.81</v>
      </c>
      <c r="L795" s="113">
        <v>0</v>
      </c>
      <c r="M795" s="113">
        <v>0</v>
      </c>
      <c r="N795" s="113">
        <v>0</v>
      </c>
      <c r="O795" s="113">
        <v>4.9153000000000002</v>
      </c>
      <c r="P795" s="113">
        <v>46.625300000000003</v>
      </c>
      <c r="Q795"/>
      <c r="R795" t="s">
        <v>8045</v>
      </c>
      <c r="S795" s="136"/>
      <c r="T795" s="136"/>
      <c r="U795" s="136"/>
    </row>
    <row r="796" spans="1:21" x14ac:dyDescent="0.25">
      <c r="A796" t="s">
        <v>8323</v>
      </c>
      <c r="B796" t="s">
        <v>9471</v>
      </c>
      <c r="C796" t="s">
        <v>7706</v>
      </c>
      <c r="D796" t="s">
        <v>0</v>
      </c>
      <c r="E796">
        <v>62489</v>
      </c>
      <c r="F796" t="s">
        <v>1459</v>
      </c>
      <c r="G796" t="s">
        <v>1460</v>
      </c>
      <c r="H796" s="113">
        <v>3.76</v>
      </c>
      <c r="I796" s="113">
        <v>0</v>
      </c>
      <c r="J796" s="113">
        <v>0</v>
      </c>
      <c r="K796" s="15">
        <v>36.49</v>
      </c>
      <c r="L796" s="113">
        <v>0</v>
      </c>
      <c r="M796" s="113">
        <v>0</v>
      </c>
      <c r="N796" s="113">
        <v>0</v>
      </c>
      <c r="O796" s="113">
        <v>4.7437000000000005</v>
      </c>
      <c r="P796" s="113">
        <v>44.993700000000004</v>
      </c>
      <c r="Q796"/>
      <c r="R796" t="s">
        <v>8045</v>
      </c>
      <c r="S796" s="136"/>
      <c r="T796" s="136"/>
      <c r="U796" s="136"/>
    </row>
    <row r="797" spans="1:21" x14ac:dyDescent="0.25">
      <c r="A797" t="s">
        <v>8323</v>
      </c>
      <c r="B797" t="s">
        <v>9470</v>
      </c>
      <c r="C797" t="s">
        <v>7706</v>
      </c>
      <c r="D797" t="s">
        <v>0</v>
      </c>
      <c r="E797">
        <v>62331</v>
      </c>
      <c r="F797" t="s">
        <v>1459</v>
      </c>
      <c r="G797" t="s">
        <v>1460</v>
      </c>
      <c r="H797" s="113">
        <v>2.5</v>
      </c>
      <c r="I797" s="113">
        <v>0</v>
      </c>
      <c r="J797" s="113">
        <v>0</v>
      </c>
      <c r="K797" s="15">
        <v>24.33</v>
      </c>
      <c r="L797" s="113">
        <v>0</v>
      </c>
      <c r="M797" s="113">
        <v>0</v>
      </c>
      <c r="N797" s="113">
        <v>0</v>
      </c>
      <c r="O797" s="113">
        <v>3.1629</v>
      </c>
      <c r="P797" s="113">
        <v>29.992899999999999</v>
      </c>
      <c r="Q797"/>
      <c r="R797" t="s">
        <v>8045</v>
      </c>
      <c r="S797" s="136"/>
      <c r="T797" s="136"/>
      <c r="U797" s="136"/>
    </row>
    <row r="798" spans="1:21" x14ac:dyDescent="0.25">
      <c r="A798" t="s">
        <v>8323</v>
      </c>
      <c r="B798" t="s">
        <v>9469</v>
      </c>
      <c r="C798" t="s">
        <v>7706</v>
      </c>
      <c r="D798" t="s">
        <v>0</v>
      </c>
      <c r="E798">
        <v>62170</v>
      </c>
      <c r="F798" t="s">
        <v>1459</v>
      </c>
      <c r="G798" t="s">
        <v>1460</v>
      </c>
      <c r="H798" s="113">
        <v>3.09</v>
      </c>
      <c r="I798" s="113">
        <v>0</v>
      </c>
      <c r="J798" s="113">
        <v>0</v>
      </c>
      <c r="K798" s="15">
        <v>30</v>
      </c>
      <c r="L798" s="113">
        <v>0</v>
      </c>
      <c r="M798" s="113">
        <v>0</v>
      </c>
      <c r="N798" s="113">
        <v>0</v>
      </c>
      <c r="O798" s="113">
        <v>3.9000000000000004</v>
      </c>
      <c r="P798" s="113">
        <v>36.99</v>
      </c>
      <c r="Q798"/>
      <c r="R798" t="s">
        <v>8045</v>
      </c>
      <c r="S798" s="136"/>
      <c r="T798" s="136"/>
      <c r="U798" s="136"/>
    </row>
    <row r="799" spans="1:21" x14ac:dyDescent="0.25">
      <c r="A799" t="s">
        <v>8323</v>
      </c>
      <c r="B799" t="s">
        <v>9469</v>
      </c>
      <c r="C799" t="s">
        <v>7706</v>
      </c>
      <c r="D799" t="s">
        <v>0</v>
      </c>
      <c r="E799">
        <v>21807</v>
      </c>
      <c r="F799" t="s">
        <v>1455</v>
      </c>
      <c r="G799" t="s">
        <v>1456</v>
      </c>
      <c r="H799" s="113">
        <v>10.199999999999999</v>
      </c>
      <c r="I799" s="113">
        <v>0</v>
      </c>
      <c r="J799" s="113">
        <v>0</v>
      </c>
      <c r="K799" s="15">
        <v>98.97</v>
      </c>
      <c r="L799" s="113">
        <v>0</v>
      </c>
      <c r="M799" s="113">
        <v>0</v>
      </c>
      <c r="N799" s="113">
        <v>0</v>
      </c>
      <c r="O799" s="113">
        <v>12.866099999999999</v>
      </c>
      <c r="P799" s="113">
        <v>122.0361</v>
      </c>
      <c r="Q799"/>
      <c r="R799" t="s">
        <v>8045</v>
      </c>
      <c r="S799" s="136"/>
      <c r="T799" s="136"/>
      <c r="U799" s="136"/>
    </row>
    <row r="800" spans="1:21" x14ac:dyDescent="0.25">
      <c r="A800" t="s">
        <v>8323</v>
      </c>
      <c r="B800" t="s">
        <v>9468</v>
      </c>
      <c r="C800" t="s">
        <v>7706</v>
      </c>
      <c r="D800" t="s">
        <v>0</v>
      </c>
      <c r="E800">
        <v>22389</v>
      </c>
      <c r="F800" t="s">
        <v>1455</v>
      </c>
      <c r="G800" t="s">
        <v>1456</v>
      </c>
      <c r="H800" s="113">
        <v>11.19</v>
      </c>
      <c r="I800" s="113">
        <v>0</v>
      </c>
      <c r="J800" s="113">
        <v>0</v>
      </c>
      <c r="K800" s="15">
        <v>108.68</v>
      </c>
      <c r="L800" s="113">
        <v>0</v>
      </c>
      <c r="M800" s="113">
        <v>0</v>
      </c>
      <c r="N800" s="113">
        <v>0</v>
      </c>
      <c r="O800" s="113">
        <v>14.128400000000001</v>
      </c>
      <c r="P800" s="113">
        <v>133.9984</v>
      </c>
      <c r="Q800"/>
      <c r="R800" t="s">
        <v>8045</v>
      </c>
      <c r="S800" s="136"/>
      <c r="T800" s="136"/>
      <c r="U800" s="136"/>
    </row>
    <row r="801" spans="1:21" x14ac:dyDescent="0.25">
      <c r="A801" t="s">
        <v>8323</v>
      </c>
      <c r="B801" t="s">
        <v>9467</v>
      </c>
      <c r="C801" t="s">
        <v>7706</v>
      </c>
      <c r="D801" t="s">
        <v>0</v>
      </c>
      <c r="E801">
        <v>22946</v>
      </c>
      <c r="F801" t="s">
        <v>1455</v>
      </c>
      <c r="G801" t="s">
        <v>1456</v>
      </c>
      <c r="H801" s="113">
        <v>11.86</v>
      </c>
      <c r="I801" s="113">
        <v>0</v>
      </c>
      <c r="J801" s="113">
        <v>0</v>
      </c>
      <c r="K801" s="15">
        <v>115.09</v>
      </c>
      <c r="L801" s="113">
        <v>0</v>
      </c>
      <c r="M801" s="113">
        <v>0</v>
      </c>
      <c r="N801" s="113">
        <v>0</v>
      </c>
      <c r="O801" s="113">
        <v>14.9617</v>
      </c>
      <c r="P801" s="113">
        <v>141.9117</v>
      </c>
      <c r="Q801"/>
      <c r="R801" t="s">
        <v>8045</v>
      </c>
      <c r="S801" s="136"/>
      <c r="T801" s="136"/>
      <c r="U801" s="136"/>
    </row>
    <row r="802" spans="1:21" x14ac:dyDescent="0.25">
      <c r="A802" t="s">
        <v>8323</v>
      </c>
      <c r="B802" t="s">
        <v>9466</v>
      </c>
      <c r="C802" t="s">
        <v>7706</v>
      </c>
      <c r="D802" t="s">
        <v>0</v>
      </c>
      <c r="E802">
        <v>23461</v>
      </c>
      <c r="F802" t="s">
        <v>1455</v>
      </c>
      <c r="G802" t="s">
        <v>1456</v>
      </c>
      <c r="H802" s="113">
        <v>12.04</v>
      </c>
      <c r="I802" s="113">
        <v>0</v>
      </c>
      <c r="J802" s="113">
        <v>0</v>
      </c>
      <c r="K802" s="15">
        <v>116.87</v>
      </c>
      <c r="L802" s="113">
        <v>0</v>
      </c>
      <c r="M802" s="113">
        <v>0</v>
      </c>
      <c r="N802" s="113">
        <v>0</v>
      </c>
      <c r="O802" s="113">
        <v>15.193100000000001</v>
      </c>
      <c r="P802" s="113">
        <v>144.10309999999998</v>
      </c>
      <c r="Q802"/>
      <c r="R802" t="s">
        <v>8045</v>
      </c>
      <c r="S802" s="136"/>
      <c r="T802" s="136"/>
      <c r="U802" s="136"/>
    </row>
    <row r="803" spans="1:21" x14ac:dyDescent="0.25">
      <c r="A803" t="s">
        <v>8323</v>
      </c>
      <c r="B803" t="s">
        <v>9465</v>
      </c>
      <c r="C803" t="s">
        <v>7706</v>
      </c>
      <c r="D803" t="s">
        <v>0</v>
      </c>
      <c r="E803">
        <v>24039</v>
      </c>
      <c r="F803" t="s">
        <v>1455</v>
      </c>
      <c r="G803" t="s">
        <v>1456</v>
      </c>
      <c r="H803" s="113">
        <v>9.34</v>
      </c>
      <c r="I803" s="113">
        <v>0</v>
      </c>
      <c r="J803" s="113">
        <v>0</v>
      </c>
      <c r="K803" s="15">
        <v>90.66</v>
      </c>
      <c r="L803" s="113">
        <v>0</v>
      </c>
      <c r="M803" s="113">
        <v>0</v>
      </c>
      <c r="N803" s="113">
        <v>0</v>
      </c>
      <c r="O803" s="113">
        <v>11.7858</v>
      </c>
      <c r="P803" s="113">
        <v>111.78579999999999</v>
      </c>
      <c r="Q803"/>
      <c r="R803" t="s">
        <v>8045</v>
      </c>
      <c r="S803" s="136"/>
      <c r="T803" s="136"/>
      <c r="U803" s="136"/>
    </row>
    <row r="804" spans="1:21" x14ac:dyDescent="0.25">
      <c r="A804" t="s">
        <v>8323</v>
      </c>
      <c r="B804" t="s">
        <v>9464</v>
      </c>
      <c r="C804" t="s">
        <v>7706</v>
      </c>
      <c r="D804" t="s">
        <v>0</v>
      </c>
      <c r="E804">
        <v>24596</v>
      </c>
      <c r="F804" t="s">
        <v>1455</v>
      </c>
      <c r="G804" t="s">
        <v>1456</v>
      </c>
      <c r="H804" s="113">
        <v>9.2200000000000006</v>
      </c>
      <c r="I804" s="113">
        <v>0</v>
      </c>
      <c r="J804" s="113">
        <v>0</v>
      </c>
      <c r="K804" s="15">
        <v>89.19</v>
      </c>
      <c r="L804" s="113">
        <v>0</v>
      </c>
      <c r="M804" s="113">
        <v>0</v>
      </c>
      <c r="N804" s="113">
        <v>0</v>
      </c>
      <c r="O804" s="113">
        <v>11.5947</v>
      </c>
      <c r="P804" s="113">
        <v>110.0047</v>
      </c>
      <c r="Q804"/>
      <c r="R804" t="s">
        <v>8045</v>
      </c>
      <c r="S804" s="136"/>
      <c r="T804" s="136"/>
      <c r="U804" s="136"/>
    </row>
    <row r="805" spans="1:21" x14ac:dyDescent="0.25">
      <c r="A805" t="s">
        <v>8323</v>
      </c>
      <c r="B805" t="s">
        <v>9463</v>
      </c>
      <c r="C805" t="s">
        <v>7706</v>
      </c>
      <c r="D805" t="s">
        <v>0</v>
      </c>
      <c r="E805">
        <v>25120</v>
      </c>
      <c r="F805" t="s">
        <v>1455</v>
      </c>
      <c r="G805" t="s">
        <v>1456</v>
      </c>
      <c r="H805" s="113">
        <v>9.39</v>
      </c>
      <c r="I805" s="113">
        <v>0</v>
      </c>
      <c r="J805" s="113">
        <v>0</v>
      </c>
      <c r="K805" s="15">
        <v>90.81</v>
      </c>
      <c r="L805" s="113">
        <v>0</v>
      </c>
      <c r="M805" s="113">
        <v>0</v>
      </c>
      <c r="N805" s="113">
        <v>0</v>
      </c>
      <c r="O805" s="113">
        <v>11.805300000000001</v>
      </c>
      <c r="P805" s="113">
        <v>112.00530000000001</v>
      </c>
      <c r="Q805"/>
      <c r="R805" t="s">
        <v>8045</v>
      </c>
      <c r="S805" s="136"/>
      <c r="T805" s="136"/>
      <c r="U805" s="136"/>
    </row>
    <row r="806" spans="1:21" x14ac:dyDescent="0.25">
      <c r="A806" t="s">
        <v>8323</v>
      </c>
      <c r="B806" t="s">
        <v>9462</v>
      </c>
      <c r="C806" t="s">
        <v>7706</v>
      </c>
      <c r="D806" t="s">
        <v>0</v>
      </c>
      <c r="E806">
        <v>25516</v>
      </c>
      <c r="F806" t="s">
        <v>1455</v>
      </c>
      <c r="G806" t="s">
        <v>1456</v>
      </c>
      <c r="H806" s="113">
        <v>3.5999999999999996</v>
      </c>
      <c r="I806" s="113">
        <v>0</v>
      </c>
      <c r="J806" s="113">
        <v>0</v>
      </c>
      <c r="K806" s="15">
        <v>34.86</v>
      </c>
      <c r="L806" s="113">
        <v>0</v>
      </c>
      <c r="M806" s="113">
        <v>0</v>
      </c>
      <c r="N806" s="113">
        <v>0</v>
      </c>
      <c r="O806" s="113">
        <v>4.5318000000000005</v>
      </c>
      <c r="P806" s="113">
        <v>42.991799999999998</v>
      </c>
      <c r="Q806"/>
      <c r="R806" t="s">
        <v>8045</v>
      </c>
      <c r="S806" s="136"/>
      <c r="T806" s="136"/>
      <c r="U806" s="136"/>
    </row>
    <row r="807" spans="1:21" x14ac:dyDescent="0.25">
      <c r="A807" t="s">
        <v>8323</v>
      </c>
      <c r="B807" t="s">
        <v>9461</v>
      </c>
      <c r="C807" t="s">
        <v>7706</v>
      </c>
      <c r="D807" t="s">
        <v>0</v>
      </c>
      <c r="E807">
        <v>25678</v>
      </c>
      <c r="F807" t="s">
        <v>1455</v>
      </c>
      <c r="G807" t="s">
        <v>1456</v>
      </c>
      <c r="H807" s="113">
        <v>9.99</v>
      </c>
      <c r="I807" s="113">
        <v>0</v>
      </c>
      <c r="J807" s="113">
        <v>0</v>
      </c>
      <c r="K807" s="15">
        <v>96.72</v>
      </c>
      <c r="L807" s="113">
        <v>0</v>
      </c>
      <c r="M807" s="113">
        <v>0</v>
      </c>
      <c r="N807" s="113">
        <v>0</v>
      </c>
      <c r="O807" s="113">
        <v>12.573600000000001</v>
      </c>
      <c r="P807" s="113">
        <v>119.28359999999999</v>
      </c>
      <c r="Q807"/>
      <c r="R807" t="s">
        <v>8045</v>
      </c>
      <c r="S807" s="136"/>
      <c r="T807" s="136"/>
      <c r="U807" s="136"/>
    </row>
    <row r="808" spans="1:21" x14ac:dyDescent="0.25">
      <c r="A808" t="s">
        <v>8323</v>
      </c>
      <c r="B808" t="s">
        <v>9460</v>
      </c>
      <c r="C808" t="s">
        <v>7706</v>
      </c>
      <c r="D808" t="s">
        <v>0</v>
      </c>
      <c r="E808">
        <v>26197</v>
      </c>
      <c r="F808" t="s">
        <v>1455</v>
      </c>
      <c r="G808" t="s">
        <v>1456</v>
      </c>
      <c r="H808" s="113">
        <v>9.89</v>
      </c>
      <c r="I808" s="113">
        <v>0</v>
      </c>
      <c r="J808" s="113">
        <v>0</v>
      </c>
      <c r="K808" s="15">
        <v>95.68</v>
      </c>
      <c r="L808" s="113">
        <v>0</v>
      </c>
      <c r="M808" s="113">
        <v>0</v>
      </c>
      <c r="N808" s="113">
        <v>0</v>
      </c>
      <c r="O808" s="113">
        <v>12.438400000000001</v>
      </c>
      <c r="P808" s="113">
        <v>118.00840000000001</v>
      </c>
      <c r="Q808"/>
      <c r="R808" t="s">
        <v>8045</v>
      </c>
      <c r="S808" s="136"/>
      <c r="T808" s="136"/>
      <c r="U808" s="136"/>
    </row>
    <row r="809" spans="1:21" x14ac:dyDescent="0.25">
      <c r="A809" t="s">
        <v>8323</v>
      </c>
      <c r="B809" t="s">
        <v>9459</v>
      </c>
      <c r="C809" t="s">
        <v>7706</v>
      </c>
      <c r="D809" t="s">
        <v>0</v>
      </c>
      <c r="E809">
        <v>26720</v>
      </c>
      <c r="F809" t="s">
        <v>1455</v>
      </c>
      <c r="G809" t="s">
        <v>1456</v>
      </c>
      <c r="H809" s="113">
        <v>11.29</v>
      </c>
      <c r="I809" s="113">
        <v>0</v>
      </c>
      <c r="J809" s="113">
        <v>0</v>
      </c>
      <c r="K809" s="15">
        <v>109.28</v>
      </c>
      <c r="L809" s="113">
        <v>0</v>
      </c>
      <c r="M809" s="113">
        <v>0</v>
      </c>
      <c r="N809" s="113">
        <v>0</v>
      </c>
      <c r="O809" s="113">
        <v>14.2064</v>
      </c>
      <c r="P809" s="113">
        <v>134.7764</v>
      </c>
      <c r="Q809"/>
      <c r="R809" t="s">
        <v>8045</v>
      </c>
      <c r="S809" s="136"/>
      <c r="T809" s="136"/>
      <c r="U809" s="136"/>
    </row>
    <row r="810" spans="1:21" x14ac:dyDescent="0.25">
      <c r="A810" t="s">
        <v>8323</v>
      </c>
      <c r="B810" t="s">
        <v>9458</v>
      </c>
      <c r="C810" t="s">
        <v>7706</v>
      </c>
      <c r="D810" t="s">
        <v>0</v>
      </c>
      <c r="E810">
        <v>27297</v>
      </c>
      <c r="F810" t="s">
        <v>1455</v>
      </c>
      <c r="G810" t="s">
        <v>1456</v>
      </c>
      <c r="H810" s="113">
        <v>10.120000000000001</v>
      </c>
      <c r="I810" s="113">
        <v>0</v>
      </c>
      <c r="J810" s="113">
        <v>0</v>
      </c>
      <c r="K810" s="15">
        <v>97.94</v>
      </c>
      <c r="L810" s="113">
        <v>0</v>
      </c>
      <c r="M810" s="113">
        <v>0</v>
      </c>
      <c r="N810" s="113">
        <v>0</v>
      </c>
      <c r="O810" s="113">
        <v>12.732200000000001</v>
      </c>
      <c r="P810" s="113">
        <v>120.79220000000001</v>
      </c>
      <c r="Q810"/>
      <c r="R810" t="s">
        <v>8045</v>
      </c>
      <c r="S810" s="136"/>
      <c r="T810" s="136"/>
      <c r="U810" s="136"/>
    </row>
    <row r="811" spans="1:21" x14ac:dyDescent="0.25">
      <c r="A811" t="s">
        <v>8323</v>
      </c>
      <c r="B811" t="s">
        <v>9457</v>
      </c>
      <c r="C811" t="s">
        <v>7706</v>
      </c>
      <c r="D811" t="s">
        <v>0</v>
      </c>
      <c r="E811">
        <v>27855</v>
      </c>
      <c r="F811" t="s">
        <v>1455</v>
      </c>
      <c r="G811" t="s">
        <v>1456</v>
      </c>
      <c r="H811" s="113">
        <v>9.56</v>
      </c>
      <c r="I811" s="113">
        <v>0</v>
      </c>
      <c r="J811" s="113">
        <v>0</v>
      </c>
      <c r="K811" s="15">
        <v>93.31</v>
      </c>
      <c r="L811" s="113">
        <v>0</v>
      </c>
      <c r="M811" s="113">
        <v>0</v>
      </c>
      <c r="N811" s="113">
        <v>0</v>
      </c>
      <c r="O811" s="113">
        <v>12.1303</v>
      </c>
      <c r="P811" s="113">
        <v>115.00030000000001</v>
      </c>
      <c r="Q811"/>
      <c r="R811" t="s">
        <v>8045</v>
      </c>
      <c r="S811" s="136"/>
      <c r="T811" s="136"/>
      <c r="U811" s="136"/>
    </row>
    <row r="812" spans="1:21" x14ac:dyDescent="0.25">
      <c r="A812" t="s">
        <v>8323</v>
      </c>
      <c r="B812" t="s">
        <v>9456</v>
      </c>
      <c r="C812" t="s">
        <v>7706</v>
      </c>
      <c r="D812" t="s">
        <v>0</v>
      </c>
      <c r="E812">
        <v>28350</v>
      </c>
      <c r="F812" t="s">
        <v>1455</v>
      </c>
      <c r="G812" t="s">
        <v>1456</v>
      </c>
      <c r="H812" s="113">
        <v>10.72</v>
      </c>
      <c r="I812" s="113">
        <v>0</v>
      </c>
      <c r="J812" s="113">
        <v>0</v>
      </c>
      <c r="K812" s="15">
        <v>104.67</v>
      </c>
      <c r="L812" s="113">
        <v>0</v>
      </c>
      <c r="M812" s="113">
        <v>0</v>
      </c>
      <c r="N812" s="113">
        <v>0</v>
      </c>
      <c r="O812" s="113">
        <v>13.607100000000001</v>
      </c>
      <c r="P812" s="113">
        <v>128.99709999999999</v>
      </c>
      <c r="Q812"/>
      <c r="R812" t="s">
        <v>8045</v>
      </c>
      <c r="S812" s="136"/>
      <c r="T812" s="136"/>
      <c r="U812" s="136"/>
    </row>
    <row r="813" spans="1:21" x14ac:dyDescent="0.25">
      <c r="A813" t="s">
        <v>8322</v>
      </c>
      <c r="B813" t="s">
        <v>9452</v>
      </c>
      <c r="C813" t="s">
        <v>7706</v>
      </c>
      <c r="D813" t="s">
        <v>0</v>
      </c>
      <c r="E813">
        <v>1404911</v>
      </c>
      <c r="F813" t="s">
        <v>1354</v>
      </c>
      <c r="G813" t="s">
        <v>1355</v>
      </c>
      <c r="H813" s="113">
        <v>2.62</v>
      </c>
      <c r="I813" s="113">
        <v>0</v>
      </c>
      <c r="J813" s="113">
        <v>0</v>
      </c>
      <c r="K813" s="15">
        <v>29.54</v>
      </c>
      <c r="L813" s="113">
        <v>0</v>
      </c>
      <c r="M813" s="113">
        <v>0</v>
      </c>
      <c r="N813" s="113">
        <v>0</v>
      </c>
      <c r="O813" s="113">
        <v>3.8401999999999998</v>
      </c>
      <c r="P813" s="113">
        <v>36.0002</v>
      </c>
      <c r="Q813"/>
      <c r="R813" t="s">
        <v>8045</v>
      </c>
      <c r="S813" s="136"/>
      <c r="T813" s="136"/>
      <c r="U813" s="136"/>
    </row>
    <row r="814" spans="1:21" x14ac:dyDescent="0.25">
      <c r="A814" t="s">
        <v>8322</v>
      </c>
      <c r="B814" t="s">
        <v>9452</v>
      </c>
      <c r="C814" t="s">
        <v>7706</v>
      </c>
      <c r="D814" t="s">
        <v>0</v>
      </c>
      <c r="E814">
        <v>4332</v>
      </c>
      <c r="F814" t="s">
        <v>2876</v>
      </c>
      <c r="G814" t="s">
        <v>2877</v>
      </c>
      <c r="H814" s="113">
        <v>0</v>
      </c>
      <c r="I814" s="113">
        <v>0</v>
      </c>
      <c r="J814" s="113">
        <v>0</v>
      </c>
      <c r="K814" s="15">
        <v>64.069999999999993</v>
      </c>
      <c r="L814" s="113">
        <v>0</v>
      </c>
      <c r="M814" s="113">
        <v>0</v>
      </c>
      <c r="N814" s="113">
        <v>0</v>
      </c>
      <c r="O814" s="113">
        <v>8.3290999999999986</v>
      </c>
      <c r="P814" s="113">
        <v>72.39909999999999</v>
      </c>
      <c r="Q814"/>
      <c r="R814" t="s">
        <v>8045</v>
      </c>
      <c r="S814" s="136"/>
      <c r="T814" s="136"/>
      <c r="U814" s="136"/>
    </row>
    <row r="815" spans="1:21" x14ac:dyDescent="0.25">
      <c r="A815" t="s">
        <v>8322</v>
      </c>
      <c r="B815" t="s">
        <v>9452</v>
      </c>
      <c r="C815" t="s">
        <v>7706</v>
      </c>
      <c r="D815" t="s">
        <v>0</v>
      </c>
      <c r="E815">
        <v>4331</v>
      </c>
      <c r="F815" t="s">
        <v>2876</v>
      </c>
      <c r="G815" t="s">
        <v>2877</v>
      </c>
      <c r="H815" s="113">
        <v>0</v>
      </c>
      <c r="I815" s="113">
        <v>0</v>
      </c>
      <c r="J815" s="113">
        <v>0</v>
      </c>
      <c r="K815" s="15">
        <v>51.49</v>
      </c>
      <c r="L815" s="113">
        <v>0</v>
      </c>
      <c r="M815" s="113">
        <v>0</v>
      </c>
      <c r="N815" s="113">
        <v>0</v>
      </c>
      <c r="O815" s="113">
        <v>6.6937000000000006</v>
      </c>
      <c r="P815" s="113">
        <v>58.183700000000002</v>
      </c>
      <c r="Q815"/>
      <c r="R815" t="s">
        <v>8045</v>
      </c>
      <c r="S815" s="136"/>
      <c r="T815" s="136"/>
      <c r="U815" s="136"/>
    </row>
    <row r="816" spans="1:21" x14ac:dyDescent="0.25">
      <c r="A816" t="s">
        <v>8322</v>
      </c>
      <c r="B816" t="s">
        <v>9452</v>
      </c>
      <c r="C816" t="s">
        <v>7706</v>
      </c>
      <c r="D816" t="s">
        <v>0</v>
      </c>
      <c r="E816">
        <v>4330</v>
      </c>
      <c r="F816" t="s">
        <v>2876</v>
      </c>
      <c r="G816" t="s">
        <v>2877</v>
      </c>
      <c r="H816" s="113">
        <v>0</v>
      </c>
      <c r="I816" s="113">
        <v>0</v>
      </c>
      <c r="J816" s="113">
        <v>0</v>
      </c>
      <c r="K816" s="15">
        <v>61.08</v>
      </c>
      <c r="L816" s="113">
        <v>0</v>
      </c>
      <c r="M816" s="113">
        <v>0</v>
      </c>
      <c r="N816" s="113">
        <v>0</v>
      </c>
      <c r="O816" s="113">
        <v>7.9404000000000003</v>
      </c>
      <c r="P816" s="113">
        <v>69.020399999999995</v>
      </c>
      <c r="Q816"/>
      <c r="R816" t="s">
        <v>8045</v>
      </c>
      <c r="S816" s="136"/>
      <c r="T816" s="136"/>
      <c r="U816" s="136"/>
    </row>
    <row r="817" spans="1:21" x14ac:dyDescent="0.25">
      <c r="A817" t="s">
        <v>8322</v>
      </c>
      <c r="B817" t="s">
        <v>9452</v>
      </c>
      <c r="C817" t="s">
        <v>7706</v>
      </c>
      <c r="D817" t="s">
        <v>0</v>
      </c>
      <c r="E817">
        <v>61955</v>
      </c>
      <c r="F817" t="s">
        <v>1459</v>
      </c>
      <c r="G817" t="s">
        <v>1460</v>
      </c>
      <c r="H817" s="113">
        <v>4.55</v>
      </c>
      <c r="I817" s="113">
        <v>0</v>
      </c>
      <c r="J817" s="113">
        <v>0</v>
      </c>
      <c r="K817" s="15">
        <v>44.19</v>
      </c>
      <c r="L817" s="113">
        <v>0</v>
      </c>
      <c r="M817" s="113">
        <v>0</v>
      </c>
      <c r="N817" s="113">
        <v>0</v>
      </c>
      <c r="O817" s="113">
        <v>5.7446999999999999</v>
      </c>
      <c r="P817" s="113">
        <v>54.484699999999997</v>
      </c>
      <c r="Q817"/>
      <c r="R817" t="s">
        <v>8045</v>
      </c>
      <c r="S817" s="136"/>
      <c r="T817" s="136"/>
      <c r="U817" s="136"/>
    </row>
    <row r="818" spans="1:21" x14ac:dyDescent="0.25">
      <c r="A818" t="s">
        <v>8322</v>
      </c>
      <c r="B818" t="s">
        <v>9452</v>
      </c>
      <c r="C818" t="s">
        <v>7706</v>
      </c>
      <c r="D818" t="s">
        <v>0</v>
      </c>
      <c r="E818">
        <v>21332</v>
      </c>
      <c r="F818" t="s">
        <v>1455</v>
      </c>
      <c r="G818" s="128" t="s">
        <v>9226</v>
      </c>
      <c r="H818" s="113">
        <v>11.719999999999999</v>
      </c>
      <c r="I818" s="113">
        <v>0</v>
      </c>
      <c r="J818" s="113">
        <v>0</v>
      </c>
      <c r="K818" s="15">
        <v>113.71</v>
      </c>
      <c r="L818" s="113">
        <v>0</v>
      </c>
      <c r="M818" s="113">
        <v>0</v>
      </c>
      <c r="N818" s="113">
        <v>0</v>
      </c>
      <c r="O818" s="113">
        <v>14.782299999999999</v>
      </c>
      <c r="P818" s="113">
        <v>140.2123</v>
      </c>
      <c r="Q818"/>
      <c r="R818" t="s">
        <v>8045</v>
      </c>
      <c r="S818" s="136"/>
      <c r="T818" s="136"/>
      <c r="U818" s="136"/>
    </row>
    <row r="819" spans="1:21" x14ac:dyDescent="0.25">
      <c r="A819" t="s">
        <v>8322</v>
      </c>
      <c r="B819" t="s">
        <v>9419</v>
      </c>
      <c r="C819" t="s">
        <v>7706</v>
      </c>
      <c r="D819" t="s">
        <v>0</v>
      </c>
      <c r="E819">
        <v>398986</v>
      </c>
      <c r="F819" t="s">
        <v>1340</v>
      </c>
      <c r="G819" t="s">
        <v>1341</v>
      </c>
      <c r="H819" s="113">
        <v>0</v>
      </c>
      <c r="I819" s="113">
        <v>0</v>
      </c>
      <c r="J819" s="113">
        <v>0</v>
      </c>
      <c r="K819" s="15">
        <v>21.11</v>
      </c>
      <c r="L819" s="113">
        <v>0</v>
      </c>
      <c r="M819" s="113">
        <v>0</v>
      </c>
      <c r="N819" s="113">
        <v>0</v>
      </c>
      <c r="O819" s="113">
        <v>2.7443</v>
      </c>
      <c r="P819" s="113">
        <v>23.854299999999999</v>
      </c>
      <c r="Q819"/>
      <c r="R819" t="s">
        <v>8045</v>
      </c>
      <c r="S819" s="136"/>
      <c r="T819" s="136"/>
      <c r="U819" s="136"/>
    </row>
    <row r="820" spans="1:21" x14ac:dyDescent="0.25">
      <c r="A820" t="s">
        <v>8322</v>
      </c>
      <c r="B820" t="s">
        <v>9419</v>
      </c>
      <c r="C820" t="s">
        <v>7706</v>
      </c>
      <c r="D820" t="s">
        <v>0</v>
      </c>
      <c r="E820">
        <v>4320</v>
      </c>
      <c r="F820" t="s">
        <v>2876</v>
      </c>
      <c r="G820" t="s">
        <v>2877</v>
      </c>
      <c r="H820" s="113">
        <v>0</v>
      </c>
      <c r="I820" s="113">
        <v>0</v>
      </c>
      <c r="J820" s="113">
        <v>0</v>
      </c>
      <c r="K820" s="15">
        <v>64.069999999999993</v>
      </c>
      <c r="L820" s="113">
        <v>0</v>
      </c>
      <c r="M820" s="113">
        <v>0</v>
      </c>
      <c r="N820" s="113">
        <v>0</v>
      </c>
      <c r="O820" s="113">
        <v>8.3290999999999986</v>
      </c>
      <c r="P820" s="113">
        <v>72.39909999999999</v>
      </c>
      <c r="Q820"/>
      <c r="R820" t="s">
        <v>8045</v>
      </c>
      <c r="S820" s="136"/>
      <c r="T820" s="136"/>
      <c r="U820" s="136"/>
    </row>
    <row r="821" spans="1:21" x14ac:dyDescent="0.25">
      <c r="A821" t="s">
        <v>8322</v>
      </c>
      <c r="B821" t="s">
        <v>9451</v>
      </c>
      <c r="C821" t="s">
        <v>7706</v>
      </c>
      <c r="D821" t="s">
        <v>0</v>
      </c>
      <c r="E821">
        <v>20808</v>
      </c>
      <c r="F821" t="s">
        <v>1455</v>
      </c>
      <c r="G821" s="128" t="s">
        <v>9226</v>
      </c>
      <c r="H821" s="113">
        <v>9.620000000000001</v>
      </c>
      <c r="I821" s="113">
        <v>0</v>
      </c>
      <c r="J821" s="113">
        <v>0</v>
      </c>
      <c r="K821" s="15">
        <v>95.05</v>
      </c>
      <c r="L821" s="113">
        <v>0</v>
      </c>
      <c r="M821" s="113">
        <v>0</v>
      </c>
      <c r="N821" s="113">
        <v>0</v>
      </c>
      <c r="O821" s="113">
        <v>12.3565</v>
      </c>
      <c r="P821" s="113">
        <v>117.0265</v>
      </c>
      <c r="Q821"/>
      <c r="R821" t="s">
        <v>8045</v>
      </c>
      <c r="S821" s="136"/>
      <c r="T821" s="136"/>
      <c r="U821" s="136"/>
    </row>
    <row r="822" spans="1:21" x14ac:dyDescent="0.25">
      <c r="A822" t="s">
        <v>8322</v>
      </c>
      <c r="B822" t="s">
        <v>9450</v>
      </c>
      <c r="C822" t="s">
        <v>7706</v>
      </c>
      <c r="D822" t="s">
        <v>0</v>
      </c>
      <c r="E822">
        <v>61692</v>
      </c>
      <c r="F822" t="s">
        <v>1459</v>
      </c>
      <c r="G822" t="s">
        <v>1460</v>
      </c>
      <c r="H822" s="113">
        <v>5.04</v>
      </c>
      <c r="I822" s="113">
        <v>0</v>
      </c>
      <c r="J822" s="113">
        <v>0</v>
      </c>
      <c r="K822" s="15">
        <v>49.87</v>
      </c>
      <c r="L822" s="113">
        <v>0</v>
      </c>
      <c r="M822" s="113">
        <v>0</v>
      </c>
      <c r="N822" s="113">
        <v>0</v>
      </c>
      <c r="O822" s="113">
        <v>6.4831000000000003</v>
      </c>
      <c r="P822" s="113">
        <v>61.393099999999997</v>
      </c>
      <c r="Q822"/>
      <c r="R822" t="s">
        <v>8045</v>
      </c>
      <c r="S822" s="136"/>
      <c r="T822" s="136"/>
      <c r="U822" s="136"/>
    </row>
    <row r="823" spans="1:21" x14ac:dyDescent="0.25">
      <c r="A823" t="s">
        <v>8322</v>
      </c>
      <c r="B823" t="s">
        <v>9450</v>
      </c>
      <c r="C823" t="s">
        <v>7706</v>
      </c>
      <c r="D823" t="s">
        <v>0</v>
      </c>
      <c r="E823">
        <v>4308</v>
      </c>
      <c r="F823" t="s">
        <v>2876</v>
      </c>
      <c r="G823" t="s">
        <v>2877</v>
      </c>
      <c r="H823" s="113">
        <v>0</v>
      </c>
      <c r="I823" s="113">
        <v>0</v>
      </c>
      <c r="J823" s="113">
        <v>0</v>
      </c>
      <c r="K823" s="15">
        <v>37.1</v>
      </c>
      <c r="L823" s="113">
        <v>0</v>
      </c>
      <c r="M823" s="113">
        <v>0</v>
      </c>
      <c r="N823" s="113">
        <v>0</v>
      </c>
      <c r="O823" s="113">
        <v>4.8230000000000004</v>
      </c>
      <c r="P823" s="113">
        <v>41.923000000000002</v>
      </c>
      <c r="Q823"/>
      <c r="R823" t="s">
        <v>8045</v>
      </c>
      <c r="S823" s="136"/>
      <c r="T823" s="136"/>
      <c r="U823" s="136"/>
    </row>
    <row r="824" spans="1:21" x14ac:dyDescent="0.25">
      <c r="A824" t="s">
        <v>8322</v>
      </c>
      <c r="B824" t="s">
        <v>9449</v>
      </c>
      <c r="C824" t="s">
        <v>7706</v>
      </c>
      <c r="D824" t="s">
        <v>0</v>
      </c>
      <c r="E824">
        <v>4300</v>
      </c>
      <c r="F824" t="s">
        <v>2876</v>
      </c>
      <c r="G824" t="s">
        <v>2877</v>
      </c>
      <c r="H824" s="113">
        <v>0</v>
      </c>
      <c r="I824" s="113">
        <v>0</v>
      </c>
      <c r="J824" s="113">
        <v>0</v>
      </c>
      <c r="K824" s="15">
        <v>64.069999999999993</v>
      </c>
      <c r="L824" s="113">
        <v>0</v>
      </c>
      <c r="M824" s="113">
        <v>0</v>
      </c>
      <c r="N824" s="113">
        <v>0</v>
      </c>
      <c r="O824" s="113">
        <v>8.3290999999999986</v>
      </c>
      <c r="P824" s="113">
        <v>72.39909999999999</v>
      </c>
      <c r="Q824"/>
      <c r="R824" t="s">
        <v>8045</v>
      </c>
      <c r="S824" s="136"/>
      <c r="T824" s="136"/>
      <c r="U824" s="136"/>
    </row>
    <row r="825" spans="1:21" x14ac:dyDescent="0.25">
      <c r="A825" t="s">
        <v>8322</v>
      </c>
      <c r="B825" t="s">
        <v>9449</v>
      </c>
      <c r="C825" t="s">
        <v>7706</v>
      </c>
      <c r="D825" t="s">
        <v>0</v>
      </c>
      <c r="E825">
        <v>4296</v>
      </c>
      <c r="F825" t="s">
        <v>2876</v>
      </c>
      <c r="G825" t="s">
        <v>2877</v>
      </c>
      <c r="H825" s="113">
        <v>0</v>
      </c>
      <c r="I825" s="113">
        <v>0</v>
      </c>
      <c r="J825" s="113">
        <v>0</v>
      </c>
      <c r="K825" s="15">
        <v>54.37</v>
      </c>
      <c r="L825" s="113">
        <v>0</v>
      </c>
      <c r="M825" s="113">
        <v>0</v>
      </c>
      <c r="N825" s="113">
        <v>0</v>
      </c>
      <c r="O825" s="113">
        <v>7.0681000000000003</v>
      </c>
      <c r="P825" s="113">
        <v>61.438099999999999</v>
      </c>
      <c r="Q825"/>
      <c r="R825" t="s">
        <v>8045</v>
      </c>
      <c r="S825" s="136"/>
      <c r="T825" s="136"/>
      <c r="U825" s="136"/>
    </row>
    <row r="826" spans="1:21" x14ac:dyDescent="0.25">
      <c r="A826" t="s">
        <v>8322</v>
      </c>
      <c r="B826" t="s">
        <v>9447</v>
      </c>
      <c r="C826" t="s">
        <v>7706</v>
      </c>
      <c r="D826" t="s">
        <v>0</v>
      </c>
      <c r="E826">
        <v>20213</v>
      </c>
      <c r="F826" t="s">
        <v>1455</v>
      </c>
      <c r="G826" s="128" t="s">
        <v>9226</v>
      </c>
      <c r="H826" s="113">
        <v>10.24</v>
      </c>
      <c r="I826" s="113">
        <v>0</v>
      </c>
      <c r="J826" s="113">
        <v>0</v>
      </c>
      <c r="K826" s="15">
        <v>101.19</v>
      </c>
      <c r="L826" s="113">
        <v>0</v>
      </c>
      <c r="M826" s="113">
        <v>0</v>
      </c>
      <c r="N826" s="113">
        <v>0</v>
      </c>
      <c r="O826" s="113">
        <v>13.1547</v>
      </c>
      <c r="P826" s="113">
        <v>124.5847</v>
      </c>
      <c r="Q826"/>
      <c r="R826" t="s">
        <v>8045</v>
      </c>
      <c r="S826" s="136"/>
      <c r="T826" s="136"/>
      <c r="U826" s="136"/>
    </row>
    <row r="827" spans="1:21" x14ac:dyDescent="0.25">
      <c r="A827" t="s">
        <v>8322</v>
      </c>
      <c r="B827" t="s">
        <v>9447</v>
      </c>
      <c r="C827" t="s">
        <v>7706</v>
      </c>
      <c r="D827" t="s">
        <v>0</v>
      </c>
      <c r="E827">
        <v>21056312</v>
      </c>
      <c r="F827" t="s">
        <v>2226</v>
      </c>
      <c r="G827" t="s">
        <v>2227</v>
      </c>
      <c r="H827" s="113">
        <v>0</v>
      </c>
      <c r="I827" s="113">
        <v>0</v>
      </c>
      <c r="J827" s="113">
        <v>0</v>
      </c>
      <c r="K827" s="15">
        <v>67.569999999999993</v>
      </c>
      <c r="L827" s="113">
        <v>0</v>
      </c>
      <c r="M827" s="113">
        <v>0</v>
      </c>
      <c r="N827" s="113">
        <v>0</v>
      </c>
      <c r="O827" s="113">
        <v>8.7840999999999987</v>
      </c>
      <c r="P827" s="113">
        <v>76.354099999999988</v>
      </c>
      <c r="Q827"/>
      <c r="R827" t="s">
        <v>8045</v>
      </c>
      <c r="S827" s="136"/>
      <c r="T827" s="136"/>
      <c r="U827" s="136"/>
    </row>
    <row r="828" spans="1:21" x14ac:dyDescent="0.25">
      <c r="A828" t="s">
        <v>8322</v>
      </c>
      <c r="B828" t="s">
        <v>9447</v>
      </c>
      <c r="C828" t="s">
        <v>7706</v>
      </c>
      <c r="D828" t="s">
        <v>0</v>
      </c>
      <c r="E828">
        <v>5898</v>
      </c>
      <c r="F828" t="s">
        <v>9234</v>
      </c>
      <c r="G828" t="s">
        <v>9448</v>
      </c>
      <c r="H828" s="113">
        <v>2.25</v>
      </c>
      <c r="I828" s="113">
        <v>0</v>
      </c>
      <c r="J828" s="113">
        <v>0</v>
      </c>
      <c r="K828" s="15">
        <v>24.67</v>
      </c>
      <c r="L828" s="113">
        <v>0</v>
      </c>
      <c r="M828" s="113">
        <v>0</v>
      </c>
      <c r="N828" s="113">
        <v>0</v>
      </c>
      <c r="O828" s="113">
        <v>3.2071000000000005</v>
      </c>
      <c r="P828" s="113">
        <v>30.127100000000002</v>
      </c>
      <c r="Q828"/>
      <c r="R828" t="s">
        <v>8045</v>
      </c>
      <c r="S828" s="136"/>
      <c r="T828" s="136"/>
      <c r="U828" s="136"/>
    </row>
    <row r="829" spans="1:21" x14ac:dyDescent="0.25">
      <c r="A829" t="s">
        <v>8322</v>
      </c>
      <c r="B829" t="s">
        <v>9447</v>
      </c>
      <c r="C829" t="s">
        <v>7706</v>
      </c>
      <c r="D829" t="s">
        <v>0</v>
      </c>
      <c r="E829">
        <v>4285</v>
      </c>
      <c r="F829" t="s">
        <v>2876</v>
      </c>
      <c r="G829" t="s">
        <v>2877</v>
      </c>
      <c r="H829" s="113">
        <v>0</v>
      </c>
      <c r="I829" s="113">
        <v>0</v>
      </c>
      <c r="J829" s="113">
        <v>0</v>
      </c>
      <c r="K829" s="15">
        <v>31.98</v>
      </c>
      <c r="L829" s="113">
        <v>0</v>
      </c>
      <c r="M829" s="113">
        <v>0</v>
      </c>
      <c r="N829" s="113">
        <v>0</v>
      </c>
      <c r="O829" s="113">
        <v>4.1574</v>
      </c>
      <c r="P829" s="113">
        <v>36.1374</v>
      </c>
      <c r="Q829"/>
      <c r="R829" t="s">
        <v>8045</v>
      </c>
      <c r="S829" s="136"/>
      <c r="T829" s="136"/>
      <c r="U829" s="136"/>
    </row>
    <row r="830" spans="1:21" x14ac:dyDescent="0.25">
      <c r="A830" t="s">
        <v>8322</v>
      </c>
      <c r="B830" t="s">
        <v>9447</v>
      </c>
      <c r="C830" t="s">
        <v>7706</v>
      </c>
      <c r="D830" t="s">
        <v>0</v>
      </c>
      <c r="E830">
        <v>61472</v>
      </c>
      <c r="F830" t="s">
        <v>1459</v>
      </c>
      <c r="G830" t="s">
        <v>1460</v>
      </c>
      <c r="H830" s="113">
        <v>3.4699999999999998</v>
      </c>
      <c r="I830" s="113">
        <v>0</v>
      </c>
      <c r="J830" s="113">
        <v>0</v>
      </c>
      <c r="K830" s="15">
        <v>34.28</v>
      </c>
      <c r="L830" s="113">
        <v>0</v>
      </c>
      <c r="M830" s="113">
        <v>0</v>
      </c>
      <c r="N830" s="113">
        <v>0</v>
      </c>
      <c r="O830" s="113">
        <v>4.4564000000000004</v>
      </c>
      <c r="P830" s="113">
        <v>42.206400000000002</v>
      </c>
      <c r="Q830"/>
      <c r="R830" t="s">
        <v>8045</v>
      </c>
      <c r="S830" s="136"/>
      <c r="T830" s="136"/>
      <c r="U830" s="136"/>
    </row>
    <row r="831" spans="1:21" x14ac:dyDescent="0.25">
      <c r="A831" t="s">
        <v>8322</v>
      </c>
      <c r="B831" t="s">
        <v>9447</v>
      </c>
      <c r="C831" t="s">
        <v>7706</v>
      </c>
      <c r="D831" t="s">
        <v>0</v>
      </c>
      <c r="E831">
        <v>4286</v>
      </c>
      <c r="F831" t="s">
        <v>2876</v>
      </c>
      <c r="G831" t="s">
        <v>2877</v>
      </c>
      <c r="H831" s="113">
        <v>0</v>
      </c>
      <c r="I831" s="113">
        <v>0</v>
      </c>
      <c r="J831" s="113">
        <v>0</v>
      </c>
      <c r="K831" s="15">
        <v>64.069999999999993</v>
      </c>
      <c r="L831" s="113">
        <v>0</v>
      </c>
      <c r="M831" s="113">
        <v>0</v>
      </c>
      <c r="N831" s="113">
        <v>0</v>
      </c>
      <c r="O831" s="113">
        <v>8.3290999999999986</v>
      </c>
      <c r="P831" s="113">
        <v>72.39909999999999</v>
      </c>
      <c r="Q831"/>
      <c r="R831" t="s">
        <v>8045</v>
      </c>
      <c r="S831" s="136"/>
      <c r="T831" s="136"/>
      <c r="U831" s="136"/>
    </row>
    <row r="832" spans="1:21" x14ac:dyDescent="0.25">
      <c r="A832" t="s">
        <v>8322</v>
      </c>
      <c r="B832" t="s">
        <v>9446</v>
      </c>
      <c r="C832" t="s">
        <v>7706</v>
      </c>
      <c r="D832" t="s">
        <v>0</v>
      </c>
      <c r="E832">
        <v>19971</v>
      </c>
      <c r="F832" t="s">
        <v>1455</v>
      </c>
      <c r="G832" s="128" t="s">
        <v>9226</v>
      </c>
      <c r="H832" s="113">
        <v>3.4499999999999997</v>
      </c>
      <c r="I832" s="113">
        <v>0</v>
      </c>
      <c r="J832" s="113">
        <v>0</v>
      </c>
      <c r="K832" s="15">
        <v>34.11</v>
      </c>
      <c r="L832" s="113">
        <v>0</v>
      </c>
      <c r="M832" s="113">
        <v>0</v>
      </c>
      <c r="N832" s="113">
        <v>0</v>
      </c>
      <c r="O832" s="113">
        <v>4.4343000000000004</v>
      </c>
      <c r="P832" s="113">
        <v>41.994300000000003</v>
      </c>
      <c r="Q832"/>
      <c r="R832" t="s">
        <v>8045</v>
      </c>
      <c r="S832" s="136"/>
      <c r="T832" s="136"/>
      <c r="U832" s="136"/>
    </row>
    <row r="833" spans="1:21" x14ac:dyDescent="0.25">
      <c r="A833" t="s">
        <v>8322</v>
      </c>
      <c r="B833" t="s">
        <v>9422</v>
      </c>
      <c r="C833" t="s">
        <v>7706</v>
      </c>
      <c r="D833" t="s">
        <v>0</v>
      </c>
      <c r="E833">
        <v>19741</v>
      </c>
      <c r="F833" t="s">
        <v>1455</v>
      </c>
      <c r="G833" s="128" t="s">
        <v>9226</v>
      </c>
      <c r="H833" s="113">
        <v>11.34</v>
      </c>
      <c r="I833" s="113">
        <v>0</v>
      </c>
      <c r="J833" s="113">
        <v>0</v>
      </c>
      <c r="K833" s="15">
        <v>112.09</v>
      </c>
      <c r="L833" s="113">
        <v>0</v>
      </c>
      <c r="M833" s="113">
        <v>0</v>
      </c>
      <c r="N833" s="113">
        <v>0</v>
      </c>
      <c r="O833" s="113">
        <v>14.571700000000002</v>
      </c>
      <c r="P833" s="113">
        <v>138.0017</v>
      </c>
      <c r="Q833"/>
      <c r="R833" t="s">
        <v>8045</v>
      </c>
      <c r="S833" s="136"/>
      <c r="T833" s="136"/>
      <c r="U833" s="136"/>
    </row>
    <row r="834" spans="1:21" x14ac:dyDescent="0.25">
      <c r="A834" t="s">
        <v>8322</v>
      </c>
      <c r="B834" t="s">
        <v>9422</v>
      </c>
      <c r="C834" t="s">
        <v>7706</v>
      </c>
      <c r="D834" t="s">
        <v>0</v>
      </c>
      <c r="E834">
        <v>61202</v>
      </c>
      <c r="F834" t="s">
        <v>9234</v>
      </c>
      <c r="G834" t="s">
        <v>9448</v>
      </c>
      <c r="H834" s="113">
        <v>4.54</v>
      </c>
      <c r="I834" s="113">
        <v>0</v>
      </c>
      <c r="J834" s="113">
        <v>0</v>
      </c>
      <c r="K834" s="15">
        <v>44.84</v>
      </c>
      <c r="L834" s="113">
        <v>0</v>
      </c>
      <c r="M834" s="113">
        <v>0</v>
      </c>
      <c r="N834" s="113">
        <v>0</v>
      </c>
      <c r="O834" s="113">
        <v>5.829200000000001</v>
      </c>
      <c r="P834" s="113">
        <v>55.209200000000003</v>
      </c>
      <c r="Q834"/>
      <c r="R834" t="s">
        <v>8045</v>
      </c>
      <c r="S834" s="136"/>
      <c r="T834" s="136"/>
      <c r="U834" s="136"/>
    </row>
    <row r="835" spans="1:21" x14ac:dyDescent="0.25">
      <c r="A835" t="s">
        <v>8322</v>
      </c>
      <c r="B835" t="s">
        <v>9422</v>
      </c>
      <c r="C835" t="s">
        <v>7706</v>
      </c>
      <c r="D835" t="s">
        <v>0</v>
      </c>
      <c r="E835">
        <v>4253</v>
      </c>
      <c r="F835" t="s">
        <v>2876</v>
      </c>
      <c r="G835" t="s">
        <v>2877</v>
      </c>
      <c r="H835" s="113">
        <v>0</v>
      </c>
      <c r="I835" s="113">
        <v>0</v>
      </c>
      <c r="J835" s="113">
        <v>0</v>
      </c>
      <c r="K835" s="15">
        <v>64.069999999999993</v>
      </c>
      <c r="L835" s="113">
        <v>0</v>
      </c>
      <c r="M835" s="113">
        <v>0</v>
      </c>
      <c r="N835" s="113">
        <v>0</v>
      </c>
      <c r="O835" s="113">
        <v>8.3290999999999986</v>
      </c>
      <c r="P835" s="113">
        <v>72.39909999999999</v>
      </c>
      <c r="Q835"/>
      <c r="R835" t="s">
        <v>8045</v>
      </c>
      <c r="S835" s="136"/>
      <c r="T835" s="136"/>
      <c r="U835" s="136"/>
    </row>
    <row r="836" spans="1:21" x14ac:dyDescent="0.25">
      <c r="A836" t="s">
        <v>8322</v>
      </c>
      <c r="B836" t="s">
        <v>9422</v>
      </c>
      <c r="C836" t="s">
        <v>7706</v>
      </c>
      <c r="D836" t="s">
        <v>0</v>
      </c>
      <c r="E836">
        <v>4254</v>
      </c>
      <c r="F836" t="s">
        <v>2876</v>
      </c>
      <c r="G836" t="s">
        <v>2877</v>
      </c>
      <c r="H836" s="113">
        <v>0</v>
      </c>
      <c r="I836" s="113">
        <v>0</v>
      </c>
      <c r="J836" s="113">
        <v>0</v>
      </c>
      <c r="K836" s="15">
        <v>65.239999999999995</v>
      </c>
      <c r="L836" s="113">
        <v>0</v>
      </c>
      <c r="M836" s="113">
        <v>0</v>
      </c>
      <c r="N836" s="113">
        <v>0</v>
      </c>
      <c r="O836" s="113">
        <v>8.4811999999999994</v>
      </c>
      <c r="P836" s="113">
        <v>73.721199999999996</v>
      </c>
      <c r="Q836"/>
      <c r="R836" t="s">
        <v>8045</v>
      </c>
      <c r="S836" s="136"/>
      <c r="T836" s="136"/>
      <c r="U836" s="136"/>
    </row>
    <row r="837" spans="1:21" x14ac:dyDescent="0.25">
      <c r="A837" t="s">
        <v>8322</v>
      </c>
      <c r="B837" t="s">
        <v>9422</v>
      </c>
      <c r="C837" t="s">
        <v>7706</v>
      </c>
      <c r="D837" t="s">
        <v>0</v>
      </c>
      <c r="E837">
        <v>4252</v>
      </c>
      <c r="F837" t="s">
        <v>2876</v>
      </c>
      <c r="G837" t="s">
        <v>2877</v>
      </c>
      <c r="H837" s="113">
        <v>0</v>
      </c>
      <c r="I837" s="113">
        <v>0</v>
      </c>
      <c r="J837" s="113">
        <v>0</v>
      </c>
      <c r="K837" s="15">
        <v>49.25</v>
      </c>
      <c r="L837" s="113">
        <v>0</v>
      </c>
      <c r="M837" s="113">
        <v>0</v>
      </c>
      <c r="N837" s="113">
        <v>0</v>
      </c>
      <c r="O837" s="113">
        <v>6.4024999999999999</v>
      </c>
      <c r="P837" s="113">
        <v>55.652500000000003</v>
      </c>
      <c r="Q837"/>
      <c r="R837" t="s">
        <v>8045</v>
      </c>
      <c r="S837" s="136"/>
      <c r="T837" s="136"/>
      <c r="U837" s="136"/>
    </row>
    <row r="838" spans="1:21" x14ac:dyDescent="0.25">
      <c r="A838" t="s">
        <v>8322</v>
      </c>
      <c r="B838" t="s">
        <v>9423</v>
      </c>
      <c r="C838" t="s">
        <v>7706</v>
      </c>
      <c r="D838" t="s">
        <v>0</v>
      </c>
      <c r="E838">
        <v>4241</v>
      </c>
      <c r="F838" t="s">
        <v>2876</v>
      </c>
      <c r="G838" t="s">
        <v>2877</v>
      </c>
      <c r="H838" s="113">
        <v>0</v>
      </c>
      <c r="I838" s="113">
        <v>0</v>
      </c>
      <c r="J838" s="113">
        <v>0</v>
      </c>
      <c r="K838" s="15">
        <v>64.069999999999993</v>
      </c>
      <c r="L838" s="113">
        <v>0</v>
      </c>
      <c r="M838" s="113">
        <v>0</v>
      </c>
      <c r="N838" s="113">
        <v>0</v>
      </c>
      <c r="O838" s="113">
        <v>8.3290999999999986</v>
      </c>
      <c r="P838" s="113">
        <v>72.39909999999999</v>
      </c>
      <c r="Q838"/>
      <c r="R838" t="s">
        <v>8045</v>
      </c>
      <c r="S838" s="136"/>
      <c r="T838" s="136"/>
      <c r="U838" s="136"/>
    </row>
    <row r="839" spans="1:21" x14ac:dyDescent="0.25">
      <c r="A839" t="s">
        <v>8322</v>
      </c>
      <c r="B839" t="s">
        <v>9423</v>
      </c>
      <c r="C839" t="s">
        <v>7706</v>
      </c>
      <c r="D839" t="s">
        <v>0</v>
      </c>
      <c r="E839">
        <v>4240</v>
      </c>
      <c r="F839" t="s">
        <v>2876</v>
      </c>
      <c r="G839" t="s">
        <v>2877</v>
      </c>
      <c r="H839" s="113">
        <v>0</v>
      </c>
      <c r="I839" s="113">
        <v>0</v>
      </c>
      <c r="J839" s="113">
        <v>0</v>
      </c>
      <c r="K839" s="15">
        <v>32.299999999999997</v>
      </c>
      <c r="L839" s="113">
        <v>0</v>
      </c>
      <c r="M839" s="113">
        <v>0</v>
      </c>
      <c r="N839" s="113">
        <v>0</v>
      </c>
      <c r="O839" s="113">
        <v>4.1989999999999998</v>
      </c>
      <c r="P839" s="113">
        <v>36.498999999999995</v>
      </c>
      <c r="Q839"/>
      <c r="R839" t="s">
        <v>8045</v>
      </c>
      <c r="S839" s="136"/>
      <c r="T839" s="136"/>
      <c r="U839" s="136"/>
    </row>
    <row r="840" spans="1:21" x14ac:dyDescent="0.25">
      <c r="A840" t="s">
        <v>8322</v>
      </c>
      <c r="B840" t="s">
        <v>9445</v>
      </c>
      <c r="C840" t="s">
        <v>7706</v>
      </c>
      <c r="D840" t="s">
        <v>0</v>
      </c>
      <c r="E840">
        <v>19160</v>
      </c>
      <c r="F840" t="s">
        <v>1455</v>
      </c>
      <c r="G840" s="128" t="s">
        <v>9226</v>
      </c>
      <c r="H840" s="113">
        <v>9.620000000000001</v>
      </c>
      <c r="I840" s="113">
        <v>0</v>
      </c>
      <c r="J840" s="113">
        <v>0</v>
      </c>
      <c r="K840" s="15">
        <v>95.03</v>
      </c>
      <c r="L840" s="113">
        <v>0</v>
      </c>
      <c r="M840" s="113">
        <v>0</v>
      </c>
      <c r="N840" s="113">
        <v>0</v>
      </c>
      <c r="O840" s="113">
        <v>12.353900000000001</v>
      </c>
      <c r="P840" s="113">
        <v>117.0039</v>
      </c>
      <c r="Q840"/>
      <c r="R840" t="s">
        <v>8045</v>
      </c>
      <c r="S840" s="136"/>
      <c r="T840" s="136"/>
      <c r="U840" s="136"/>
    </row>
    <row r="841" spans="1:21" x14ac:dyDescent="0.25">
      <c r="A841" t="s">
        <v>8322</v>
      </c>
      <c r="B841" t="s">
        <v>9444</v>
      </c>
      <c r="C841" t="s">
        <v>7706</v>
      </c>
      <c r="D841" t="s">
        <v>0</v>
      </c>
      <c r="E841">
        <v>4228</v>
      </c>
      <c r="F841" t="s">
        <v>2876</v>
      </c>
      <c r="G841" t="s">
        <v>2877</v>
      </c>
      <c r="H841" s="113">
        <v>0</v>
      </c>
      <c r="I841" s="113">
        <v>0</v>
      </c>
      <c r="J841" s="113">
        <v>0</v>
      </c>
      <c r="K841" s="15">
        <v>36.14</v>
      </c>
      <c r="L841" s="113">
        <v>0</v>
      </c>
      <c r="M841" s="113">
        <v>0</v>
      </c>
      <c r="N841" s="113">
        <v>0</v>
      </c>
      <c r="O841" s="113">
        <v>4.6981999999999999</v>
      </c>
      <c r="P841" s="113">
        <v>40.838200000000001</v>
      </c>
      <c r="Q841"/>
      <c r="R841" t="s">
        <v>8045</v>
      </c>
      <c r="S841" s="136"/>
      <c r="T841" s="136"/>
      <c r="U841" s="136"/>
    </row>
    <row r="842" spans="1:21" x14ac:dyDescent="0.25">
      <c r="A842" t="s">
        <v>8322</v>
      </c>
      <c r="B842" t="s">
        <v>9444</v>
      </c>
      <c r="C842" t="s">
        <v>7706</v>
      </c>
      <c r="D842" t="s">
        <v>0</v>
      </c>
      <c r="E842">
        <v>60940</v>
      </c>
      <c r="F842" t="s">
        <v>1459</v>
      </c>
      <c r="G842" t="s">
        <v>1460</v>
      </c>
      <c r="H842" s="113">
        <v>3.3600000000000003</v>
      </c>
      <c r="I842" s="113">
        <v>0</v>
      </c>
      <c r="J842" s="113">
        <v>0</v>
      </c>
      <c r="K842" s="15">
        <v>33.299999999999997</v>
      </c>
      <c r="L842" s="113">
        <v>0</v>
      </c>
      <c r="M842" s="113">
        <v>0</v>
      </c>
      <c r="N842" s="113">
        <v>0</v>
      </c>
      <c r="O842" s="113">
        <v>4.3289999999999997</v>
      </c>
      <c r="P842" s="113">
        <v>40.988999999999997</v>
      </c>
      <c r="Q842"/>
      <c r="R842" t="s">
        <v>8045</v>
      </c>
      <c r="S842" s="136"/>
      <c r="T842" s="136"/>
      <c r="U842" s="136"/>
    </row>
    <row r="843" spans="1:21" x14ac:dyDescent="0.25">
      <c r="A843" t="s">
        <v>8322</v>
      </c>
      <c r="B843" t="s">
        <v>9444</v>
      </c>
      <c r="C843" t="s">
        <v>7706</v>
      </c>
      <c r="D843" t="s">
        <v>0</v>
      </c>
      <c r="E843">
        <v>116171</v>
      </c>
      <c r="F843" t="s">
        <v>1430</v>
      </c>
      <c r="G843" t="s">
        <v>1431</v>
      </c>
      <c r="H843" s="113">
        <v>2.39</v>
      </c>
      <c r="I843" s="113">
        <v>0</v>
      </c>
      <c r="J843" s="113">
        <v>0</v>
      </c>
      <c r="K843" s="15">
        <v>26.2</v>
      </c>
      <c r="L843" s="113">
        <v>0</v>
      </c>
      <c r="M843" s="113">
        <v>0</v>
      </c>
      <c r="N843" s="113">
        <v>0</v>
      </c>
      <c r="O843" s="113">
        <v>3.4060000000000001</v>
      </c>
      <c r="P843" s="113">
        <v>31.995999999999999</v>
      </c>
      <c r="Q843"/>
      <c r="R843" t="s">
        <v>8045</v>
      </c>
      <c r="S843" s="136"/>
      <c r="T843" s="136"/>
      <c r="U843" s="136"/>
    </row>
    <row r="844" spans="1:21" x14ac:dyDescent="0.25">
      <c r="A844" t="s">
        <v>8322</v>
      </c>
      <c r="B844" t="s">
        <v>9444</v>
      </c>
      <c r="C844" t="s">
        <v>7706</v>
      </c>
      <c r="D844" t="s">
        <v>0</v>
      </c>
      <c r="E844">
        <v>60941</v>
      </c>
      <c r="F844" t="s">
        <v>1459</v>
      </c>
      <c r="G844" t="s">
        <v>1460</v>
      </c>
      <c r="H844" s="113">
        <v>5.34</v>
      </c>
      <c r="I844" s="113">
        <v>0</v>
      </c>
      <c r="J844" s="113">
        <v>0</v>
      </c>
      <c r="K844" s="15">
        <v>52.79</v>
      </c>
      <c r="L844" s="113">
        <v>0</v>
      </c>
      <c r="M844" s="113">
        <v>0</v>
      </c>
      <c r="N844" s="113">
        <v>0</v>
      </c>
      <c r="O844" s="113">
        <v>6.8627000000000002</v>
      </c>
      <c r="P844" s="113">
        <v>64.992699999999999</v>
      </c>
      <c r="Q844"/>
      <c r="R844" t="s">
        <v>8045</v>
      </c>
      <c r="S844" s="136"/>
      <c r="T844" s="136"/>
      <c r="U844" s="136"/>
    </row>
    <row r="845" spans="1:21" x14ac:dyDescent="0.25">
      <c r="A845" t="s">
        <v>8322</v>
      </c>
      <c r="B845" t="s">
        <v>9224</v>
      </c>
      <c r="C845" t="s">
        <v>7706</v>
      </c>
      <c r="D845" t="s">
        <v>0</v>
      </c>
      <c r="E845">
        <v>4219</v>
      </c>
      <c r="F845" t="s">
        <v>2876</v>
      </c>
      <c r="G845" t="s">
        <v>2877</v>
      </c>
      <c r="H845" s="113">
        <v>0</v>
      </c>
      <c r="I845" s="113">
        <v>0</v>
      </c>
      <c r="J845" s="113">
        <v>0</v>
      </c>
      <c r="K845" s="15">
        <v>64.069999999999993</v>
      </c>
      <c r="L845" s="113">
        <v>0</v>
      </c>
      <c r="M845" s="113">
        <v>0</v>
      </c>
      <c r="N845" s="113">
        <v>0</v>
      </c>
      <c r="O845" s="113">
        <v>8.3290999999999986</v>
      </c>
      <c r="P845" s="113">
        <v>72.39909999999999</v>
      </c>
      <c r="Q845"/>
      <c r="R845" t="s">
        <v>8045</v>
      </c>
      <c r="S845" s="136"/>
      <c r="T845" s="136"/>
      <c r="U845" s="136"/>
    </row>
    <row r="846" spans="1:21" x14ac:dyDescent="0.25">
      <c r="A846" t="s">
        <v>8322</v>
      </c>
      <c r="B846" t="s">
        <v>9224</v>
      </c>
      <c r="C846" t="s">
        <v>7706</v>
      </c>
      <c r="D846" t="s">
        <v>0</v>
      </c>
      <c r="E846">
        <v>4217</v>
      </c>
      <c r="F846" t="s">
        <v>2876</v>
      </c>
      <c r="G846" t="s">
        <v>2877</v>
      </c>
      <c r="H846" s="113">
        <v>0</v>
      </c>
      <c r="I846" s="113">
        <v>0</v>
      </c>
      <c r="J846" s="113">
        <v>0</v>
      </c>
      <c r="K846" s="15">
        <v>64.069999999999993</v>
      </c>
      <c r="L846" s="113">
        <v>0</v>
      </c>
      <c r="M846" s="113">
        <v>0</v>
      </c>
      <c r="N846" s="113">
        <v>0</v>
      </c>
      <c r="O846" s="113">
        <v>8.3290999999999986</v>
      </c>
      <c r="P846" s="113">
        <v>72.39909999999999</v>
      </c>
      <c r="Q846"/>
      <c r="R846" t="s">
        <v>8045</v>
      </c>
      <c r="S846" s="136"/>
      <c r="T846" s="136"/>
      <c r="U846" s="136"/>
    </row>
    <row r="847" spans="1:21" x14ac:dyDescent="0.25">
      <c r="A847" t="s">
        <v>8322</v>
      </c>
      <c r="B847" s="13" t="s">
        <v>9224</v>
      </c>
      <c r="C847" t="s">
        <v>1</v>
      </c>
      <c r="D847" t="s">
        <v>0</v>
      </c>
      <c r="E847">
        <v>4207</v>
      </c>
      <c r="F847" s="128" t="s">
        <v>2876</v>
      </c>
      <c r="G847" s="128" t="s">
        <v>9225</v>
      </c>
      <c r="H847" s="113">
        <v>0</v>
      </c>
      <c r="I847" s="113">
        <v>0</v>
      </c>
      <c r="J847" s="113">
        <v>0</v>
      </c>
      <c r="K847" s="113">
        <v>37.74</v>
      </c>
      <c r="L847" s="113">
        <v>0</v>
      </c>
      <c r="M847" s="113">
        <v>0</v>
      </c>
      <c r="N847" s="113">
        <v>0</v>
      </c>
      <c r="O847" s="113">
        <v>4.9062000000000001</v>
      </c>
      <c r="P847" s="113">
        <v>42.6462</v>
      </c>
      <c r="Q847">
        <v>0</v>
      </c>
      <c r="R847">
        <v>3</v>
      </c>
      <c r="S847" s="136"/>
      <c r="T847" s="136"/>
      <c r="U847" s="136"/>
    </row>
    <row r="848" spans="1:21" x14ac:dyDescent="0.25">
      <c r="A848" t="s">
        <v>8322</v>
      </c>
      <c r="B848" s="13" t="s">
        <v>9224</v>
      </c>
      <c r="C848" t="s">
        <v>1</v>
      </c>
      <c r="D848" t="s">
        <v>0</v>
      </c>
      <c r="E848">
        <v>18586</v>
      </c>
      <c r="F848" s="128" t="s">
        <v>1455</v>
      </c>
      <c r="G848" s="128" t="s">
        <v>9226</v>
      </c>
      <c r="H848" s="113">
        <v>11.74</v>
      </c>
      <c r="I848" s="113">
        <v>0</v>
      </c>
      <c r="J848" s="113">
        <v>0</v>
      </c>
      <c r="K848" s="113">
        <v>116.06</v>
      </c>
      <c r="L848" s="113">
        <v>0</v>
      </c>
      <c r="M848" s="113">
        <v>0</v>
      </c>
      <c r="N848" s="113">
        <v>0</v>
      </c>
      <c r="O848" s="113">
        <v>15.087800000000001</v>
      </c>
      <c r="P848" s="113">
        <v>142.8878</v>
      </c>
      <c r="Q848" t="s">
        <v>7868</v>
      </c>
      <c r="R848">
        <v>3</v>
      </c>
      <c r="S848" s="136"/>
      <c r="T848" s="136"/>
      <c r="U848" s="136"/>
    </row>
    <row r="849" spans="1:21" x14ac:dyDescent="0.25">
      <c r="A849" t="s">
        <v>8322</v>
      </c>
      <c r="B849" s="13" t="s">
        <v>9224</v>
      </c>
      <c r="C849" t="s">
        <v>1</v>
      </c>
      <c r="D849" t="s">
        <v>0</v>
      </c>
      <c r="E849">
        <v>1102803</v>
      </c>
      <c r="F849" s="128" t="s">
        <v>1317</v>
      </c>
      <c r="G849" s="128" t="s">
        <v>9227</v>
      </c>
      <c r="H849" s="113">
        <v>0</v>
      </c>
      <c r="I849" s="113">
        <v>0</v>
      </c>
      <c r="J849" s="113">
        <v>0</v>
      </c>
      <c r="K849" s="113">
        <v>9.25</v>
      </c>
      <c r="L849" s="113">
        <v>0</v>
      </c>
      <c r="M849" s="113">
        <v>0</v>
      </c>
      <c r="N849" s="113">
        <v>0</v>
      </c>
      <c r="O849" s="113">
        <v>1.2025000000000001</v>
      </c>
      <c r="P849" s="113">
        <v>10.452500000000001</v>
      </c>
      <c r="Q849" t="s">
        <v>7868</v>
      </c>
      <c r="R849">
        <v>3</v>
      </c>
      <c r="S849" s="136"/>
      <c r="T849" s="136"/>
      <c r="U849" s="136"/>
    </row>
    <row r="850" spans="1:21" x14ac:dyDescent="0.25">
      <c r="A850" t="s">
        <v>8322</v>
      </c>
      <c r="B850" s="13" t="s">
        <v>9224</v>
      </c>
      <c r="C850" t="s">
        <v>1</v>
      </c>
      <c r="D850" t="s">
        <v>0</v>
      </c>
      <c r="E850">
        <v>4209</v>
      </c>
      <c r="F850" s="128" t="s">
        <v>2876</v>
      </c>
      <c r="G850" s="128" t="s">
        <v>9225</v>
      </c>
      <c r="H850" s="113">
        <v>0</v>
      </c>
      <c r="I850" s="113">
        <v>0</v>
      </c>
      <c r="J850" s="113">
        <v>0</v>
      </c>
      <c r="K850" s="113">
        <v>64.069999999999993</v>
      </c>
      <c r="L850" s="113">
        <v>0</v>
      </c>
      <c r="M850" s="113">
        <v>0</v>
      </c>
      <c r="N850" s="113">
        <v>0</v>
      </c>
      <c r="O850" s="113">
        <v>8.3290999999999986</v>
      </c>
      <c r="P850" s="113">
        <v>72.39909999999999</v>
      </c>
      <c r="Q850">
        <v>0</v>
      </c>
      <c r="R850">
        <v>3</v>
      </c>
      <c r="S850" s="136"/>
      <c r="T850" s="136"/>
      <c r="U850" s="136"/>
    </row>
    <row r="851" spans="1:21" x14ac:dyDescent="0.25">
      <c r="A851" t="s">
        <v>8322</v>
      </c>
      <c r="B851" s="13" t="s">
        <v>9224</v>
      </c>
      <c r="C851" t="s">
        <v>1</v>
      </c>
      <c r="D851" t="s">
        <v>0</v>
      </c>
      <c r="E851">
        <v>4218</v>
      </c>
      <c r="F851" s="128" t="s">
        <v>2876</v>
      </c>
      <c r="G851" s="128" t="s">
        <v>9225</v>
      </c>
      <c r="H851" s="113">
        <v>0</v>
      </c>
      <c r="I851" s="113">
        <v>0</v>
      </c>
      <c r="J851" s="113">
        <v>0</v>
      </c>
      <c r="K851" s="113">
        <v>64.069999999999993</v>
      </c>
      <c r="L851" s="113">
        <v>0</v>
      </c>
      <c r="M851" s="113">
        <v>0</v>
      </c>
      <c r="N851" s="113">
        <v>0</v>
      </c>
      <c r="O851" s="113">
        <v>8.3290999999999986</v>
      </c>
      <c r="P851" s="113">
        <v>72.39909999999999</v>
      </c>
      <c r="Q851">
        <v>0</v>
      </c>
      <c r="R851">
        <v>3</v>
      </c>
      <c r="S851" s="136"/>
      <c r="T851" s="136"/>
      <c r="U851" s="136"/>
    </row>
    <row r="852" spans="1:21" x14ac:dyDescent="0.25">
      <c r="A852" t="s">
        <v>8322</v>
      </c>
      <c r="B852" s="129" t="s">
        <v>9224</v>
      </c>
      <c r="C852" t="s">
        <v>1</v>
      </c>
      <c r="D852" t="s">
        <v>0</v>
      </c>
      <c r="E852">
        <v>4220</v>
      </c>
      <c r="F852" s="128" t="s">
        <v>2876</v>
      </c>
      <c r="G852" s="128" t="s">
        <v>9225</v>
      </c>
      <c r="H852" s="113">
        <v>0</v>
      </c>
      <c r="I852" s="113">
        <v>0</v>
      </c>
      <c r="J852" s="113">
        <v>0</v>
      </c>
      <c r="K852" s="113">
        <v>40.93</v>
      </c>
      <c r="L852" s="113">
        <v>0</v>
      </c>
      <c r="M852" s="113">
        <v>0</v>
      </c>
      <c r="N852" s="113">
        <v>0</v>
      </c>
      <c r="O852" s="113">
        <v>5.3209</v>
      </c>
      <c r="P852" s="113">
        <v>46.250900000000001</v>
      </c>
      <c r="Q852">
        <v>0</v>
      </c>
      <c r="R852">
        <v>3</v>
      </c>
      <c r="S852" s="136"/>
      <c r="T852" s="136"/>
      <c r="U852" s="136"/>
    </row>
    <row r="853" spans="1:21" x14ac:dyDescent="0.25">
      <c r="A853" t="s">
        <v>8322</v>
      </c>
      <c r="B853" s="13" t="s">
        <v>9228</v>
      </c>
      <c r="C853" t="s">
        <v>1</v>
      </c>
      <c r="D853" t="s">
        <v>0</v>
      </c>
      <c r="E853">
        <v>4208</v>
      </c>
      <c r="F853" s="128" t="s">
        <v>2876</v>
      </c>
      <c r="G853" s="128" t="s">
        <v>9225</v>
      </c>
      <c r="H853" s="113">
        <v>0</v>
      </c>
      <c r="I853" s="113">
        <v>0</v>
      </c>
      <c r="J853" s="113">
        <v>0</v>
      </c>
      <c r="K853" s="113">
        <v>31.98</v>
      </c>
      <c r="L853" s="113">
        <v>0</v>
      </c>
      <c r="M853" s="113">
        <v>0</v>
      </c>
      <c r="N853" s="113">
        <v>0</v>
      </c>
      <c r="O853" s="113">
        <v>4.1574</v>
      </c>
      <c r="P853" s="113">
        <v>36.1374</v>
      </c>
      <c r="Q853">
        <v>0</v>
      </c>
      <c r="R853">
        <v>3</v>
      </c>
      <c r="S853" s="136"/>
      <c r="T853" s="136"/>
      <c r="U853" s="136"/>
    </row>
    <row r="854" spans="1:21" x14ac:dyDescent="0.25">
      <c r="A854" t="s">
        <v>8322</v>
      </c>
      <c r="B854" s="13" t="s">
        <v>9228</v>
      </c>
      <c r="C854" t="s">
        <v>1</v>
      </c>
      <c r="D854" t="s">
        <v>0</v>
      </c>
      <c r="E854">
        <v>60679</v>
      </c>
      <c r="F854" s="128" t="s">
        <v>1459</v>
      </c>
      <c r="G854" s="128" t="s">
        <v>9229</v>
      </c>
      <c r="H854" s="113">
        <v>3.23</v>
      </c>
      <c r="I854" s="113">
        <v>0</v>
      </c>
      <c r="J854" s="113">
        <v>0</v>
      </c>
      <c r="K854" s="113">
        <v>31.92</v>
      </c>
      <c r="L854" s="113">
        <v>0</v>
      </c>
      <c r="M854" s="113">
        <v>0</v>
      </c>
      <c r="N854" s="113">
        <v>0</v>
      </c>
      <c r="O854" s="113">
        <v>4.1496000000000004</v>
      </c>
      <c r="P854" s="113">
        <v>39.299599999999998</v>
      </c>
      <c r="Q854">
        <v>0</v>
      </c>
      <c r="R854">
        <v>3</v>
      </c>
      <c r="S854" s="136"/>
      <c r="T854" s="136"/>
      <c r="U854" s="136"/>
    </row>
    <row r="855" spans="1:21" x14ac:dyDescent="0.25">
      <c r="A855" t="s">
        <v>8322</v>
      </c>
      <c r="B855" s="13" t="s">
        <v>9230</v>
      </c>
      <c r="C855" t="s">
        <v>1</v>
      </c>
      <c r="D855" t="s">
        <v>0</v>
      </c>
      <c r="E855">
        <v>60557</v>
      </c>
      <c r="F855" s="128" t="s">
        <v>1459</v>
      </c>
      <c r="G855" s="128" t="s">
        <v>9229</v>
      </c>
      <c r="H855" s="113">
        <v>7.5</v>
      </c>
      <c r="I855" s="113">
        <v>0</v>
      </c>
      <c r="J855" s="113">
        <v>0</v>
      </c>
      <c r="K855" s="113">
        <v>74.11</v>
      </c>
      <c r="L855" s="113">
        <v>0</v>
      </c>
      <c r="M855" s="113">
        <v>0</v>
      </c>
      <c r="N855" s="113">
        <v>0</v>
      </c>
      <c r="O855" s="113">
        <v>9.6342999999999996</v>
      </c>
      <c r="P855" s="113">
        <v>91.244299999999996</v>
      </c>
      <c r="Q855">
        <v>0</v>
      </c>
      <c r="R855">
        <v>3</v>
      </c>
      <c r="S855" s="136"/>
      <c r="T855" s="136"/>
      <c r="U855" s="136"/>
    </row>
    <row r="856" spans="1:21" x14ac:dyDescent="0.25">
      <c r="A856" t="s">
        <v>8322</v>
      </c>
      <c r="B856" s="13" t="s">
        <v>9230</v>
      </c>
      <c r="C856" t="s">
        <v>1</v>
      </c>
      <c r="D856" t="s">
        <v>0</v>
      </c>
      <c r="E856">
        <v>236120</v>
      </c>
      <c r="F856" s="128" t="s">
        <v>1443</v>
      </c>
      <c r="G856" s="128" t="s">
        <v>9231</v>
      </c>
      <c r="H856" s="113">
        <v>14.580000000000002</v>
      </c>
      <c r="I856" s="113">
        <v>0</v>
      </c>
      <c r="J856" s="113">
        <v>0</v>
      </c>
      <c r="K856" s="113">
        <v>158.78</v>
      </c>
      <c r="L856" s="113">
        <v>0</v>
      </c>
      <c r="M856" s="113">
        <v>0</v>
      </c>
      <c r="N856" s="113">
        <v>0</v>
      </c>
      <c r="O856" s="113">
        <v>20.641400000000001</v>
      </c>
      <c r="P856" s="113">
        <v>194.00140000000002</v>
      </c>
      <c r="Q856">
        <v>0</v>
      </c>
      <c r="R856">
        <v>3</v>
      </c>
      <c r="S856" s="136"/>
      <c r="T856" s="136"/>
      <c r="U856" s="136"/>
    </row>
    <row r="857" spans="1:21" x14ac:dyDescent="0.25">
      <c r="A857" t="s">
        <v>8322</v>
      </c>
      <c r="B857" s="13" t="s">
        <v>9232</v>
      </c>
      <c r="C857" t="s">
        <v>1</v>
      </c>
      <c r="D857" t="s">
        <v>0</v>
      </c>
      <c r="E857">
        <v>4185</v>
      </c>
      <c r="F857" s="128" t="s">
        <v>2876</v>
      </c>
      <c r="G857" s="128" t="s">
        <v>9225</v>
      </c>
      <c r="H857" s="113">
        <v>0</v>
      </c>
      <c r="I857" s="113">
        <v>0</v>
      </c>
      <c r="J857" s="113">
        <v>0</v>
      </c>
      <c r="K857" s="113">
        <v>71.12</v>
      </c>
      <c r="L857" s="113">
        <v>0</v>
      </c>
      <c r="M857" s="113">
        <v>0</v>
      </c>
      <c r="N857" s="113">
        <v>0</v>
      </c>
      <c r="O857" s="113">
        <v>9.2456000000000014</v>
      </c>
      <c r="P857" s="113">
        <v>80.365600000000001</v>
      </c>
      <c r="Q857">
        <v>0</v>
      </c>
      <c r="R857">
        <v>3</v>
      </c>
      <c r="S857" s="136"/>
      <c r="T857" s="136"/>
      <c r="U857" s="136"/>
    </row>
    <row r="858" spans="1:21" x14ac:dyDescent="0.25">
      <c r="A858" t="s">
        <v>8322</v>
      </c>
      <c r="B858" s="13" t="s">
        <v>9232</v>
      </c>
      <c r="C858" t="s">
        <v>1</v>
      </c>
      <c r="D858" t="s">
        <v>0</v>
      </c>
      <c r="E858">
        <v>18109</v>
      </c>
      <c r="F858" s="128" t="s">
        <v>1455</v>
      </c>
      <c r="G858" s="128" t="s">
        <v>9226</v>
      </c>
      <c r="H858" s="113">
        <v>11.620000000000001</v>
      </c>
      <c r="I858" s="113">
        <v>0</v>
      </c>
      <c r="J858" s="113">
        <v>0</v>
      </c>
      <c r="K858" s="113">
        <v>114.82</v>
      </c>
      <c r="L858" s="113">
        <v>0</v>
      </c>
      <c r="M858" s="113">
        <v>0</v>
      </c>
      <c r="N858" s="113">
        <v>0</v>
      </c>
      <c r="O858" s="113">
        <v>14.926599999999999</v>
      </c>
      <c r="P858" s="113">
        <v>141.36660000000001</v>
      </c>
      <c r="Q858">
        <v>0</v>
      </c>
      <c r="R858">
        <v>3</v>
      </c>
      <c r="S858" s="136"/>
      <c r="T858" s="136"/>
      <c r="U858" s="136"/>
    </row>
    <row r="859" spans="1:21" x14ac:dyDescent="0.25">
      <c r="A859" t="s">
        <v>8322</v>
      </c>
      <c r="B859" s="13" t="s">
        <v>9232</v>
      </c>
      <c r="C859" t="s">
        <v>1</v>
      </c>
      <c r="D859" t="s">
        <v>0</v>
      </c>
      <c r="E859">
        <v>4184</v>
      </c>
      <c r="F859" s="128" t="s">
        <v>2876</v>
      </c>
      <c r="G859" s="128" t="s">
        <v>9225</v>
      </c>
      <c r="H859" s="113">
        <v>0</v>
      </c>
      <c r="I859" s="113">
        <v>0</v>
      </c>
      <c r="J859" s="113">
        <v>0</v>
      </c>
      <c r="K859" s="113">
        <v>73.23</v>
      </c>
      <c r="L859" s="113">
        <v>0</v>
      </c>
      <c r="M859" s="113">
        <v>0</v>
      </c>
      <c r="N859" s="113">
        <v>0</v>
      </c>
      <c r="O859" s="113">
        <v>9.5199000000000016</v>
      </c>
      <c r="P859" s="113">
        <v>82.749900000000011</v>
      </c>
      <c r="Q859">
        <v>0</v>
      </c>
      <c r="R859">
        <v>3</v>
      </c>
      <c r="S859" s="136"/>
      <c r="T859" s="136"/>
      <c r="U859" s="136"/>
    </row>
    <row r="860" spans="1:21" x14ac:dyDescent="0.25">
      <c r="A860" t="s">
        <v>8322</v>
      </c>
      <c r="B860" s="13" t="s">
        <v>9232</v>
      </c>
      <c r="C860" t="s">
        <v>1</v>
      </c>
      <c r="D860" t="s">
        <v>0</v>
      </c>
      <c r="E860">
        <v>4183</v>
      </c>
      <c r="F860" s="128" t="s">
        <v>2876</v>
      </c>
      <c r="G860" s="128" t="s">
        <v>9225</v>
      </c>
      <c r="H860" s="113">
        <v>0</v>
      </c>
      <c r="I860" s="113">
        <v>0</v>
      </c>
      <c r="J860" s="113">
        <v>0</v>
      </c>
      <c r="K860" s="113">
        <v>62.36</v>
      </c>
      <c r="L860" s="113">
        <v>0</v>
      </c>
      <c r="M860" s="113">
        <v>0</v>
      </c>
      <c r="N860" s="113">
        <v>0</v>
      </c>
      <c r="O860" s="113">
        <v>8.1067999999999998</v>
      </c>
      <c r="P860" s="113">
        <v>70.466800000000006</v>
      </c>
      <c r="Q860">
        <v>0</v>
      </c>
      <c r="R860">
        <v>3</v>
      </c>
      <c r="S860" s="136"/>
      <c r="T860" s="136"/>
      <c r="U860" s="136"/>
    </row>
    <row r="861" spans="1:21" x14ac:dyDescent="0.25">
      <c r="A861" t="s">
        <v>8322</v>
      </c>
      <c r="B861" s="13" t="s">
        <v>9232</v>
      </c>
      <c r="C861" t="s">
        <v>1</v>
      </c>
      <c r="D861" t="s">
        <v>0</v>
      </c>
      <c r="E861">
        <v>60443</v>
      </c>
      <c r="F861" s="128" t="s">
        <v>1459</v>
      </c>
      <c r="G861" s="128" t="s">
        <v>9229</v>
      </c>
      <c r="H861" s="113">
        <v>5.0299999999999994</v>
      </c>
      <c r="I861" s="113">
        <v>0</v>
      </c>
      <c r="J861" s="113">
        <v>0</v>
      </c>
      <c r="K861" s="113">
        <v>49.76</v>
      </c>
      <c r="L861" s="113">
        <v>0</v>
      </c>
      <c r="M861" s="113">
        <v>0</v>
      </c>
      <c r="N861" s="113">
        <v>0</v>
      </c>
      <c r="O861" s="113">
        <v>6.4687999999999999</v>
      </c>
      <c r="P861" s="113">
        <v>61.258800000000001</v>
      </c>
      <c r="Q861">
        <v>0</v>
      </c>
      <c r="R861">
        <v>3</v>
      </c>
      <c r="S861" s="136"/>
      <c r="T861" s="136"/>
      <c r="U861" s="136"/>
    </row>
    <row r="862" spans="1:21" x14ac:dyDescent="0.25">
      <c r="A862" t="s">
        <v>8322</v>
      </c>
      <c r="B862" s="13" t="s">
        <v>9233</v>
      </c>
      <c r="C862" t="s">
        <v>1</v>
      </c>
      <c r="D862" t="s">
        <v>0</v>
      </c>
      <c r="E862">
        <v>4169</v>
      </c>
      <c r="F862" s="128" t="s">
        <v>2876</v>
      </c>
      <c r="G862" s="128" t="s">
        <v>9225</v>
      </c>
      <c r="H862" s="113">
        <v>0</v>
      </c>
      <c r="I862" s="113">
        <v>0</v>
      </c>
      <c r="J862" s="113">
        <v>0</v>
      </c>
      <c r="K862" s="113">
        <v>35.82</v>
      </c>
      <c r="L862" s="113">
        <v>0</v>
      </c>
      <c r="M862" s="113">
        <v>0</v>
      </c>
      <c r="N862" s="113">
        <v>0</v>
      </c>
      <c r="O862" s="113">
        <v>4.6566000000000001</v>
      </c>
      <c r="P862" s="113">
        <v>40.476599999999998</v>
      </c>
      <c r="Q862">
        <v>0</v>
      </c>
      <c r="R862">
        <v>3</v>
      </c>
      <c r="S862" s="136"/>
      <c r="T862" s="136"/>
      <c r="U862" s="136"/>
    </row>
    <row r="863" spans="1:21" x14ac:dyDescent="0.25">
      <c r="A863" t="s">
        <v>8322</v>
      </c>
      <c r="B863" s="13" t="s">
        <v>9233</v>
      </c>
      <c r="C863" t="s">
        <v>1</v>
      </c>
      <c r="D863" t="s">
        <v>0</v>
      </c>
      <c r="E863">
        <v>17504</v>
      </c>
      <c r="F863" s="128" t="s">
        <v>1455</v>
      </c>
      <c r="G863" s="128" t="s">
        <v>9226</v>
      </c>
      <c r="H863" s="113">
        <v>10.08</v>
      </c>
      <c r="I863" s="113">
        <v>0</v>
      </c>
      <c r="J863" s="113">
        <v>0</v>
      </c>
      <c r="K863" s="113">
        <v>105.01</v>
      </c>
      <c r="L863" s="113">
        <v>0</v>
      </c>
      <c r="M863" s="113">
        <v>0</v>
      </c>
      <c r="N863" s="113">
        <v>0</v>
      </c>
      <c r="O863" s="113">
        <v>13.651300000000001</v>
      </c>
      <c r="P863" s="113">
        <v>128.7413</v>
      </c>
      <c r="Q863">
        <v>0</v>
      </c>
      <c r="R863">
        <v>3</v>
      </c>
      <c r="S863" s="136"/>
      <c r="T863" s="136"/>
      <c r="U863" s="136"/>
    </row>
    <row r="864" spans="1:21" x14ac:dyDescent="0.25">
      <c r="A864" t="s">
        <v>8322</v>
      </c>
      <c r="B864" s="13" t="s">
        <v>9233</v>
      </c>
      <c r="C864" t="s">
        <v>1</v>
      </c>
      <c r="D864" t="s">
        <v>0</v>
      </c>
      <c r="E864">
        <v>4171</v>
      </c>
      <c r="F864" s="128" t="s">
        <v>2876</v>
      </c>
      <c r="G864" s="128" t="s">
        <v>9225</v>
      </c>
      <c r="H864" s="113">
        <v>0</v>
      </c>
      <c r="I864" s="113">
        <v>0</v>
      </c>
      <c r="J864" s="113">
        <v>0</v>
      </c>
      <c r="K864" s="113">
        <v>64.069999999999993</v>
      </c>
      <c r="L864" s="113">
        <v>0</v>
      </c>
      <c r="M864" s="113">
        <v>0</v>
      </c>
      <c r="N864" s="113">
        <v>0</v>
      </c>
      <c r="O864" s="113">
        <v>8.3290999999999986</v>
      </c>
      <c r="P864" s="113">
        <v>72.39909999999999</v>
      </c>
      <c r="Q864">
        <v>0</v>
      </c>
      <c r="R864">
        <v>3</v>
      </c>
      <c r="S864" s="136"/>
      <c r="T864" s="136"/>
      <c r="U864" s="136"/>
    </row>
    <row r="865" spans="1:21" x14ac:dyDescent="0.25">
      <c r="A865" t="s">
        <v>8322</v>
      </c>
      <c r="B865" s="13" t="s">
        <v>9233</v>
      </c>
      <c r="C865" t="s">
        <v>1</v>
      </c>
      <c r="D865" t="s">
        <v>0</v>
      </c>
      <c r="E865">
        <v>5069</v>
      </c>
      <c r="F865" s="128" t="s">
        <v>9234</v>
      </c>
      <c r="G865" s="128" t="s">
        <v>9235</v>
      </c>
      <c r="H865" s="113">
        <v>1.8599999999999999</v>
      </c>
      <c r="I865" s="113">
        <v>0</v>
      </c>
      <c r="J865" s="113">
        <v>0</v>
      </c>
      <c r="K865" s="113">
        <v>21.5</v>
      </c>
      <c r="L865" s="113">
        <v>0</v>
      </c>
      <c r="M865" s="113">
        <v>0</v>
      </c>
      <c r="N865" s="113">
        <v>0</v>
      </c>
      <c r="O865" s="113">
        <v>2.7949999999999999</v>
      </c>
      <c r="P865" s="113">
        <v>26.155000000000001</v>
      </c>
      <c r="Q865">
        <v>0</v>
      </c>
      <c r="R865">
        <v>3</v>
      </c>
      <c r="S865" s="136"/>
      <c r="T865" s="136"/>
      <c r="U865" s="136"/>
    </row>
    <row r="866" spans="1:21" x14ac:dyDescent="0.25">
      <c r="A866" t="s">
        <v>8322</v>
      </c>
      <c r="B866" s="13" t="s">
        <v>9233</v>
      </c>
      <c r="C866" t="s">
        <v>1</v>
      </c>
      <c r="D866" t="s">
        <v>0</v>
      </c>
      <c r="E866">
        <v>5053</v>
      </c>
      <c r="F866" s="128" t="s">
        <v>9234</v>
      </c>
      <c r="G866" s="128" t="s">
        <v>9235</v>
      </c>
      <c r="H866" s="113">
        <v>1.57</v>
      </c>
      <c r="I866" s="113">
        <v>0</v>
      </c>
      <c r="J866" s="113">
        <v>0</v>
      </c>
      <c r="K866" s="113">
        <v>16.309999999999999</v>
      </c>
      <c r="L866" s="113">
        <v>0</v>
      </c>
      <c r="M866" s="113">
        <v>0</v>
      </c>
      <c r="N866" s="113">
        <v>0</v>
      </c>
      <c r="O866" s="113">
        <v>2.1202999999999999</v>
      </c>
      <c r="P866" s="113">
        <v>20.000299999999999</v>
      </c>
      <c r="Q866">
        <v>0</v>
      </c>
      <c r="R866">
        <v>3</v>
      </c>
      <c r="S866" s="136"/>
      <c r="T866" s="136"/>
      <c r="U866" s="136"/>
    </row>
    <row r="867" spans="1:21" x14ac:dyDescent="0.25">
      <c r="A867" t="s">
        <v>8322</v>
      </c>
      <c r="B867" s="13" t="s">
        <v>9236</v>
      </c>
      <c r="C867" t="s">
        <v>1</v>
      </c>
      <c r="D867" t="s">
        <v>0</v>
      </c>
      <c r="E867">
        <v>10988485</v>
      </c>
      <c r="F867" s="128" t="s">
        <v>5246</v>
      </c>
      <c r="G867" s="128" t="s">
        <v>9237</v>
      </c>
      <c r="H867" s="113">
        <v>0</v>
      </c>
      <c r="I867" s="113">
        <v>0</v>
      </c>
      <c r="J867" s="113">
        <v>0</v>
      </c>
      <c r="K867" s="113">
        <v>30.86</v>
      </c>
      <c r="L867" s="113">
        <v>0</v>
      </c>
      <c r="M867" s="113">
        <v>0</v>
      </c>
      <c r="N867" s="113">
        <v>0</v>
      </c>
      <c r="O867" s="113">
        <v>4.0118</v>
      </c>
      <c r="P867" s="113">
        <v>34.8718</v>
      </c>
      <c r="Q867">
        <v>0</v>
      </c>
      <c r="R867">
        <v>3</v>
      </c>
      <c r="S867" s="136"/>
      <c r="T867" s="136"/>
      <c r="U867" s="136"/>
    </row>
    <row r="868" spans="1:21" x14ac:dyDescent="0.25">
      <c r="A868" t="s">
        <v>8322</v>
      </c>
      <c r="B868" s="13" t="s">
        <v>9236</v>
      </c>
      <c r="C868" t="s">
        <v>1</v>
      </c>
      <c r="D868" t="s">
        <v>0</v>
      </c>
      <c r="E868">
        <v>4161</v>
      </c>
      <c r="F868" s="128" t="s">
        <v>2876</v>
      </c>
      <c r="G868" s="128" t="s">
        <v>9225</v>
      </c>
      <c r="H868" s="113">
        <v>0</v>
      </c>
      <c r="I868" s="113">
        <v>0</v>
      </c>
      <c r="J868" s="113">
        <v>0</v>
      </c>
      <c r="K868" s="113">
        <v>41.25</v>
      </c>
      <c r="L868" s="113">
        <v>0</v>
      </c>
      <c r="M868" s="113">
        <v>0</v>
      </c>
      <c r="N868" s="113">
        <v>0</v>
      </c>
      <c r="O868" s="113">
        <v>5.3624999999999998</v>
      </c>
      <c r="P868" s="113">
        <v>46.612499999999997</v>
      </c>
      <c r="Q868">
        <v>0</v>
      </c>
      <c r="R868">
        <v>3</v>
      </c>
      <c r="S868" s="136"/>
      <c r="T868" s="136"/>
      <c r="U868" s="136"/>
    </row>
    <row r="869" spans="1:21" x14ac:dyDescent="0.25">
      <c r="A869" t="s">
        <v>8322</v>
      </c>
      <c r="B869" s="13" t="s">
        <v>9236</v>
      </c>
      <c r="C869" t="s">
        <v>1</v>
      </c>
      <c r="D869" t="s">
        <v>0</v>
      </c>
      <c r="E869">
        <v>60163</v>
      </c>
      <c r="F869" s="128" t="s">
        <v>1459</v>
      </c>
      <c r="G869" s="128" t="s">
        <v>9229</v>
      </c>
      <c r="H869" s="113">
        <v>3.3000000000000003</v>
      </c>
      <c r="I869" s="113">
        <v>0</v>
      </c>
      <c r="J869" s="113">
        <v>0</v>
      </c>
      <c r="K869" s="113">
        <v>34.4</v>
      </c>
      <c r="L869" s="113">
        <v>0</v>
      </c>
      <c r="M869" s="113">
        <v>0</v>
      </c>
      <c r="N869" s="113">
        <v>0</v>
      </c>
      <c r="O869" s="113">
        <v>4.4719999999999995</v>
      </c>
      <c r="P869" s="113">
        <v>42.171999999999997</v>
      </c>
      <c r="Q869">
        <v>0</v>
      </c>
      <c r="R869">
        <v>3</v>
      </c>
      <c r="S869" s="136"/>
      <c r="T869" s="136"/>
      <c r="U869" s="136"/>
    </row>
    <row r="870" spans="1:21" x14ac:dyDescent="0.25">
      <c r="A870" t="s">
        <v>8322</v>
      </c>
      <c r="B870" s="13" t="s">
        <v>9236</v>
      </c>
      <c r="C870" t="s">
        <v>1</v>
      </c>
      <c r="D870" t="s">
        <v>0</v>
      </c>
      <c r="E870">
        <v>60164</v>
      </c>
      <c r="F870" s="128" t="s">
        <v>1459</v>
      </c>
      <c r="G870" s="128" t="s">
        <v>9229</v>
      </c>
      <c r="H870" s="113">
        <v>5.08</v>
      </c>
      <c r="I870" s="113">
        <v>0</v>
      </c>
      <c r="J870" s="113">
        <v>0</v>
      </c>
      <c r="K870" s="113">
        <v>53.02</v>
      </c>
      <c r="L870" s="113">
        <v>0</v>
      </c>
      <c r="M870" s="113">
        <v>0</v>
      </c>
      <c r="N870" s="113">
        <v>0</v>
      </c>
      <c r="O870" s="113">
        <v>6.8926000000000007</v>
      </c>
      <c r="P870" s="113">
        <v>64.992599999999996</v>
      </c>
      <c r="Q870">
        <v>0</v>
      </c>
      <c r="R870">
        <v>3</v>
      </c>
      <c r="S870" s="136"/>
      <c r="T870" s="136"/>
      <c r="U870" s="136"/>
    </row>
    <row r="871" spans="1:21" x14ac:dyDescent="0.25">
      <c r="A871" t="s">
        <v>8322</v>
      </c>
      <c r="B871" s="13" t="s">
        <v>9238</v>
      </c>
      <c r="C871" t="s">
        <v>1</v>
      </c>
      <c r="D871" t="s">
        <v>0</v>
      </c>
      <c r="E871">
        <v>4143</v>
      </c>
      <c r="F871" s="128" t="s">
        <v>2876</v>
      </c>
      <c r="G871" s="128" t="s">
        <v>9225</v>
      </c>
      <c r="H871" s="113">
        <v>0</v>
      </c>
      <c r="I871" s="113">
        <v>0</v>
      </c>
      <c r="J871" s="113">
        <v>0</v>
      </c>
      <c r="K871" s="113">
        <v>42.43</v>
      </c>
      <c r="L871" s="113">
        <v>0</v>
      </c>
      <c r="M871" s="113">
        <v>0</v>
      </c>
      <c r="N871" s="113">
        <v>0</v>
      </c>
      <c r="O871" s="113">
        <v>5.5159000000000002</v>
      </c>
      <c r="P871" s="113">
        <v>47.945900000000002</v>
      </c>
      <c r="Q871">
        <v>0</v>
      </c>
      <c r="R871">
        <v>3</v>
      </c>
      <c r="S871" s="136"/>
      <c r="T871" s="136"/>
      <c r="U871" s="136"/>
    </row>
    <row r="872" spans="1:21" x14ac:dyDescent="0.25">
      <c r="A872" t="s">
        <v>8322</v>
      </c>
      <c r="B872" s="13" t="s">
        <v>9238</v>
      </c>
      <c r="C872" t="s">
        <v>1</v>
      </c>
      <c r="D872" t="s">
        <v>0</v>
      </c>
      <c r="E872">
        <v>4142</v>
      </c>
      <c r="F872" s="128" t="s">
        <v>2876</v>
      </c>
      <c r="G872" s="128" t="s">
        <v>9225</v>
      </c>
      <c r="H872" s="113">
        <v>0</v>
      </c>
      <c r="I872" s="113">
        <v>0</v>
      </c>
      <c r="J872" s="113">
        <v>0</v>
      </c>
      <c r="K872" s="113">
        <v>64.069999999999993</v>
      </c>
      <c r="L872" s="113">
        <v>0</v>
      </c>
      <c r="M872" s="113">
        <v>0</v>
      </c>
      <c r="N872" s="113">
        <v>0</v>
      </c>
      <c r="O872" s="113">
        <v>8.3290999999999986</v>
      </c>
      <c r="P872" s="113">
        <v>72.39909999999999</v>
      </c>
      <c r="Q872">
        <v>0</v>
      </c>
      <c r="R872">
        <v>3</v>
      </c>
      <c r="S872" s="136"/>
      <c r="T872" s="136"/>
      <c r="U872" s="136"/>
    </row>
    <row r="873" spans="1:21" x14ac:dyDescent="0.25">
      <c r="A873" t="s">
        <v>8322</v>
      </c>
      <c r="B873" s="13" t="s">
        <v>9238</v>
      </c>
      <c r="C873" t="s">
        <v>1</v>
      </c>
      <c r="D873" t="s">
        <v>0</v>
      </c>
      <c r="E873">
        <v>4148</v>
      </c>
      <c r="F873" s="128" t="s">
        <v>2876</v>
      </c>
      <c r="G873" s="128" t="s">
        <v>9225</v>
      </c>
      <c r="H873" s="113">
        <v>0</v>
      </c>
      <c r="I873" s="113">
        <v>0</v>
      </c>
      <c r="J873" s="113">
        <v>0</v>
      </c>
      <c r="K873" s="113">
        <v>64.069999999999993</v>
      </c>
      <c r="L873" s="113">
        <v>0</v>
      </c>
      <c r="M873" s="113">
        <v>0</v>
      </c>
      <c r="N873" s="113">
        <v>0</v>
      </c>
      <c r="O873" s="113">
        <v>8.3290999999999986</v>
      </c>
      <c r="P873" s="113">
        <v>72.39909999999999</v>
      </c>
      <c r="Q873">
        <v>0</v>
      </c>
      <c r="R873">
        <v>3</v>
      </c>
      <c r="S873" s="136"/>
      <c r="T873" s="136"/>
      <c r="U873" s="136"/>
    </row>
    <row r="874" spans="1:21" x14ac:dyDescent="0.25">
      <c r="A874" t="s">
        <v>8322</v>
      </c>
      <c r="B874" s="13" t="s">
        <v>9238</v>
      </c>
      <c r="C874" t="s">
        <v>1</v>
      </c>
      <c r="D874" t="s">
        <v>0</v>
      </c>
      <c r="E874">
        <v>1098071</v>
      </c>
      <c r="F874" s="128" t="s">
        <v>5246</v>
      </c>
      <c r="G874" s="128" t="s">
        <v>9237</v>
      </c>
      <c r="H874" s="113">
        <v>0</v>
      </c>
      <c r="I874" s="113">
        <v>0</v>
      </c>
      <c r="J874" s="113">
        <v>0</v>
      </c>
      <c r="K874" s="113">
        <v>15.43</v>
      </c>
      <c r="L874" s="113">
        <v>0</v>
      </c>
      <c r="M874" s="113">
        <v>0</v>
      </c>
      <c r="N874" s="113">
        <v>0</v>
      </c>
      <c r="O874" s="113">
        <v>2.0059</v>
      </c>
      <c r="P874" s="113">
        <v>17.4359</v>
      </c>
      <c r="Q874">
        <v>0</v>
      </c>
      <c r="R874">
        <v>3</v>
      </c>
      <c r="S874" s="136"/>
      <c r="T874" s="136"/>
      <c r="U874" s="136"/>
    </row>
    <row r="875" spans="1:21" x14ac:dyDescent="0.25">
      <c r="A875" t="s">
        <v>8322</v>
      </c>
      <c r="B875" s="13" t="s">
        <v>9238</v>
      </c>
      <c r="C875" t="s">
        <v>1</v>
      </c>
      <c r="D875" t="s">
        <v>0</v>
      </c>
      <c r="E875">
        <v>6050234</v>
      </c>
      <c r="F875" s="128" t="s">
        <v>2226</v>
      </c>
      <c r="G875" s="128" t="s">
        <v>9239</v>
      </c>
      <c r="H875" s="113">
        <v>0</v>
      </c>
      <c r="I875" s="113">
        <v>0</v>
      </c>
      <c r="J875" s="113">
        <v>0</v>
      </c>
      <c r="K875" s="113">
        <v>292.85000000000002</v>
      </c>
      <c r="L875" s="113">
        <v>0</v>
      </c>
      <c r="M875" s="113">
        <v>0</v>
      </c>
      <c r="N875" s="113">
        <v>0</v>
      </c>
      <c r="O875" s="113">
        <v>38.070500000000003</v>
      </c>
      <c r="P875" s="113">
        <v>330.9205</v>
      </c>
      <c r="Q875">
        <v>0</v>
      </c>
      <c r="R875">
        <v>3</v>
      </c>
      <c r="S875" s="136"/>
      <c r="T875" s="136"/>
      <c r="U875" s="136"/>
    </row>
    <row r="876" spans="1:21" x14ac:dyDescent="0.25">
      <c r="A876" t="s">
        <v>8322</v>
      </c>
      <c r="B876" s="13" t="s">
        <v>9240</v>
      </c>
      <c r="C876" t="s">
        <v>1</v>
      </c>
      <c r="D876" t="s">
        <v>0</v>
      </c>
      <c r="E876">
        <v>4134</v>
      </c>
      <c r="F876" s="128" t="s">
        <v>2876</v>
      </c>
      <c r="G876" s="128" t="s">
        <v>9225</v>
      </c>
      <c r="H876" s="113">
        <v>0</v>
      </c>
      <c r="I876" s="113">
        <v>0</v>
      </c>
      <c r="J876" s="113">
        <v>0</v>
      </c>
      <c r="K876" s="113">
        <v>37.74</v>
      </c>
      <c r="L876" s="113">
        <v>0</v>
      </c>
      <c r="M876" s="113">
        <v>0</v>
      </c>
      <c r="N876" s="113">
        <v>0</v>
      </c>
      <c r="O876" s="113">
        <v>4.9062000000000001</v>
      </c>
      <c r="P876" s="113">
        <v>42.6462</v>
      </c>
      <c r="Q876">
        <v>0</v>
      </c>
      <c r="R876">
        <v>3</v>
      </c>
      <c r="S876" s="136"/>
      <c r="T876" s="136"/>
      <c r="U876" s="136"/>
    </row>
    <row r="877" spans="1:21" x14ac:dyDescent="0.25">
      <c r="A877" t="s">
        <v>8322</v>
      </c>
      <c r="B877" s="13" t="s">
        <v>9240</v>
      </c>
      <c r="C877" t="s">
        <v>1</v>
      </c>
      <c r="D877" t="s">
        <v>0</v>
      </c>
      <c r="E877">
        <v>1097887</v>
      </c>
      <c r="F877" s="128" t="s">
        <v>5246</v>
      </c>
      <c r="G877" s="128" t="s">
        <v>9237</v>
      </c>
      <c r="H877" s="113">
        <v>0</v>
      </c>
      <c r="I877" s="113">
        <v>0</v>
      </c>
      <c r="J877" s="113">
        <v>0</v>
      </c>
      <c r="K877" s="113">
        <v>15.43</v>
      </c>
      <c r="L877" s="113">
        <v>0</v>
      </c>
      <c r="M877" s="113">
        <v>0</v>
      </c>
      <c r="N877" s="113">
        <v>0</v>
      </c>
      <c r="O877" s="113">
        <v>2.0059</v>
      </c>
      <c r="P877" s="113">
        <v>17.4359</v>
      </c>
      <c r="Q877">
        <v>0</v>
      </c>
      <c r="R877">
        <v>3</v>
      </c>
      <c r="S877" s="136"/>
      <c r="T877" s="136"/>
      <c r="U877" s="136"/>
    </row>
    <row r="878" spans="1:21" x14ac:dyDescent="0.25">
      <c r="A878" t="s">
        <v>8322</v>
      </c>
      <c r="B878" s="13" t="s">
        <v>9240</v>
      </c>
      <c r="C878" t="s">
        <v>1</v>
      </c>
      <c r="D878" t="s">
        <v>0</v>
      </c>
      <c r="E878">
        <v>4135</v>
      </c>
      <c r="F878" s="128" t="s">
        <v>2876</v>
      </c>
      <c r="G878" s="128" t="s">
        <v>9225</v>
      </c>
      <c r="H878" s="113">
        <v>0</v>
      </c>
      <c r="I878" s="113">
        <v>0</v>
      </c>
      <c r="J878" s="113">
        <v>0</v>
      </c>
      <c r="K878" s="113">
        <v>36.14</v>
      </c>
      <c r="L878" s="113">
        <v>0</v>
      </c>
      <c r="M878" s="113">
        <v>0</v>
      </c>
      <c r="N878" s="113">
        <v>0</v>
      </c>
      <c r="O878" s="113">
        <v>4.6981999999999999</v>
      </c>
      <c r="P878" s="113">
        <v>40.838200000000001</v>
      </c>
      <c r="Q878">
        <v>0</v>
      </c>
      <c r="R878">
        <v>3</v>
      </c>
      <c r="S878" s="136"/>
      <c r="T878" s="136"/>
      <c r="U878" s="136"/>
    </row>
    <row r="879" spans="1:21" x14ac:dyDescent="0.25">
      <c r="A879" t="s">
        <v>8322</v>
      </c>
      <c r="B879" s="13" t="s">
        <v>9240</v>
      </c>
      <c r="C879" t="s">
        <v>1</v>
      </c>
      <c r="D879" t="s">
        <v>0</v>
      </c>
      <c r="E879">
        <v>16861</v>
      </c>
      <c r="F879" s="128" t="s">
        <v>1455</v>
      </c>
      <c r="G879" s="128" t="s">
        <v>9226</v>
      </c>
      <c r="H879" s="113">
        <v>9.69</v>
      </c>
      <c r="I879" s="113">
        <v>0</v>
      </c>
      <c r="J879" s="113">
        <v>0</v>
      </c>
      <c r="K879" s="113">
        <v>100.83</v>
      </c>
      <c r="L879" s="113">
        <v>0</v>
      </c>
      <c r="M879" s="113">
        <v>0</v>
      </c>
      <c r="N879" s="113">
        <v>0</v>
      </c>
      <c r="O879" s="113">
        <v>13.107900000000001</v>
      </c>
      <c r="P879" s="113">
        <v>123.6279</v>
      </c>
      <c r="Q879">
        <v>0</v>
      </c>
      <c r="R879">
        <v>3</v>
      </c>
      <c r="S879" s="136"/>
      <c r="T879" s="136"/>
      <c r="U879" s="136"/>
    </row>
    <row r="880" spans="1:21" x14ac:dyDescent="0.25">
      <c r="A880" t="s">
        <v>8322</v>
      </c>
      <c r="B880" s="13" t="s">
        <v>9240</v>
      </c>
      <c r="C880" t="s">
        <v>1</v>
      </c>
      <c r="D880" t="s">
        <v>0</v>
      </c>
      <c r="E880">
        <v>59930</v>
      </c>
      <c r="F880" s="128" t="s">
        <v>1459</v>
      </c>
      <c r="G880" s="128" t="s">
        <v>9229</v>
      </c>
      <c r="H880" s="113">
        <v>4.83</v>
      </c>
      <c r="I880" s="113">
        <v>0</v>
      </c>
      <c r="J880" s="113">
        <v>0</v>
      </c>
      <c r="K880" s="113">
        <v>50.33</v>
      </c>
      <c r="L880" s="113">
        <v>0</v>
      </c>
      <c r="M880" s="113">
        <v>0</v>
      </c>
      <c r="N880" s="113">
        <v>0</v>
      </c>
      <c r="O880" s="113">
        <v>6.5429000000000004</v>
      </c>
      <c r="P880" s="113">
        <v>61.7029</v>
      </c>
      <c r="Q880">
        <v>0</v>
      </c>
      <c r="R880">
        <v>3</v>
      </c>
      <c r="S880" s="136"/>
      <c r="T880" s="136"/>
      <c r="U880" s="136"/>
    </row>
    <row r="881" spans="1:21" x14ac:dyDescent="0.25">
      <c r="A881" t="s">
        <v>8322</v>
      </c>
      <c r="B881" s="13" t="s">
        <v>9240</v>
      </c>
      <c r="C881" t="s">
        <v>1</v>
      </c>
      <c r="D881" t="s">
        <v>0</v>
      </c>
      <c r="E881">
        <v>59931</v>
      </c>
      <c r="F881" s="128" t="s">
        <v>1459</v>
      </c>
      <c r="G881" s="128" t="s">
        <v>9229</v>
      </c>
      <c r="H881" s="113">
        <v>3.2800000000000002</v>
      </c>
      <c r="I881" s="113">
        <v>0</v>
      </c>
      <c r="J881" s="113">
        <v>0</v>
      </c>
      <c r="K881" s="113">
        <v>34.26</v>
      </c>
      <c r="L881" s="113">
        <v>0</v>
      </c>
      <c r="M881" s="113">
        <v>0</v>
      </c>
      <c r="N881" s="113">
        <v>0</v>
      </c>
      <c r="O881" s="113">
        <v>4.4538000000000002</v>
      </c>
      <c r="P881" s="113">
        <v>41.9938</v>
      </c>
      <c r="Q881">
        <v>0</v>
      </c>
      <c r="R881">
        <v>3</v>
      </c>
      <c r="S881" s="136"/>
      <c r="T881" s="136"/>
      <c r="U881" s="136"/>
    </row>
    <row r="882" spans="1:21" x14ac:dyDescent="0.25">
      <c r="A882" t="s">
        <v>8322</v>
      </c>
      <c r="B882" s="13" t="s">
        <v>9241</v>
      </c>
      <c r="C882" t="s">
        <v>1</v>
      </c>
      <c r="D882" t="s">
        <v>0</v>
      </c>
      <c r="E882">
        <v>4124</v>
      </c>
      <c r="F882" s="128" t="s">
        <v>2876</v>
      </c>
      <c r="G882" s="128" t="s">
        <v>9225</v>
      </c>
      <c r="H882" s="113">
        <v>0</v>
      </c>
      <c r="I882" s="113">
        <v>0</v>
      </c>
      <c r="J882" s="113">
        <v>0</v>
      </c>
      <c r="K882" s="113">
        <v>64.069999999999993</v>
      </c>
      <c r="L882" s="113">
        <v>0</v>
      </c>
      <c r="M882" s="113">
        <v>0</v>
      </c>
      <c r="N882" s="113">
        <v>0</v>
      </c>
      <c r="O882" s="113">
        <v>8.3290999999999986</v>
      </c>
      <c r="P882" s="113">
        <v>72.39909999999999</v>
      </c>
      <c r="Q882">
        <v>0</v>
      </c>
      <c r="R882">
        <v>3</v>
      </c>
      <c r="S882" s="136"/>
      <c r="T882" s="136"/>
      <c r="U882" s="136"/>
    </row>
    <row r="883" spans="1:21" x14ac:dyDescent="0.25">
      <c r="A883" t="s">
        <v>8322</v>
      </c>
      <c r="B883" s="13" t="s">
        <v>9241</v>
      </c>
      <c r="C883" t="s">
        <v>1</v>
      </c>
      <c r="D883" t="s">
        <v>0</v>
      </c>
      <c r="E883">
        <v>4123</v>
      </c>
      <c r="F883" s="128" t="s">
        <v>2876</v>
      </c>
      <c r="G883" s="128" t="s">
        <v>9225</v>
      </c>
      <c r="H883" s="113">
        <v>0</v>
      </c>
      <c r="I883" s="113">
        <v>0</v>
      </c>
      <c r="J883" s="113">
        <v>0</v>
      </c>
      <c r="K883" s="113">
        <v>44.77</v>
      </c>
      <c r="L883" s="113">
        <v>0</v>
      </c>
      <c r="M883" s="113">
        <v>0</v>
      </c>
      <c r="N883" s="113">
        <v>0</v>
      </c>
      <c r="O883" s="113">
        <v>5.8201000000000009</v>
      </c>
      <c r="P883" s="113">
        <v>50.590100000000007</v>
      </c>
      <c r="Q883">
        <v>0</v>
      </c>
      <c r="R883">
        <v>3</v>
      </c>
      <c r="S883" s="136"/>
      <c r="T883" s="136"/>
      <c r="U883" s="136"/>
    </row>
    <row r="884" spans="1:21" x14ac:dyDescent="0.25">
      <c r="A884" t="s">
        <v>8322</v>
      </c>
      <c r="B884" s="13" t="s">
        <v>9241</v>
      </c>
      <c r="C884" t="s">
        <v>1</v>
      </c>
      <c r="D884" t="s">
        <v>0</v>
      </c>
      <c r="E884">
        <v>4122</v>
      </c>
      <c r="F884" s="128" t="s">
        <v>2876</v>
      </c>
      <c r="G884" s="128" t="s">
        <v>9225</v>
      </c>
      <c r="H884" s="113">
        <v>0</v>
      </c>
      <c r="I884" s="113">
        <v>0</v>
      </c>
      <c r="J884" s="113">
        <v>0</v>
      </c>
      <c r="K884" s="113">
        <v>49.57</v>
      </c>
      <c r="L884" s="113">
        <v>0</v>
      </c>
      <c r="M884" s="113">
        <v>0</v>
      </c>
      <c r="N884" s="113">
        <v>0</v>
      </c>
      <c r="O884" s="113">
        <v>6.4441000000000006</v>
      </c>
      <c r="P884" s="113">
        <v>56.014099999999999</v>
      </c>
      <c r="Q884">
        <v>0</v>
      </c>
      <c r="R884">
        <v>3</v>
      </c>
      <c r="S884" s="136"/>
      <c r="T884" s="136"/>
      <c r="U884" s="136"/>
    </row>
    <row r="885" spans="1:21" x14ac:dyDescent="0.25">
      <c r="A885" t="s">
        <v>8322</v>
      </c>
      <c r="B885" s="13" t="s">
        <v>9241</v>
      </c>
      <c r="C885" t="s">
        <v>1</v>
      </c>
      <c r="D885" t="s">
        <v>0</v>
      </c>
      <c r="E885">
        <v>16449</v>
      </c>
      <c r="F885" s="128" t="s">
        <v>1455</v>
      </c>
      <c r="G885" s="128" t="s">
        <v>9226</v>
      </c>
      <c r="H885" s="113">
        <v>10.899999999999999</v>
      </c>
      <c r="I885" s="113">
        <v>0</v>
      </c>
      <c r="J885" s="113">
        <v>0</v>
      </c>
      <c r="K885" s="113">
        <v>113.5</v>
      </c>
      <c r="L885" s="113">
        <v>0</v>
      </c>
      <c r="M885" s="113">
        <v>0</v>
      </c>
      <c r="N885" s="113">
        <v>0</v>
      </c>
      <c r="O885" s="113">
        <v>14.755000000000001</v>
      </c>
      <c r="P885" s="113">
        <v>139.155</v>
      </c>
      <c r="Q885">
        <v>0</v>
      </c>
      <c r="R885">
        <v>3</v>
      </c>
      <c r="S885" s="136"/>
      <c r="T885" s="136"/>
      <c r="U885" s="136"/>
    </row>
    <row r="886" spans="1:21" x14ac:dyDescent="0.25">
      <c r="A886" t="s">
        <v>8322</v>
      </c>
      <c r="B886" s="13" t="s">
        <v>9242</v>
      </c>
      <c r="C886" t="s">
        <v>1</v>
      </c>
      <c r="D886" t="s">
        <v>0</v>
      </c>
      <c r="E886">
        <v>19550</v>
      </c>
      <c r="F886" s="128" t="s">
        <v>9234</v>
      </c>
      <c r="G886" s="128" t="s">
        <v>9235</v>
      </c>
      <c r="H886" s="113">
        <v>2.2800000000000002</v>
      </c>
      <c r="I886" s="113">
        <v>0</v>
      </c>
      <c r="J886" s="113">
        <v>0</v>
      </c>
      <c r="K886" s="113">
        <v>26.39</v>
      </c>
      <c r="L886" s="113">
        <v>0</v>
      </c>
      <c r="M886" s="113">
        <v>0</v>
      </c>
      <c r="N886" s="113">
        <v>0</v>
      </c>
      <c r="O886" s="113">
        <v>3.4307000000000003</v>
      </c>
      <c r="P886" s="113">
        <v>32.100700000000003</v>
      </c>
      <c r="Q886">
        <v>0</v>
      </c>
      <c r="R886">
        <v>3</v>
      </c>
      <c r="S886" s="136"/>
      <c r="T886" s="136"/>
      <c r="U886" s="136"/>
    </row>
    <row r="887" spans="1:21" x14ac:dyDescent="0.25">
      <c r="A887" t="s">
        <v>8322</v>
      </c>
      <c r="B887" s="13" t="s">
        <v>9242</v>
      </c>
      <c r="C887" t="s">
        <v>1</v>
      </c>
      <c r="D887" t="s">
        <v>0</v>
      </c>
      <c r="E887">
        <v>4108</v>
      </c>
      <c r="F887" s="128" t="s">
        <v>2876</v>
      </c>
      <c r="G887" s="128" t="s">
        <v>9225</v>
      </c>
      <c r="H887" s="113">
        <v>0</v>
      </c>
      <c r="I887" s="113">
        <v>0</v>
      </c>
      <c r="J887" s="113">
        <v>0</v>
      </c>
      <c r="K887" s="113">
        <v>47.65</v>
      </c>
      <c r="L887" s="113">
        <v>0</v>
      </c>
      <c r="M887" s="113">
        <v>0</v>
      </c>
      <c r="N887" s="113">
        <v>0</v>
      </c>
      <c r="O887" s="113">
        <v>6.1944999999999997</v>
      </c>
      <c r="P887" s="113">
        <v>53.844499999999996</v>
      </c>
      <c r="Q887">
        <v>0</v>
      </c>
      <c r="R887">
        <v>3</v>
      </c>
      <c r="S887" s="136"/>
      <c r="T887" s="136"/>
      <c r="U887" s="136"/>
    </row>
    <row r="888" spans="1:21" x14ac:dyDescent="0.25">
      <c r="A888" t="s">
        <v>8322</v>
      </c>
      <c r="B888" s="13" t="s">
        <v>9242</v>
      </c>
      <c r="C888" t="s">
        <v>1</v>
      </c>
      <c r="D888" t="s">
        <v>0</v>
      </c>
      <c r="E888">
        <v>4110</v>
      </c>
      <c r="F888" s="128" t="s">
        <v>2876</v>
      </c>
      <c r="G888" s="128" t="s">
        <v>9225</v>
      </c>
      <c r="H888" s="113">
        <v>0</v>
      </c>
      <c r="I888" s="113">
        <v>0</v>
      </c>
      <c r="J888" s="113">
        <v>0</v>
      </c>
      <c r="K888" s="113">
        <v>64.069999999999993</v>
      </c>
      <c r="L888" s="113">
        <v>0</v>
      </c>
      <c r="M888" s="113">
        <v>0</v>
      </c>
      <c r="N888" s="113">
        <v>0</v>
      </c>
      <c r="O888" s="113">
        <v>8.3290999999999986</v>
      </c>
      <c r="P888" s="113">
        <v>72.39909999999999</v>
      </c>
      <c r="Q888">
        <v>0</v>
      </c>
      <c r="R888">
        <v>3</v>
      </c>
      <c r="S888" s="136"/>
      <c r="T888" s="136"/>
      <c r="U888" s="136"/>
    </row>
    <row r="889" spans="1:21" x14ac:dyDescent="0.25">
      <c r="A889" t="s">
        <v>8322</v>
      </c>
      <c r="B889" s="13" t="s">
        <v>9242</v>
      </c>
      <c r="C889" t="s">
        <v>1</v>
      </c>
      <c r="D889" t="s">
        <v>0</v>
      </c>
      <c r="E889">
        <v>4106</v>
      </c>
      <c r="F889" s="128" t="s">
        <v>2876</v>
      </c>
      <c r="G889" s="128" t="s">
        <v>9225</v>
      </c>
      <c r="H889" s="113">
        <v>0</v>
      </c>
      <c r="I889" s="113">
        <v>0</v>
      </c>
      <c r="J889" s="113">
        <v>0</v>
      </c>
      <c r="K889" s="113">
        <v>31.98</v>
      </c>
      <c r="L889" s="113">
        <v>0</v>
      </c>
      <c r="M889" s="113">
        <v>0</v>
      </c>
      <c r="N889" s="113">
        <v>0</v>
      </c>
      <c r="O889" s="113">
        <v>4.1574</v>
      </c>
      <c r="P889" s="113">
        <v>36.1374</v>
      </c>
      <c r="Q889">
        <v>0</v>
      </c>
      <c r="R889">
        <v>3</v>
      </c>
      <c r="S889" s="136"/>
      <c r="T889" s="136"/>
      <c r="U889" s="136"/>
    </row>
    <row r="890" spans="1:21" x14ac:dyDescent="0.25">
      <c r="A890" t="s">
        <v>8322</v>
      </c>
      <c r="B890" s="13" t="s">
        <v>9242</v>
      </c>
      <c r="C890" t="s">
        <v>1</v>
      </c>
      <c r="D890" t="s">
        <v>0</v>
      </c>
      <c r="E890">
        <v>59566</v>
      </c>
      <c r="F890" s="128" t="s">
        <v>1459</v>
      </c>
      <c r="G890" s="128" t="s">
        <v>9229</v>
      </c>
      <c r="H890" s="113">
        <v>3.4099999999999997</v>
      </c>
      <c r="I890" s="113">
        <v>0</v>
      </c>
      <c r="J890" s="113">
        <v>0</v>
      </c>
      <c r="K890" s="113">
        <v>35.549999999999997</v>
      </c>
      <c r="L890" s="113">
        <v>0</v>
      </c>
      <c r="M890" s="113">
        <v>0</v>
      </c>
      <c r="N890" s="113">
        <v>0</v>
      </c>
      <c r="O890" s="113">
        <v>4.6215000000000002</v>
      </c>
      <c r="P890" s="113">
        <v>43.581499999999991</v>
      </c>
      <c r="Q890">
        <v>0</v>
      </c>
      <c r="R890">
        <v>3</v>
      </c>
      <c r="S890" s="136"/>
      <c r="T890" s="136"/>
      <c r="U890" s="136"/>
    </row>
    <row r="891" spans="1:21" x14ac:dyDescent="0.25">
      <c r="A891" t="s">
        <v>8322</v>
      </c>
      <c r="B891" s="13" t="s">
        <v>9243</v>
      </c>
      <c r="C891" t="s">
        <v>1</v>
      </c>
      <c r="D891" t="s">
        <v>0</v>
      </c>
      <c r="E891">
        <v>98198</v>
      </c>
      <c r="F891" s="128"/>
      <c r="G891" s="128" t="s">
        <v>1391</v>
      </c>
      <c r="H891" s="113">
        <v>3.76</v>
      </c>
      <c r="I891" s="113">
        <v>0</v>
      </c>
      <c r="J891" s="113">
        <v>0</v>
      </c>
      <c r="K891" s="113">
        <v>39.15</v>
      </c>
      <c r="L891" s="113">
        <v>0</v>
      </c>
      <c r="M891" s="113">
        <v>0</v>
      </c>
      <c r="N891" s="113">
        <v>0</v>
      </c>
      <c r="O891" s="113">
        <v>5.0895000000000001</v>
      </c>
      <c r="P891" s="113">
        <v>47.999499999999998</v>
      </c>
      <c r="Q891" t="s">
        <v>9244</v>
      </c>
      <c r="R891">
        <v>3</v>
      </c>
      <c r="S891" s="136"/>
      <c r="T891" s="136"/>
      <c r="U891" s="136"/>
    </row>
    <row r="892" spans="1:21" x14ac:dyDescent="0.25">
      <c r="A892" t="s">
        <v>8322</v>
      </c>
      <c r="B892" s="13" t="s">
        <v>9243</v>
      </c>
      <c r="C892" t="s">
        <v>1</v>
      </c>
      <c r="D892" t="s">
        <v>0</v>
      </c>
      <c r="E892">
        <v>15799</v>
      </c>
      <c r="F892" s="128" t="s">
        <v>1455</v>
      </c>
      <c r="G892" s="128" t="s">
        <v>9226</v>
      </c>
      <c r="H892" s="113">
        <v>10.11</v>
      </c>
      <c r="I892" s="113">
        <v>0</v>
      </c>
      <c r="J892" s="113">
        <v>0</v>
      </c>
      <c r="K892" s="113">
        <v>105.3</v>
      </c>
      <c r="L892" s="113">
        <v>0</v>
      </c>
      <c r="M892" s="113">
        <v>0</v>
      </c>
      <c r="N892" s="113">
        <v>0</v>
      </c>
      <c r="O892" s="113">
        <v>13.689</v>
      </c>
      <c r="P892" s="113">
        <v>129.09899999999999</v>
      </c>
      <c r="Q892">
        <v>0</v>
      </c>
      <c r="R892">
        <v>3</v>
      </c>
      <c r="S892" s="136"/>
      <c r="T892" s="136"/>
      <c r="U892" s="136"/>
    </row>
    <row r="893" spans="1:21" x14ac:dyDescent="0.25">
      <c r="A893" t="s">
        <v>8322</v>
      </c>
      <c r="B893" s="13" t="s">
        <v>9245</v>
      </c>
      <c r="C893" t="s">
        <v>1</v>
      </c>
      <c r="D893" t="s">
        <v>0</v>
      </c>
      <c r="E893">
        <v>4091</v>
      </c>
      <c r="F893" s="128" t="s">
        <v>2876</v>
      </c>
      <c r="G893" s="128" t="s">
        <v>9225</v>
      </c>
      <c r="H893" s="113">
        <v>0</v>
      </c>
      <c r="I893" s="113">
        <v>0</v>
      </c>
      <c r="J893" s="113">
        <v>0</v>
      </c>
      <c r="K893" s="113">
        <v>64.069999999999993</v>
      </c>
      <c r="L893" s="113">
        <v>0</v>
      </c>
      <c r="M893" s="113">
        <v>0</v>
      </c>
      <c r="N893" s="113">
        <v>0</v>
      </c>
      <c r="O893" s="113">
        <v>8.3290999999999986</v>
      </c>
      <c r="P893" s="113">
        <v>72.39909999999999</v>
      </c>
      <c r="Q893">
        <v>0</v>
      </c>
      <c r="R893">
        <v>3</v>
      </c>
      <c r="S893" s="136"/>
      <c r="T893" s="136"/>
      <c r="U893" s="136"/>
    </row>
    <row r="894" spans="1:21" x14ac:dyDescent="0.25">
      <c r="A894" t="s">
        <v>8322</v>
      </c>
      <c r="B894" s="13" t="s">
        <v>9245</v>
      </c>
      <c r="C894" t="s">
        <v>1</v>
      </c>
      <c r="D894" t="s">
        <v>0</v>
      </c>
      <c r="E894">
        <v>19417</v>
      </c>
      <c r="F894" s="128" t="s">
        <v>9234</v>
      </c>
      <c r="G894" s="128" t="s">
        <v>9235</v>
      </c>
      <c r="H894" s="113">
        <v>3.34</v>
      </c>
      <c r="I894" s="113">
        <v>0</v>
      </c>
      <c r="J894" s="113">
        <v>0</v>
      </c>
      <c r="K894" s="113">
        <v>34.58</v>
      </c>
      <c r="L894" s="113">
        <v>0</v>
      </c>
      <c r="M894" s="113">
        <v>0</v>
      </c>
      <c r="N894" s="113">
        <v>0</v>
      </c>
      <c r="O894" s="113">
        <v>4.4954000000000001</v>
      </c>
      <c r="P894" s="113">
        <v>42.415400000000005</v>
      </c>
      <c r="Q894">
        <v>0</v>
      </c>
      <c r="R894">
        <v>3</v>
      </c>
      <c r="S894" s="136"/>
      <c r="T894" s="136"/>
      <c r="U894" s="136"/>
    </row>
    <row r="895" spans="1:21" x14ac:dyDescent="0.25">
      <c r="A895" t="s">
        <v>8322</v>
      </c>
      <c r="B895" s="13" t="s">
        <v>9245</v>
      </c>
      <c r="C895" t="s">
        <v>1</v>
      </c>
      <c r="D895" t="s">
        <v>0</v>
      </c>
      <c r="E895">
        <v>4090</v>
      </c>
      <c r="F895" s="128" t="s">
        <v>2876</v>
      </c>
      <c r="G895" s="128" t="s">
        <v>9225</v>
      </c>
      <c r="H895" s="113">
        <v>0</v>
      </c>
      <c r="I895" s="113">
        <v>0</v>
      </c>
      <c r="J895" s="113">
        <v>0</v>
      </c>
      <c r="K895" s="113">
        <v>64.069999999999993</v>
      </c>
      <c r="L895" s="113">
        <v>0</v>
      </c>
      <c r="M895" s="113">
        <v>0</v>
      </c>
      <c r="N895" s="113">
        <v>0</v>
      </c>
      <c r="O895" s="113">
        <v>8.3290999999999986</v>
      </c>
      <c r="P895" s="113">
        <v>72.39909999999999</v>
      </c>
      <c r="Q895">
        <v>0</v>
      </c>
      <c r="R895">
        <v>3</v>
      </c>
      <c r="S895" s="136"/>
      <c r="T895" s="136"/>
      <c r="U895" s="136"/>
    </row>
    <row r="896" spans="1:21" x14ac:dyDescent="0.25">
      <c r="A896" t="s">
        <v>8322</v>
      </c>
      <c r="B896" s="13" t="s">
        <v>9246</v>
      </c>
      <c r="C896" t="s">
        <v>1</v>
      </c>
      <c r="D896" t="s">
        <v>0</v>
      </c>
      <c r="E896">
        <v>4076</v>
      </c>
      <c r="F896" s="128" t="s">
        <v>2876</v>
      </c>
      <c r="G896" s="128" t="s">
        <v>9225</v>
      </c>
      <c r="H896" s="113">
        <v>0</v>
      </c>
      <c r="I896" s="113">
        <v>0</v>
      </c>
      <c r="J896" s="113">
        <v>0</v>
      </c>
      <c r="K896" s="113">
        <v>43.81</v>
      </c>
      <c r="L896" s="113">
        <v>0</v>
      </c>
      <c r="M896" s="113">
        <v>0</v>
      </c>
      <c r="N896" s="113">
        <v>0</v>
      </c>
      <c r="O896" s="113">
        <v>5.6953000000000005</v>
      </c>
      <c r="P896" s="113">
        <v>49.505300000000005</v>
      </c>
      <c r="Q896">
        <v>0</v>
      </c>
      <c r="R896">
        <v>3</v>
      </c>
      <c r="S896" s="136"/>
      <c r="T896" s="136"/>
      <c r="U896" s="136"/>
    </row>
    <row r="897" spans="1:21" x14ac:dyDescent="0.25">
      <c r="A897" t="s">
        <v>8322</v>
      </c>
      <c r="B897" s="13" t="s">
        <v>9247</v>
      </c>
      <c r="C897" t="s">
        <v>1</v>
      </c>
      <c r="D897" t="s">
        <v>0</v>
      </c>
      <c r="E897">
        <v>59311</v>
      </c>
      <c r="F897" s="128" t="s">
        <v>1459</v>
      </c>
      <c r="G897" s="128" t="s">
        <v>9229</v>
      </c>
      <c r="H897" s="113">
        <v>4.9799999999999995</v>
      </c>
      <c r="I897" s="113">
        <v>0</v>
      </c>
      <c r="J897" s="113">
        <v>0</v>
      </c>
      <c r="K897" s="113">
        <v>51.87</v>
      </c>
      <c r="L897" s="113">
        <v>0</v>
      </c>
      <c r="M897" s="113">
        <v>0</v>
      </c>
      <c r="N897" s="113">
        <v>0</v>
      </c>
      <c r="O897" s="113">
        <v>6.7431000000000001</v>
      </c>
      <c r="P897" s="113">
        <v>63.593099999999993</v>
      </c>
      <c r="Q897">
        <v>0</v>
      </c>
      <c r="R897">
        <v>3</v>
      </c>
      <c r="S897" s="136"/>
      <c r="T897" s="136"/>
      <c r="U897" s="136"/>
    </row>
    <row r="898" spans="1:21" x14ac:dyDescent="0.25">
      <c r="A898" t="s">
        <v>8322</v>
      </c>
      <c r="B898" s="13" t="s">
        <v>9247</v>
      </c>
      <c r="C898" t="s">
        <v>1</v>
      </c>
      <c r="D898" t="s">
        <v>0</v>
      </c>
      <c r="E898">
        <v>4069</v>
      </c>
      <c r="F898" s="128" t="s">
        <v>2876</v>
      </c>
      <c r="G898" s="128" t="s">
        <v>9225</v>
      </c>
      <c r="H898" s="113">
        <v>0</v>
      </c>
      <c r="I898" s="113">
        <v>0</v>
      </c>
      <c r="J898" s="113">
        <v>0</v>
      </c>
      <c r="K898" s="113">
        <v>64.069999999999993</v>
      </c>
      <c r="L898" s="113">
        <v>0</v>
      </c>
      <c r="M898" s="113">
        <v>0</v>
      </c>
      <c r="N898" s="113">
        <v>0</v>
      </c>
      <c r="O898" s="113">
        <v>8.3290999999999986</v>
      </c>
      <c r="P898" s="113">
        <v>72.39909999999999</v>
      </c>
      <c r="Q898">
        <v>0</v>
      </c>
      <c r="R898">
        <v>3</v>
      </c>
      <c r="S898" s="136"/>
      <c r="T898" s="136"/>
      <c r="U898" s="136"/>
    </row>
    <row r="899" spans="1:21" x14ac:dyDescent="0.25">
      <c r="A899" t="s">
        <v>8322</v>
      </c>
      <c r="B899" s="13" t="s">
        <v>9247</v>
      </c>
      <c r="C899" t="s">
        <v>1</v>
      </c>
      <c r="D899" t="s">
        <v>0</v>
      </c>
      <c r="E899">
        <v>4068</v>
      </c>
      <c r="F899" s="128" t="s">
        <v>2876</v>
      </c>
      <c r="G899" s="128" t="s">
        <v>9225</v>
      </c>
      <c r="H899" s="113">
        <v>0</v>
      </c>
      <c r="I899" s="113">
        <v>0</v>
      </c>
      <c r="J899" s="113">
        <v>0</v>
      </c>
      <c r="K899" s="113">
        <v>73.23</v>
      </c>
      <c r="L899" s="113">
        <v>0</v>
      </c>
      <c r="M899" s="113">
        <v>0</v>
      </c>
      <c r="N899" s="113">
        <v>0</v>
      </c>
      <c r="O899" s="113">
        <v>9.5199000000000016</v>
      </c>
      <c r="P899" s="113">
        <v>82.749900000000011</v>
      </c>
      <c r="Q899">
        <v>0</v>
      </c>
      <c r="R899">
        <v>3</v>
      </c>
      <c r="S899" s="136"/>
      <c r="T899" s="136"/>
      <c r="U899" s="136"/>
    </row>
    <row r="900" spans="1:21" x14ac:dyDescent="0.25">
      <c r="A900" t="s">
        <v>8322</v>
      </c>
      <c r="B900" s="13" t="s">
        <v>9247</v>
      </c>
      <c r="C900" t="s">
        <v>1</v>
      </c>
      <c r="D900" t="s">
        <v>0</v>
      </c>
      <c r="E900">
        <v>4070</v>
      </c>
      <c r="F900" s="128" t="s">
        <v>2876</v>
      </c>
      <c r="G900" s="128" t="s">
        <v>9225</v>
      </c>
      <c r="H900" s="113">
        <v>0</v>
      </c>
      <c r="I900" s="113">
        <v>0</v>
      </c>
      <c r="J900" s="113">
        <v>0</v>
      </c>
      <c r="K900" s="113">
        <v>41.89</v>
      </c>
      <c r="L900" s="113">
        <v>0</v>
      </c>
      <c r="M900" s="113">
        <v>0</v>
      </c>
      <c r="N900" s="113">
        <v>0</v>
      </c>
      <c r="O900" s="113">
        <v>5.4457000000000004</v>
      </c>
      <c r="P900" s="113">
        <v>47.335700000000003</v>
      </c>
      <c r="Q900">
        <v>0</v>
      </c>
      <c r="R900">
        <v>3</v>
      </c>
      <c r="S900" s="136"/>
      <c r="T900" s="136"/>
      <c r="U900" s="136"/>
    </row>
    <row r="901" spans="1:21" x14ac:dyDescent="0.25">
      <c r="A901" t="s">
        <v>8322</v>
      </c>
      <c r="B901" s="13" t="s">
        <v>9247</v>
      </c>
      <c r="C901" t="s">
        <v>1</v>
      </c>
      <c r="D901" t="s">
        <v>0</v>
      </c>
      <c r="E901">
        <v>15275</v>
      </c>
      <c r="F901" s="128" t="s">
        <v>1455</v>
      </c>
      <c r="G901" s="128" t="s">
        <v>9226</v>
      </c>
      <c r="H901" s="113">
        <v>10.86</v>
      </c>
      <c r="I901" s="113">
        <v>0</v>
      </c>
      <c r="J901" s="113">
        <v>0</v>
      </c>
      <c r="K901" s="113">
        <v>113.11</v>
      </c>
      <c r="L901" s="113">
        <v>0</v>
      </c>
      <c r="M901" s="113">
        <v>0</v>
      </c>
      <c r="N901" s="113">
        <v>0</v>
      </c>
      <c r="O901" s="113">
        <v>14.7043</v>
      </c>
      <c r="P901" s="113">
        <v>138.67429999999999</v>
      </c>
      <c r="Q901">
        <v>0</v>
      </c>
      <c r="R901">
        <v>3</v>
      </c>
      <c r="S901" s="136"/>
      <c r="T901" s="136"/>
      <c r="U901" s="136"/>
    </row>
    <row r="902" spans="1:21" x14ac:dyDescent="0.25">
      <c r="A902" t="s">
        <v>8322</v>
      </c>
      <c r="B902" s="13" t="s">
        <v>9247</v>
      </c>
      <c r="C902" t="s">
        <v>1</v>
      </c>
      <c r="D902" t="s">
        <v>0</v>
      </c>
      <c r="E902">
        <v>59125</v>
      </c>
      <c r="F902" s="128" t="s">
        <v>1459</v>
      </c>
      <c r="G902" s="128" t="s">
        <v>9229</v>
      </c>
      <c r="H902" s="113">
        <v>2.19</v>
      </c>
      <c r="I902" s="113">
        <v>0</v>
      </c>
      <c r="J902" s="113">
        <v>0</v>
      </c>
      <c r="K902" s="113">
        <v>22.84</v>
      </c>
      <c r="L902" s="113">
        <v>0</v>
      </c>
      <c r="M902" s="113">
        <v>0</v>
      </c>
      <c r="N902" s="113">
        <v>0</v>
      </c>
      <c r="O902" s="113">
        <v>2.9692000000000003</v>
      </c>
      <c r="P902" s="113">
        <v>27.999200000000002</v>
      </c>
      <c r="Q902">
        <v>0</v>
      </c>
      <c r="R902">
        <v>3</v>
      </c>
      <c r="S902" s="136"/>
      <c r="T902" s="136"/>
      <c r="U902" s="136"/>
    </row>
    <row r="903" spans="1:21" x14ac:dyDescent="0.25">
      <c r="A903" t="s">
        <v>8322</v>
      </c>
      <c r="B903" s="13" t="s">
        <v>9248</v>
      </c>
      <c r="C903" t="s">
        <v>1</v>
      </c>
      <c r="D903" t="s">
        <v>0</v>
      </c>
      <c r="E903">
        <v>954718</v>
      </c>
      <c r="F903" s="128" t="s">
        <v>1443</v>
      </c>
      <c r="G903" s="128" t="s">
        <v>9231</v>
      </c>
      <c r="H903" s="113">
        <v>13.71</v>
      </c>
      <c r="I903" s="113">
        <v>0</v>
      </c>
      <c r="J903" s="113">
        <v>0</v>
      </c>
      <c r="K903" s="113">
        <v>142.74</v>
      </c>
      <c r="L903" s="113">
        <v>0</v>
      </c>
      <c r="M903" s="113">
        <v>0</v>
      </c>
      <c r="N903" s="113">
        <v>0</v>
      </c>
      <c r="O903" s="113">
        <v>18.5562</v>
      </c>
      <c r="P903" s="113">
        <v>175.00620000000001</v>
      </c>
      <c r="Q903">
        <v>0</v>
      </c>
      <c r="R903">
        <v>3</v>
      </c>
      <c r="S903" s="136"/>
      <c r="T903" s="136"/>
      <c r="U903" s="136"/>
    </row>
    <row r="904" spans="1:21" x14ac:dyDescent="0.25">
      <c r="A904" t="s">
        <v>8322</v>
      </c>
      <c r="B904" s="13" t="s">
        <v>9248</v>
      </c>
      <c r="C904" t="s">
        <v>1</v>
      </c>
      <c r="D904" t="s">
        <v>0</v>
      </c>
      <c r="E904">
        <v>19144</v>
      </c>
      <c r="F904" s="128" t="s">
        <v>9234</v>
      </c>
      <c r="G904" s="128" t="s">
        <v>9235</v>
      </c>
      <c r="H904" s="113">
        <v>1.9900000000000002</v>
      </c>
      <c r="I904" s="113">
        <v>0</v>
      </c>
      <c r="J904" s="113">
        <v>0</v>
      </c>
      <c r="K904" s="113">
        <v>23.02</v>
      </c>
      <c r="L904" s="113">
        <v>0</v>
      </c>
      <c r="M904" s="113">
        <v>0</v>
      </c>
      <c r="N904" s="113">
        <v>0</v>
      </c>
      <c r="O904" s="113">
        <v>2.9925999999999999</v>
      </c>
      <c r="P904" s="113">
        <v>28.002599999999997</v>
      </c>
      <c r="Q904">
        <v>0</v>
      </c>
      <c r="R904">
        <v>3</v>
      </c>
      <c r="S904" s="136"/>
      <c r="T904" s="136"/>
      <c r="U904" s="136"/>
    </row>
    <row r="905" spans="1:21" x14ac:dyDescent="0.25">
      <c r="A905" t="s">
        <v>8322</v>
      </c>
      <c r="B905" s="129" t="s">
        <v>9248</v>
      </c>
      <c r="C905" t="s">
        <v>1</v>
      </c>
      <c r="D905" t="s">
        <v>0</v>
      </c>
      <c r="E905">
        <v>59047</v>
      </c>
      <c r="F905" s="128" t="s">
        <v>1459</v>
      </c>
      <c r="G905" s="128" t="s">
        <v>9229</v>
      </c>
      <c r="H905" s="113">
        <v>5.51</v>
      </c>
      <c r="I905" s="113">
        <v>0</v>
      </c>
      <c r="J905" s="113">
        <v>0</v>
      </c>
      <c r="K905" s="113">
        <v>57.37</v>
      </c>
      <c r="L905" s="113">
        <v>0</v>
      </c>
      <c r="M905" s="113">
        <v>0</v>
      </c>
      <c r="N905" s="113">
        <v>0</v>
      </c>
      <c r="O905" s="113">
        <v>7.4581</v>
      </c>
      <c r="P905" s="113">
        <v>70.338099999999997</v>
      </c>
      <c r="Q905">
        <v>0</v>
      </c>
      <c r="R905">
        <v>3</v>
      </c>
      <c r="S905" s="136"/>
      <c r="T905" s="136"/>
      <c r="U905" s="136"/>
    </row>
    <row r="906" spans="1:21" x14ac:dyDescent="0.25">
      <c r="A906" t="s">
        <v>8322</v>
      </c>
      <c r="B906" s="13" t="s">
        <v>9249</v>
      </c>
      <c r="C906" t="s">
        <v>1</v>
      </c>
      <c r="D906" t="s">
        <v>0</v>
      </c>
      <c r="E906">
        <v>4034</v>
      </c>
      <c r="F906" s="128" t="s">
        <v>2876</v>
      </c>
      <c r="G906" s="128" t="s">
        <v>9225</v>
      </c>
      <c r="H906" s="113">
        <v>0</v>
      </c>
      <c r="I906" s="113">
        <v>0</v>
      </c>
      <c r="J906" s="113">
        <v>0</v>
      </c>
      <c r="K906" s="113">
        <v>64.069999999999993</v>
      </c>
      <c r="L906" s="113">
        <v>0</v>
      </c>
      <c r="M906" s="113">
        <v>0</v>
      </c>
      <c r="N906" s="113">
        <v>0</v>
      </c>
      <c r="O906" s="113">
        <v>8.3290999999999986</v>
      </c>
      <c r="P906" s="113">
        <v>72.39909999999999</v>
      </c>
      <c r="Q906">
        <v>0</v>
      </c>
      <c r="R906">
        <v>3</v>
      </c>
      <c r="S906" s="136"/>
      <c r="T906" s="136"/>
      <c r="U906" s="136"/>
    </row>
    <row r="907" spans="1:21" x14ac:dyDescent="0.25">
      <c r="A907" t="s">
        <v>8322</v>
      </c>
      <c r="B907" s="13" t="s">
        <v>9249</v>
      </c>
      <c r="C907" t="s">
        <v>1</v>
      </c>
      <c r="D907" t="s">
        <v>0</v>
      </c>
      <c r="E907">
        <v>4033</v>
      </c>
      <c r="F907" s="128" t="s">
        <v>2876</v>
      </c>
      <c r="G907" s="128" t="s">
        <v>9225</v>
      </c>
      <c r="H907" s="113">
        <v>0</v>
      </c>
      <c r="I907" s="113">
        <v>0</v>
      </c>
      <c r="J907" s="113">
        <v>0</v>
      </c>
      <c r="K907" s="113">
        <v>46.37</v>
      </c>
      <c r="L907" s="113">
        <v>0</v>
      </c>
      <c r="M907" s="113">
        <v>0</v>
      </c>
      <c r="N907" s="113">
        <v>0</v>
      </c>
      <c r="O907" s="113">
        <v>6.0281000000000002</v>
      </c>
      <c r="P907" s="113">
        <v>52.398099999999999</v>
      </c>
      <c r="Q907">
        <v>0</v>
      </c>
      <c r="R907">
        <v>3</v>
      </c>
      <c r="S907" s="136"/>
      <c r="T907" s="136"/>
      <c r="U907" s="136"/>
    </row>
    <row r="908" spans="1:21" x14ac:dyDescent="0.25">
      <c r="A908" t="s">
        <v>8322</v>
      </c>
      <c r="B908" s="13" t="s">
        <v>9249</v>
      </c>
      <c r="C908" t="s">
        <v>1</v>
      </c>
      <c r="D908" t="s">
        <v>0</v>
      </c>
      <c r="E908">
        <v>4035</v>
      </c>
      <c r="F908" s="128" t="s">
        <v>2876</v>
      </c>
      <c r="G908" s="128" t="s">
        <v>9225</v>
      </c>
      <c r="H908" s="113">
        <v>0</v>
      </c>
      <c r="I908" s="113">
        <v>0</v>
      </c>
      <c r="J908" s="113">
        <v>0</v>
      </c>
      <c r="K908" s="113">
        <v>43.49</v>
      </c>
      <c r="L908" s="113">
        <v>0</v>
      </c>
      <c r="M908" s="113">
        <v>0</v>
      </c>
      <c r="N908" s="113">
        <v>0</v>
      </c>
      <c r="O908" s="113">
        <v>5.6537000000000006</v>
      </c>
      <c r="P908" s="113">
        <v>49.143700000000003</v>
      </c>
      <c r="Q908">
        <v>0</v>
      </c>
      <c r="R908">
        <v>3</v>
      </c>
      <c r="S908" s="136"/>
      <c r="T908" s="136"/>
      <c r="U908" s="136"/>
    </row>
    <row r="909" spans="1:21" x14ac:dyDescent="0.25">
      <c r="A909" t="s">
        <v>8322</v>
      </c>
      <c r="B909" s="13" t="s">
        <v>9249</v>
      </c>
      <c r="C909" t="s">
        <v>1</v>
      </c>
      <c r="D909" t="s">
        <v>0</v>
      </c>
      <c r="E909">
        <v>4048</v>
      </c>
      <c r="F909" s="128" t="s">
        <v>2876</v>
      </c>
      <c r="G909" s="128" t="s">
        <v>9225</v>
      </c>
      <c r="H909" s="113">
        <v>0</v>
      </c>
      <c r="I909" s="113">
        <v>0</v>
      </c>
      <c r="J909" s="113">
        <v>0</v>
      </c>
      <c r="K909" s="113">
        <v>71</v>
      </c>
      <c r="L909" s="113">
        <v>0</v>
      </c>
      <c r="M909" s="113">
        <v>0</v>
      </c>
      <c r="N909" s="113">
        <v>0</v>
      </c>
      <c r="O909" s="113">
        <v>9.23</v>
      </c>
      <c r="P909" s="113">
        <v>80.23</v>
      </c>
      <c r="Q909">
        <v>0</v>
      </c>
      <c r="R909">
        <v>3</v>
      </c>
      <c r="S909" s="136"/>
      <c r="T909" s="136"/>
      <c r="U909" s="136"/>
    </row>
    <row r="910" spans="1:21" x14ac:dyDescent="0.25">
      <c r="A910" t="s">
        <v>8322</v>
      </c>
      <c r="B910" s="13" t="s">
        <v>9249</v>
      </c>
      <c r="C910" t="s">
        <v>1</v>
      </c>
      <c r="D910" t="s">
        <v>0</v>
      </c>
      <c r="E910">
        <v>4036</v>
      </c>
      <c r="F910" s="128" t="s">
        <v>2876</v>
      </c>
      <c r="G910" s="128" t="s">
        <v>9225</v>
      </c>
      <c r="H910" s="113">
        <v>0</v>
      </c>
      <c r="I910" s="113">
        <v>0</v>
      </c>
      <c r="J910" s="113">
        <v>0</v>
      </c>
      <c r="K910" s="113">
        <v>64.069999999999993</v>
      </c>
      <c r="L910" s="113">
        <v>0</v>
      </c>
      <c r="M910" s="113">
        <v>0</v>
      </c>
      <c r="N910" s="113">
        <v>0</v>
      </c>
      <c r="O910" s="113">
        <v>8.3290999999999986</v>
      </c>
      <c r="P910" s="113">
        <v>72.39909999999999</v>
      </c>
      <c r="Q910">
        <v>0</v>
      </c>
      <c r="R910">
        <v>3</v>
      </c>
      <c r="S910" s="136"/>
      <c r="T910" s="136"/>
      <c r="U910" s="136"/>
    </row>
    <row r="911" spans="1:21" x14ac:dyDescent="0.25">
      <c r="A911" t="s">
        <v>8322</v>
      </c>
      <c r="B911" s="129" t="s">
        <v>9249</v>
      </c>
      <c r="C911" t="s">
        <v>1</v>
      </c>
      <c r="D911" t="s">
        <v>0</v>
      </c>
      <c r="E911">
        <v>14721</v>
      </c>
      <c r="F911" s="128" t="s">
        <v>1455</v>
      </c>
      <c r="G911" s="128" t="s">
        <v>9226</v>
      </c>
      <c r="H911" s="113">
        <v>10.73</v>
      </c>
      <c r="I911" s="113">
        <v>0</v>
      </c>
      <c r="J911" s="113">
        <v>0</v>
      </c>
      <c r="K911" s="113">
        <v>111.74</v>
      </c>
      <c r="L911" s="113">
        <v>0</v>
      </c>
      <c r="M911" s="113">
        <v>0</v>
      </c>
      <c r="N911" s="113">
        <v>0</v>
      </c>
      <c r="O911" s="113">
        <v>14.526199999999999</v>
      </c>
      <c r="P911" s="113">
        <v>136.99619999999999</v>
      </c>
      <c r="Q911">
        <v>0</v>
      </c>
      <c r="R911">
        <v>3</v>
      </c>
      <c r="S911" s="136"/>
      <c r="T911" s="136"/>
      <c r="U911" s="136"/>
    </row>
    <row r="912" spans="1:21" x14ac:dyDescent="0.25">
      <c r="A912" t="s">
        <v>8322</v>
      </c>
      <c r="B912" s="13" t="s">
        <v>9250</v>
      </c>
      <c r="C912" t="s">
        <v>1</v>
      </c>
      <c r="D912" t="s">
        <v>0</v>
      </c>
      <c r="E912">
        <v>97554</v>
      </c>
      <c r="F912" s="128"/>
      <c r="G912" s="128" t="s">
        <v>1391</v>
      </c>
      <c r="H912" s="113">
        <v>9</v>
      </c>
      <c r="I912" s="113">
        <v>0</v>
      </c>
      <c r="J912" s="113">
        <v>0</v>
      </c>
      <c r="K912" s="113">
        <v>96.08</v>
      </c>
      <c r="L912" s="113">
        <v>0</v>
      </c>
      <c r="M912" s="113">
        <v>0</v>
      </c>
      <c r="N912" s="113">
        <v>0</v>
      </c>
      <c r="O912" s="113">
        <v>12.490400000000001</v>
      </c>
      <c r="P912" s="113">
        <v>117.57040000000001</v>
      </c>
      <c r="Q912" t="s">
        <v>9244</v>
      </c>
      <c r="R912">
        <v>3</v>
      </c>
      <c r="S912" s="136"/>
      <c r="T912" s="136"/>
      <c r="U912" s="136"/>
    </row>
    <row r="913" spans="1:21" x14ac:dyDescent="0.25">
      <c r="A913" t="s">
        <v>8322</v>
      </c>
      <c r="B913" s="129" t="s">
        <v>9250</v>
      </c>
      <c r="C913" t="s">
        <v>1</v>
      </c>
      <c r="D913" t="s">
        <v>0</v>
      </c>
      <c r="E913">
        <v>58784</v>
      </c>
      <c r="F913" s="128" t="s">
        <v>1459</v>
      </c>
      <c r="G913" s="128" t="s">
        <v>9229</v>
      </c>
      <c r="H913" s="113">
        <v>2.66</v>
      </c>
      <c r="I913" s="113">
        <v>0</v>
      </c>
      <c r="J913" s="113">
        <v>0</v>
      </c>
      <c r="K913" s="113">
        <v>28.75</v>
      </c>
      <c r="L913" s="113">
        <v>0</v>
      </c>
      <c r="M913" s="113">
        <v>0</v>
      </c>
      <c r="N913" s="113">
        <v>0</v>
      </c>
      <c r="O913" s="113">
        <v>3.7375000000000003</v>
      </c>
      <c r="P913" s="113">
        <v>35.147500000000001</v>
      </c>
      <c r="Q913">
        <v>0</v>
      </c>
      <c r="R913">
        <v>3</v>
      </c>
      <c r="S913" s="136"/>
      <c r="T913" s="136"/>
      <c r="U913" s="136"/>
    </row>
    <row r="914" spans="1:21" x14ac:dyDescent="0.25">
      <c r="A914" t="s">
        <v>8322</v>
      </c>
      <c r="B914" s="13" t="s">
        <v>9251</v>
      </c>
      <c r="C914" t="s">
        <v>1</v>
      </c>
      <c r="D914" t="s">
        <v>0</v>
      </c>
      <c r="E914">
        <v>381</v>
      </c>
      <c r="F914" s="128" t="s">
        <v>9252</v>
      </c>
      <c r="G914" s="128" t="s">
        <v>9253</v>
      </c>
      <c r="H914" s="113">
        <v>0</v>
      </c>
      <c r="I914" s="113">
        <v>0</v>
      </c>
      <c r="J914" s="113">
        <v>0</v>
      </c>
      <c r="K914" s="113">
        <v>989.2</v>
      </c>
      <c r="L914" s="113">
        <v>0</v>
      </c>
      <c r="M914" s="113">
        <v>0</v>
      </c>
      <c r="N914" s="113">
        <v>0</v>
      </c>
      <c r="O914" s="113">
        <v>128.596</v>
      </c>
      <c r="P914" s="113">
        <v>1117.796</v>
      </c>
      <c r="Q914">
        <v>0</v>
      </c>
      <c r="R914">
        <v>3</v>
      </c>
      <c r="S914" s="136"/>
      <c r="T914" s="136"/>
      <c r="U914" s="136"/>
    </row>
    <row r="915" spans="1:21" x14ac:dyDescent="0.25">
      <c r="A915" t="s">
        <v>8322</v>
      </c>
      <c r="B915" s="13" t="s">
        <v>9251</v>
      </c>
      <c r="C915" t="s">
        <v>1</v>
      </c>
      <c r="D915" t="s">
        <v>0</v>
      </c>
      <c r="E915">
        <v>4032007</v>
      </c>
      <c r="F915" s="128" t="s">
        <v>1506</v>
      </c>
      <c r="G915" s="128" t="s">
        <v>9254</v>
      </c>
      <c r="H915" s="113">
        <v>0</v>
      </c>
      <c r="I915" s="113">
        <v>0</v>
      </c>
      <c r="J915" s="113">
        <v>0</v>
      </c>
      <c r="K915" s="113">
        <v>91.1</v>
      </c>
      <c r="L915" s="113">
        <v>0</v>
      </c>
      <c r="M915" s="113">
        <v>0</v>
      </c>
      <c r="N915" s="113">
        <v>0</v>
      </c>
      <c r="O915" s="113">
        <v>11.843</v>
      </c>
      <c r="P915" s="113">
        <v>102.943</v>
      </c>
      <c r="Q915">
        <v>0</v>
      </c>
      <c r="R915">
        <v>3</v>
      </c>
      <c r="S915" s="136"/>
      <c r="T915" s="136"/>
      <c r="U915" s="136"/>
    </row>
    <row r="916" spans="1:21" x14ac:dyDescent="0.25">
      <c r="A916" t="s">
        <v>8322</v>
      </c>
      <c r="B916" s="129" t="s">
        <v>9255</v>
      </c>
      <c r="C916" t="s">
        <v>1</v>
      </c>
      <c r="D916" t="s">
        <v>0</v>
      </c>
      <c r="E916">
        <v>4004</v>
      </c>
      <c r="F916" s="128" t="s">
        <v>2876</v>
      </c>
      <c r="G916" s="128" t="s">
        <v>9225</v>
      </c>
      <c r="H916" s="113">
        <v>0</v>
      </c>
      <c r="I916" s="113">
        <v>0</v>
      </c>
      <c r="J916" s="113">
        <v>0</v>
      </c>
      <c r="K916" s="113">
        <v>43.81</v>
      </c>
      <c r="L916" s="113">
        <v>0</v>
      </c>
      <c r="M916" s="113">
        <v>0</v>
      </c>
      <c r="N916" s="113">
        <v>0</v>
      </c>
      <c r="O916" s="113">
        <v>5.6953000000000005</v>
      </c>
      <c r="P916" s="113">
        <v>49.505300000000005</v>
      </c>
      <c r="Q916">
        <v>0</v>
      </c>
      <c r="R916">
        <v>3</v>
      </c>
      <c r="S916" s="136"/>
      <c r="T916" s="136"/>
      <c r="U916" s="136"/>
    </row>
    <row r="917" spans="1:21" x14ac:dyDescent="0.25">
      <c r="A917" t="s">
        <v>8322</v>
      </c>
      <c r="B917" s="13" t="s">
        <v>9256</v>
      </c>
      <c r="C917" t="s">
        <v>1</v>
      </c>
      <c r="D917" t="s">
        <v>0</v>
      </c>
      <c r="E917">
        <v>3979</v>
      </c>
      <c r="F917" s="128" t="s">
        <v>2876</v>
      </c>
      <c r="G917" s="128" t="s">
        <v>9225</v>
      </c>
      <c r="H917" s="113">
        <v>0</v>
      </c>
      <c r="I917" s="113">
        <v>0</v>
      </c>
      <c r="J917" s="113">
        <v>0</v>
      </c>
      <c r="K917" s="113">
        <v>64.069999999999993</v>
      </c>
      <c r="L917" s="113">
        <v>0</v>
      </c>
      <c r="M917" s="113">
        <v>0</v>
      </c>
      <c r="N917" s="113">
        <v>0</v>
      </c>
      <c r="O917" s="113">
        <v>8.3290999999999986</v>
      </c>
      <c r="P917" s="113">
        <v>72.39909999999999</v>
      </c>
      <c r="Q917">
        <v>0</v>
      </c>
      <c r="R917">
        <v>3</v>
      </c>
      <c r="S917" s="136"/>
      <c r="T917" s="136"/>
      <c r="U917" s="136"/>
    </row>
    <row r="918" spans="1:21" x14ac:dyDescent="0.25">
      <c r="A918" t="s">
        <v>8322</v>
      </c>
      <c r="B918" s="129" t="s">
        <v>9257</v>
      </c>
      <c r="C918" t="s">
        <v>1</v>
      </c>
      <c r="D918" t="s">
        <v>0</v>
      </c>
      <c r="E918">
        <v>3961</v>
      </c>
      <c r="F918" s="128" t="s">
        <v>2876</v>
      </c>
      <c r="G918" s="128" t="s">
        <v>9225</v>
      </c>
      <c r="H918" s="113">
        <v>0</v>
      </c>
      <c r="I918" s="113">
        <v>0</v>
      </c>
      <c r="J918" s="113">
        <v>0</v>
      </c>
      <c r="K918" s="113">
        <v>53.73</v>
      </c>
      <c r="L918" s="113">
        <v>0</v>
      </c>
      <c r="M918" s="113">
        <v>0</v>
      </c>
      <c r="N918" s="113">
        <v>0</v>
      </c>
      <c r="O918" s="113">
        <v>6.9848999999999997</v>
      </c>
      <c r="P918" s="113">
        <v>60.7149</v>
      </c>
      <c r="Q918">
        <v>0</v>
      </c>
      <c r="R918">
        <v>3</v>
      </c>
      <c r="S918" s="136"/>
      <c r="T918" s="136"/>
      <c r="U918" s="136"/>
    </row>
    <row r="919" spans="1:21" x14ac:dyDescent="0.25">
      <c r="A919" t="s">
        <v>8322</v>
      </c>
      <c r="B919" s="129" t="s">
        <v>9258</v>
      </c>
      <c r="C919" t="s">
        <v>1</v>
      </c>
      <c r="D919" t="s">
        <v>0</v>
      </c>
      <c r="E919">
        <v>710843</v>
      </c>
      <c r="F919" s="128" t="s">
        <v>1529</v>
      </c>
      <c r="G919" s="128" t="s">
        <v>9259</v>
      </c>
      <c r="H919" s="113">
        <v>0</v>
      </c>
      <c r="I919" s="113">
        <v>0</v>
      </c>
      <c r="J919" s="113">
        <v>0</v>
      </c>
      <c r="K919" s="113">
        <v>9.25</v>
      </c>
      <c r="L919" s="113">
        <v>0</v>
      </c>
      <c r="M919" s="113">
        <v>0</v>
      </c>
      <c r="N919" s="113">
        <v>0</v>
      </c>
      <c r="O919" s="113">
        <v>1.2025000000000001</v>
      </c>
      <c r="P919" s="113">
        <v>10.452500000000001</v>
      </c>
      <c r="Q919">
        <v>0</v>
      </c>
      <c r="R919">
        <v>3</v>
      </c>
      <c r="S919" s="136"/>
      <c r="T919" s="136"/>
      <c r="U919" s="136"/>
    </row>
    <row r="920" spans="1:21" x14ac:dyDescent="0.25">
      <c r="A920" t="s">
        <v>8322</v>
      </c>
      <c r="B920" s="13" t="s">
        <v>9260</v>
      </c>
      <c r="C920" t="s">
        <v>1</v>
      </c>
      <c r="D920" t="s">
        <v>0</v>
      </c>
      <c r="E920">
        <v>229529</v>
      </c>
      <c r="F920" s="128" t="s">
        <v>1338</v>
      </c>
      <c r="G920" s="128" t="s">
        <v>9261</v>
      </c>
      <c r="H920" s="113">
        <v>0</v>
      </c>
      <c r="I920" s="113">
        <v>0</v>
      </c>
      <c r="J920" s="113">
        <v>0</v>
      </c>
      <c r="K920" s="113">
        <v>4.6500000000000004</v>
      </c>
      <c r="L920" s="113">
        <v>0</v>
      </c>
      <c r="M920" s="113">
        <v>0</v>
      </c>
      <c r="N920" s="113">
        <v>0</v>
      </c>
      <c r="O920" s="113">
        <v>0.60450000000000004</v>
      </c>
      <c r="P920" s="113">
        <v>5.2545000000000002</v>
      </c>
      <c r="Q920">
        <v>0</v>
      </c>
      <c r="R920">
        <v>3</v>
      </c>
      <c r="S920" s="136"/>
      <c r="T920" s="136"/>
      <c r="U920" s="136"/>
    </row>
    <row r="921" spans="1:21" x14ac:dyDescent="0.25">
      <c r="A921" t="s">
        <v>8322</v>
      </c>
      <c r="B921" s="129" t="s">
        <v>9260</v>
      </c>
      <c r="C921" t="s">
        <v>1</v>
      </c>
      <c r="D921" t="s">
        <v>0</v>
      </c>
      <c r="E921">
        <v>354963</v>
      </c>
      <c r="F921" s="128"/>
      <c r="G921" s="128" t="s">
        <v>1391</v>
      </c>
      <c r="H921" s="113">
        <v>3.29</v>
      </c>
      <c r="I921" s="113">
        <v>0</v>
      </c>
      <c r="J921" s="113">
        <v>0</v>
      </c>
      <c r="K921" s="113">
        <v>36.03</v>
      </c>
      <c r="L921" s="113">
        <v>0</v>
      </c>
      <c r="M921" s="113">
        <v>0</v>
      </c>
      <c r="N921" s="113">
        <v>0</v>
      </c>
      <c r="O921" s="113">
        <v>4.6839000000000004</v>
      </c>
      <c r="P921" s="113">
        <v>44.003900000000002</v>
      </c>
      <c r="Q921" t="s">
        <v>9244</v>
      </c>
      <c r="R921">
        <v>3</v>
      </c>
      <c r="S921" s="136"/>
      <c r="T921" s="136"/>
      <c r="U921" s="136"/>
    </row>
    <row r="922" spans="1:21" x14ac:dyDescent="0.25">
      <c r="A922" t="s">
        <v>8322</v>
      </c>
      <c r="B922" s="13" t="s">
        <v>9262</v>
      </c>
      <c r="C922" t="s">
        <v>1</v>
      </c>
      <c r="D922" t="s">
        <v>0</v>
      </c>
      <c r="E922">
        <v>2015</v>
      </c>
      <c r="F922" s="128" t="s">
        <v>9263</v>
      </c>
      <c r="G922" s="128" t="s">
        <v>9264</v>
      </c>
      <c r="H922" s="113">
        <v>0</v>
      </c>
      <c r="I922" s="113">
        <v>0</v>
      </c>
      <c r="J922" s="113">
        <v>0</v>
      </c>
      <c r="K922" s="113">
        <v>4.8600000000000003</v>
      </c>
      <c r="L922" s="113">
        <v>0</v>
      </c>
      <c r="M922" s="113">
        <v>0</v>
      </c>
      <c r="N922" s="113">
        <v>0</v>
      </c>
      <c r="O922" s="113">
        <v>0.63180000000000003</v>
      </c>
      <c r="P922" s="113">
        <v>5.4918000000000005</v>
      </c>
      <c r="Q922"/>
      <c r="R922">
        <v>3</v>
      </c>
      <c r="S922" s="136"/>
      <c r="T922" s="136"/>
      <c r="U922" s="136"/>
    </row>
    <row r="923" spans="1:21" x14ac:dyDescent="0.25">
      <c r="A923" t="s">
        <v>8322</v>
      </c>
      <c r="B923" s="13" t="s">
        <v>9258</v>
      </c>
      <c r="C923" t="s">
        <v>1</v>
      </c>
      <c r="D923" t="s">
        <v>0</v>
      </c>
      <c r="E923">
        <v>31957059</v>
      </c>
      <c r="F923" s="128" t="s">
        <v>3436</v>
      </c>
      <c r="G923" s="128" t="s">
        <v>9265</v>
      </c>
      <c r="H923" s="113">
        <v>0</v>
      </c>
      <c r="I923" s="113">
        <v>0</v>
      </c>
      <c r="J923" s="113">
        <v>0</v>
      </c>
      <c r="K923" s="113">
        <v>31.51</v>
      </c>
      <c r="L923" s="113">
        <v>0</v>
      </c>
      <c r="M923" s="113">
        <v>0</v>
      </c>
      <c r="N923" s="113">
        <v>0</v>
      </c>
      <c r="O923" s="113">
        <v>4.0963000000000003</v>
      </c>
      <c r="P923" s="113">
        <v>35.606300000000005</v>
      </c>
      <c r="Q923"/>
      <c r="R923">
        <v>3</v>
      </c>
      <c r="S923" s="136"/>
      <c r="T923" s="136"/>
      <c r="U923" s="136"/>
    </row>
    <row r="924" spans="1:21" x14ac:dyDescent="0.25">
      <c r="A924" t="s">
        <v>8265</v>
      </c>
      <c r="B924" s="13" t="s">
        <v>9266</v>
      </c>
      <c r="C924" t="s">
        <v>1</v>
      </c>
      <c r="D924" t="s">
        <v>0</v>
      </c>
      <c r="E924">
        <v>351</v>
      </c>
      <c r="F924" s="1" t="s">
        <v>9252</v>
      </c>
      <c r="G924" t="s">
        <v>9253</v>
      </c>
      <c r="H924" s="113">
        <v>0</v>
      </c>
      <c r="I924" s="113">
        <v>0</v>
      </c>
      <c r="J924" s="113">
        <v>0</v>
      </c>
      <c r="K924" s="113">
        <v>1292.4000000000001</v>
      </c>
      <c r="L924" s="113">
        <v>0</v>
      </c>
      <c r="M924" s="113">
        <v>0</v>
      </c>
      <c r="N924" s="113">
        <v>0</v>
      </c>
      <c r="O924" s="113">
        <v>168.01200000000003</v>
      </c>
      <c r="P924" s="113">
        <v>1460.412</v>
      </c>
      <c r="R924">
        <v>3</v>
      </c>
      <c r="S924" s="136"/>
      <c r="T924" s="136"/>
      <c r="U924" s="136"/>
    </row>
    <row r="925" spans="1:21" x14ac:dyDescent="0.25">
      <c r="A925" t="s">
        <v>8265</v>
      </c>
      <c r="B925" s="13" t="s">
        <v>9267</v>
      </c>
      <c r="C925" t="s">
        <v>1</v>
      </c>
      <c r="D925" t="s">
        <v>0</v>
      </c>
      <c r="E925">
        <v>333</v>
      </c>
      <c r="F925" s="1" t="s">
        <v>9268</v>
      </c>
      <c r="G925" t="s">
        <v>9269</v>
      </c>
      <c r="H925" s="113">
        <v>0</v>
      </c>
      <c r="I925" s="113">
        <v>0</v>
      </c>
      <c r="J925" s="113">
        <v>0</v>
      </c>
      <c r="K925" s="113">
        <v>1106.6400000000001</v>
      </c>
      <c r="L925" s="113">
        <v>0</v>
      </c>
      <c r="M925" s="113">
        <v>0</v>
      </c>
      <c r="N925" s="113">
        <v>0</v>
      </c>
      <c r="O925" s="113">
        <v>143.86320000000001</v>
      </c>
      <c r="P925" s="113">
        <v>1250.5032000000001</v>
      </c>
      <c r="R925">
        <v>3</v>
      </c>
      <c r="S925" s="136"/>
      <c r="T925" s="136"/>
      <c r="U925" s="136"/>
    </row>
    <row r="926" spans="1:21" x14ac:dyDescent="0.25">
      <c r="A926" t="s">
        <v>8265</v>
      </c>
      <c r="B926" s="13" t="s">
        <v>9270</v>
      </c>
      <c r="C926" t="s">
        <v>1</v>
      </c>
      <c r="D926" t="s">
        <v>0</v>
      </c>
      <c r="E926">
        <v>335</v>
      </c>
      <c r="F926" s="1" t="s">
        <v>9268</v>
      </c>
      <c r="G926" t="s">
        <v>9269</v>
      </c>
      <c r="H926" s="113">
        <v>0</v>
      </c>
      <c r="I926" s="113">
        <v>0</v>
      </c>
      <c r="J926" s="113">
        <v>0</v>
      </c>
      <c r="K926" s="113">
        <v>24.78</v>
      </c>
      <c r="L926" s="113">
        <v>0</v>
      </c>
      <c r="M926" s="113">
        <v>0</v>
      </c>
      <c r="N926" s="113">
        <v>0</v>
      </c>
      <c r="O926" s="113">
        <v>3.2214</v>
      </c>
      <c r="P926" s="113">
        <v>28.0014</v>
      </c>
      <c r="R926">
        <v>3</v>
      </c>
      <c r="S926" s="136"/>
      <c r="T926" s="136"/>
      <c r="U926" s="136"/>
    </row>
    <row r="927" spans="1:21" x14ac:dyDescent="0.25">
      <c r="A927" t="s">
        <v>8265</v>
      </c>
      <c r="B927" s="13" t="s">
        <v>9270</v>
      </c>
      <c r="C927" t="s">
        <v>1</v>
      </c>
      <c r="D927" t="s">
        <v>0</v>
      </c>
      <c r="E927">
        <v>3919</v>
      </c>
      <c r="F927" s="1" t="s">
        <v>2876</v>
      </c>
      <c r="G927" t="s">
        <v>9225</v>
      </c>
      <c r="H927" s="113">
        <v>0</v>
      </c>
      <c r="I927" s="113">
        <v>0</v>
      </c>
      <c r="J927" s="113">
        <v>0</v>
      </c>
      <c r="K927" s="113">
        <v>31.98</v>
      </c>
      <c r="L927" s="113">
        <v>0</v>
      </c>
      <c r="M927" s="113">
        <v>0</v>
      </c>
      <c r="N927" s="113">
        <v>0</v>
      </c>
      <c r="O927" s="113">
        <v>4.1574</v>
      </c>
      <c r="P927" s="113">
        <v>36.1374</v>
      </c>
      <c r="R927">
        <v>3</v>
      </c>
      <c r="S927" s="136"/>
      <c r="T927" s="136"/>
      <c r="U927" s="136"/>
    </row>
    <row r="928" spans="1:21" x14ac:dyDescent="0.25">
      <c r="A928" t="s">
        <v>8265</v>
      </c>
      <c r="B928" s="13" t="s">
        <v>9271</v>
      </c>
      <c r="C928" t="s">
        <v>1</v>
      </c>
      <c r="D928" t="s">
        <v>0</v>
      </c>
      <c r="E928">
        <v>3855</v>
      </c>
      <c r="F928" s="1" t="s">
        <v>2876</v>
      </c>
      <c r="G928" t="s">
        <v>9225</v>
      </c>
      <c r="H928" s="113">
        <v>0</v>
      </c>
      <c r="I928" s="113">
        <v>0</v>
      </c>
      <c r="J928" s="113">
        <v>0</v>
      </c>
      <c r="K928" s="113">
        <v>64.069999999999993</v>
      </c>
      <c r="L928" s="113">
        <v>0</v>
      </c>
      <c r="M928" s="113">
        <v>0</v>
      </c>
      <c r="N928" s="113">
        <v>0</v>
      </c>
      <c r="O928" s="113">
        <v>8.3290999999999986</v>
      </c>
      <c r="P928" s="113">
        <v>72.39909999999999</v>
      </c>
      <c r="R928">
        <v>3</v>
      </c>
      <c r="S928" s="136"/>
      <c r="T928" s="136"/>
      <c r="U928" s="136"/>
    </row>
    <row r="929" spans="1:21" x14ac:dyDescent="0.25">
      <c r="A929" t="s">
        <v>8265</v>
      </c>
      <c r="B929" s="13" t="s">
        <v>9272</v>
      </c>
      <c r="C929" t="s">
        <v>1</v>
      </c>
      <c r="D929" t="s">
        <v>0</v>
      </c>
      <c r="E929">
        <v>3931</v>
      </c>
      <c r="F929" s="1" t="s">
        <v>2876</v>
      </c>
      <c r="G929" t="s">
        <v>9225</v>
      </c>
      <c r="H929" s="113">
        <v>0</v>
      </c>
      <c r="I929" s="113">
        <v>0</v>
      </c>
      <c r="J929" s="113">
        <v>0</v>
      </c>
      <c r="K929" s="113">
        <v>41.57</v>
      </c>
      <c r="L929" s="113">
        <v>0</v>
      </c>
      <c r="M929" s="113">
        <v>0</v>
      </c>
      <c r="N929" s="113">
        <v>0</v>
      </c>
      <c r="O929" s="113">
        <v>5.4041000000000006</v>
      </c>
      <c r="P929" s="113">
        <v>46.9741</v>
      </c>
      <c r="R929">
        <v>3</v>
      </c>
      <c r="S929" s="136"/>
      <c r="T929" s="136"/>
      <c r="U929" s="136"/>
    </row>
    <row r="930" spans="1:21" x14ac:dyDescent="0.25">
      <c r="A930" t="s">
        <v>8265</v>
      </c>
      <c r="B930" s="13" t="s">
        <v>9273</v>
      </c>
      <c r="C930" t="s">
        <v>1</v>
      </c>
      <c r="D930" t="s">
        <v>0</v>
      </c>
      <c r="E930">
        <v>3899</v>
      </c>
      <c r="F930" s="1" t="s">
        <v>2876</v>
      </c>
      <c r="G930" t="s">
        <v>9225</v>
      </c>
      <c r="H930" s="113">
        <v>0</v>
      </c>
      <c r="I930" s="113">
        <v>0</v>
      </c>
      <c r="J930" s="113">
        <v>0</v>
      </c>
      <c r="K930" s="113">
        <v>51.49</v>
      </c>
      <c r="L930" s="113">
        <v>0</v>
      </c>
      <c r="M930" s="113">
        <v>0</v>
      </c>
      <c r="N930" s="113">
        <v>0</v>
      </c>
      <c r="O930" s="113">
        <v>6.6937000000000006</v>
      </c>
      <c r="P930" s="113">
        <v>58.183700000000002</v>
      </c>
      <c r="R930">
        <v>3</v>
      </c>
      <c r="S930" s="136"/>
      <c r="T930" s="136"/>
      <c r="U930" s="136"/>
    </row>
    <row r="931" spans="1:21" x14ac:dyDescent="0.25">
      <c r="A931" t="s">
        <v>8265</v>
      </c>
      <c r="B931" s="13" t="s">
        <v>9271</v>
      </c>
      <c r="C931" t="s">
        <v>1</v>
      </c>
      <c r="D931" t="s">
        <v>0</v>
      </c>
      <c r="E931">
        <v>3856</v>
      </c>
      <c r="F931" s="1" t="s">
        <v>2876</v>
      </c>
      <c r="G931" t="s">
        <v>9225</v>
      </c>
      <c r="H931" s="113">
        <v>0</v>
      </c>
      <c r="I931" s="113">
        <v>0</v>
      </c>
      <c r="J931" s="113">
        <v>0</v>
      </c>
      <c r="K931" s="113">
        <v>41.57</v>
      </c>
      <c r="L931" s="113">
        <v>0</v>
      </c>
      <c r="M931" s="113">
        <v>0</v>
      </c>
      <c r="N931" s="113">
        <v>0</v>
      </c>
      <c r="O931" s="113">
        <v>5.4041000000000006</v>
      </c>
      <c r="P931" s="113">
        <v>46.9741</v>
      </c>
      <c r="R931">
        <v>3</v>
      </c>
      <c r="S931" s="136"/>
      <c r="T931" s="136"/>
      <c r="U931" s="136"/>
    </row>
    <row r="932" spans="1:21" x14ac:dyDescent="0.25">
      <c r="A932" t="s">
        <v>8265</v>
      </c>
      <c r="B932" s="13" t="s">
        <v>9274</v>
      </c>
      <c r="C932" t="s">
        <v>1</v>
      </c>
      <c r="D932" t="s">
        <v>0</v>
      </c>
      <c r="E932">
        <v>3823</v>
      </c>
      <c r="F932" s="1" t="s">
        <v>2876</v>
      </c>
      <c r="G932" t="s">
        <v>9225</v>
      </c>
      <c r="H932" s="113">
        <v>0</v>
      </c>
      <c r="I932" s="113">
        <v>0</v>
      </c>
      <c r="J932" s="113">
        <v>0</v>
      </c>
      <c r="K932" s="113">
        <v>73.87</v>
      </c>
      <c r="L932" s="113">
        <v>0</v>
      </c>
      <c r="M932" s="113">
        <v>0</v>
      </c>
      <c r="N932" s="113">
        <v>0</v>
      </c>
      <c r="O932" s="113">
        <v>9.6031000000000013</v>
      </c>
      <c r="P932" s="113">
        <v>83.473100000000002</v>
      </c>
      <c r="R932">
        <v>3</v>
      </c>
      <c r="S932" s="136"/>
      <c r="T932" s="136"/>
      <c r="U932" s="136"/>
    </row>
    <row r="933" spans="1:21" x14ac:dyDescent="0.25">
      <c r="A933" t="s">
        <v>8265</v>
      </c>
      <c r="B933" s="13" t="s">
        <v>9274</v>
      </c>
      <c r="C933" t="s">
        <v>1</v>
      </c>
      <c r="D933" t="s">
        <v>0</v>
      </c>
      <c r="E933">
        <v>3821</v>
      </c>
      <c r="F933" s="1" t="s">
        <v>2876</v>
      </c>
      <c r="G933" t="s">
        <v>9225</v>
      </c>
      <c r="H933" s="113">
        <v>0</v>
      </c>
      <c r="I933" s="113">
        <v>0</v>
      </c>
      <c r="J933" s="113">
        <v>0</v>
      </c>
      <c r="K933" s="113">
        <v>39.659999999999997</v>
      </c>
      <c r="L933" s="113">
        <v>0</v>
      </c>
      <c r="M933" s="113">
        <v>0</v>
      </c>
      <c r="N933" s="113">
        <v>0</v>
      </c>
      <c r="O933" s="113">
        <v>5.1558000000000002</v>
      </c>
      <c r="P933" s="113">
        <v>44.815799999999996</v>
      </c>
      <c r="R933">
        <v>3</v>
      </c>
      <c r="S933" s="136"/>
      <c r="T933" s="136"/>
      <c r="U933" s="136"/>
    </row>
    <row r="934" spans="1:21" x14ac:dyDescent="0.25">
      <c r="A934" t="s">
        <v>8265</v>
      </c>
      <c r="B934" s="13" t="s">
        <v>9275</v>
      </c>
      <c r="C934" t="s">
        <v>1</v>
      </c>
      <c r="D934" t="s">
        <v>0</v>
      </c>
      <c r="E934">
        <v>3790</v>
      </c>
      <c r="F934" s="1" t="s">
        <v>2876</v>
      </c>
      <c r="G934" t="s">
        <v>9225</v>
      </c>
      <c r="H934" s="113">
        <v>0</v>
      </c>
      <c r="I934" s="113">
        <v>0</v>
      </c>
      <c r="J934" s="113">
        <v>0</v>
      </c>
      <c r="K934" s="113">
        <v>84.43</v>
      </c>
      <c r="L934" s="113">
        <v>0</v>
      </c>
      <c r="M934" s="113">
        <v>0</v>
      </c>
      <c r="N934" s="113">
        <v>0</v>
      </c>
      <c r="O934" s="113">
        <v>10.975900000000001</v>
      </c>
      <c r="P934" s="113">
        <v>95.405900000000003</v>
      </c>
      <c r="R934">
        <v>3</v>
      </c>
      <c r="S934" s="136"/>
      <c r="T934" s="136"/>
      <c r="U934" s="136"/>
    </row>
    <row r="935" spans="1:21" x14ac:dyDescent="0.25">
      <c r="A935" t="s">
        <v>8265</v>
      </c>
      <c r="B935" s="13" t="s">
        <v>9276</v>
      </c>
      <c r="C935" t="s">
        <v>1</v>
      </c>
      <c r="D935" t="s">
        <v>0</v>
      </c>
      <c r="E935">
        <v>3756</v>
      </c>
      <c r="F935" s="1" t="s">
        <v>2876</v>
      </c>
      <c r="G935" t="s">
        <v>9225</v>
      </c>
      <c r="H935" s="113">
        <v>0</v>
      </c>
      <c r="I935" s="113">
        <v>0</v>
      </c>
      <c r="J935" s="113">
        <v>0</v>
      </c>
      <c r="K935" s="113">
        <v>36.46</v>
      </c>
      <c r="L935" s="113">
        <v>0</v>
      </c>
      <c r="M935" s="113">
        <v>0</v>
      </c>
      <c r="N935" s="113">
        <v>0</v>
      </c>
      <c r="O935" s="113">
        <v>4.7398000000000007</v>
      </c>
      <c r="P935" s="113">
        <v>41.199800000000003</v>
      </c>
      <c r="R935">
        <v>3</v>
      </c>
      <c r="S935" s="136"/>
      <c r="T935" s="136"/>
      <c r="U935" s="136"/>
    </row>
    <row r="936" spans="1:21" x14ac:dyDescent="0.25">
      <c r="A936" t="s">
        <v>8265</v>
      </c>
      <c r="B936" s="13" t="s">
        <v>9277</v>
      </c>
      <c r="C936" t="s">
        <v>1</v>
      </c>
      <c r="D936" t="s">
        <v>0</v>
      </c>
      <c r="E936">
        <v>3712</v>
      </c>
      <c r="F936" s="1" t="s">
        <v>2876</v>
      </c>
      <c r="G936" t="s">
        <v>9225</v>
      </c>
      <c r="H936" s="113">
        <v>0</v>
      </c>
      <c r="I936" s="113">
        <v>0</v>
      </c>
      <c r="J936" s="113">
        <v>0</v>
      </c>
      <c r="K936" s="113">
        <v>50.53</v>
      </c>
      <c r="L936" s="113">
        <v>0</v>
      </c>
      <c r="M936" s="113">
        <v>0</v>
      </c>
      <c r="N936" s="113">
        <v>0</v>
      </c>
      <c r="O936" s="113">
        <v>6.5689000000000002</v>
      </c>
      <c r="P936" s="113">
        <v>57.0989</v>
      </c>
      <c r="R936">
        <v>3</v>
      </c>
      <c r="S936" s="136"/>
      <c r="T936" s="136"/>
      <c r="U936" s="136"/>
    </row>
    <row r="937" spans="1:21" x14ac:dyDescent="0.25">
      <c r="A937" t="s">
        <v>8265</v>
      </c>
      <c r="B937" s="13" t="s">
        <v>9257</v>
      </c>
      <c r="C937" t="s">
        <v>1</v>
      </c>
      <c r="D937" t="s">
        <v>0</v>
      </c>
      <c r="E937">
        <v>3965</v>
      </c>
      <c r="F937" s="1" t="s">
        <v>2876</v>
      </c>
      <c r="G937" t="s">
        <v>9225</v>
      </c>
      <c r="H937" s="113">
        <v>0</v>
      </c>
      <c r="I937" s="113">
        <v>0</v>
      </c>
      <c r="J937" s="113">
        <v>0</v>
      </c>
      <c r="K937" s="113">
        <v>64.069999999999993</v>
      </c>
      <c r="L937" s="113">
        <v>0</v>
      </c>
      <c r="M937" s="113">
        <v>0</v>
      </c>
      <c r="N937" s="113">
        <v>0</v>
      </c>
      <c r="O937" s="113">
        <v>8.3290999999999986</v>
      </c>
      <c r="P937" s="113">
        <v>72.39909999999999</v>
      </c>
      <c r="R937">
        <v>3</v>
      </c>
      <c r="S937" s="136"/>
      <c r="T937" s="136"/>
      <c r="U937" s="136"/>
    </row>
    <row r="938" spans="1:21" x14ac:dyDescent="0.25">
      <c r="A938" t="s">
        <v>8265</v>
      </c>
      <c r="B938" s="13" t="s">
        <v>9273</v>
      </c>
      <c r="C938" t="s">
        <v>1</v>
      </c>
      <c r="D938" t="s">
        <v>0</v>
      </c>
      <c r="E938">
        <v>3900</v>
      </c>
      <c r="F938" s="1" t="s">
        <v>2876</v>
      </c>
      <c r="G938" t="s">
        <v>9225</v>
      </c>
      <c r="H938" s="113">
        <v>0</v>
      </c>
      <c r="I938" s="113">
        <v>0</v>
      </c>
      <c r="J938" s="113">
        <v>0</v>
      </c>
      <c r="K938" s="113">
        <v>64.069999999999993</v>
      </c>
      <c r="L938" s="113">
        <v>0</v>
      </c>
      <c r="M938" s="113">
        <v>0</v>
      </c>
      <c r="N938" s="113">
        <v>0</v>
      </c>
      <c r="O938" s="113">
        <v>8.3290999999999986</v>
      </c>
      <c r="P938" s="113">
        <v>72.39909999999999</v>
      </c>
      <c r="R938">
        <v>3</v>
      </c>
      <c r="S938" s="136"/>
      <c r="T938" s="136"/>
      <c r="U938" s="136"/>
    </row>
    <row r="939" spans="1:21" x14ac:dyDescent="0.25">
      <c r="A939" t="s">
        <v>8265</v>
      </c>
      <c r="B939" s="13" t="s">
        <v>9274</v>
      </c>
      <c r="C939" t="s">
        <v>1</v>
      </c>
      <c r="D939" t="s">
        <v>0</v>
      </c>
      <c r="E939">
        <v>3830</v>
      </c>
      <c r="F939" s="1" t="s">
        <v>2876</v>
      </c>
      <c r="G939" t="s">
        <v>9225</v>
      </c>
      <c r="H939" s="113">
        <v>0</v>
      </c>
      <c r="I939" s="113">
        <v>0</v>
      </c>
      <c r="J939" s="113">
        <v>0</v>
      </c>
      <c r="K939" s="113">
        <v>64.069999999999993</v>
      </c>
      <c r="L939" s="113">
        <v>0</v>
      </c>
      <c r="M939" s="113">
        <v>0</v>
      </c>
      <c r="N939" s="113">
        <v>0</v>
      </c>
      <c r="O939" s="113">
        <v>8.3290999999999986</v>
      </c>
      <c r="P939" s="113">
        <v>72.39909999999999</v>
      </c>
      <c r="R939">
        <v>3</v>
      </c>
      <c r="S939" s="136"/>
      <c r="T939" s="136"/>
      <c r="U939" s="136"/>
    </row>
    <row r="940" spans="1:21" x14ac:dyDescent="0.25">
      <c r="A940" t="s">
        <v>8265</v>
      </c>
      <c r="B940" s="13" t="s">
        <v>9275</v>
      </c>
      <c r="C940" t="s">
        <v>1</v>
      </c>
      <c r="D940" t="s">
        <v>0</v>
      </c>
      <c r="E940">
        <v>3792</v>
      </c>
      <c r="F940" s="1" t="s">
        <v>2876</v>
      </c>
      <c r="G940" t="s">
        <v>9225</v>
      </c>
      <c r="H940" s="113">
        <v>0</v>
      </c>
      <c r="I940" s="113">
        <v>0</v>
      </c>
      <c r="J940" s="113">
        <v>0</v>
      </c>
      <c r="K940" s="113">
        <v>64.069999999999993</v>
      </c>
      <c r="L940" s="113">
        <v>0</v>
      </c>
      <c r="M940" s="113">
        <v>0</v>
      </c>
      <c r="N940" s="113">
        <v>0</v>
      </c>
      <c r="O940" s="113">
        <v>8.3290999999999986</v>
      </c>
      <c r="P940" s="113">
        <v>72.39909999999999</v>
      </c>
      <c r="R940">
        <v>3</v>
      </c>
      <c r="S940" s="136"/>
      <c r="T940" s="136"/>
      <c r="U940" s="136"/>
    </row>
    <row r="941" spans="1:21" x14ac:dyDescent="0.25">
      <c r="A941" t="s">
        <v>8265</v>
      </c>
      <c r="B941" s="13" t="s">
        <v>9278</v>
      </c>
      <c r="C941" t="s">
        <v>1</v>
      </c>
      <c r="D941" t="s">
        <v>0</v>
      </c>
      <c r="E941">
        <v>4017</v>
      </c>
      <c r="F941" s="1" t="s">
        <v>2876</v>
      </c>
      <c r="G941" t="s">
        <v>9225</v>
      </c>
      <c r="H941" s="113">
        <v>0</v>
      </c>
      <c r="I941" s="113">
        <v>0</v>
      </c>
      <c r="J941" s="113">
        <v>0</v>
      </c>
      <c r="K941" s="113">
        <v>55.33</v>
      </c>
      <c r="L941" s="113">
        <v>0</v>
      </c>
      <c r="M941" s="113">
        <v>0</v>
      </c>
      <c r="N941" s="113">
        <v>0</v>
      </c>
      <c r="O941" s="113">
        <v>7.1928999999999998</v>
      </c>
      <c r="P941" s="113">
        <v>62.5229</v>
      </c>
      <c r="R941">
        <v>3</v>
      </c>
      <c r="S941" s="136"/>
      <c r="T941" s="136"/>
      <c r="U941" s="136"/>
    </row>
    <row r="942" spans="1:21" x14ac:dyDescent="0.25">
      <c r="A942" t="s">
        <v>8265</v>
      </c>
      <c r="B942" s="13" t="s">
        <v>9256</v>
      </c>
      <c r="C942" t="s">
        <v>1</v>
      </c>
      <c r="D942" t="s">
        <v>0</v>
      </c>
      <c r="E942">
        <v>3976</v>
      </c>
      <c r="F942" s="1" t="s">
        <v>2876</v>
      </c>
      <c r="G942" t="s">
        <v>9225</v>
      </c>
      <c r="H942" s="113">
        <v>0</v>
      </c>
      <c r="I942" s="113">
        <v>0</v>
      </c>
      <c r="J942" s="113">
        <v>0</v>
      </c>
      <c r="K942" s="113">
        <v>46.37</v>
      </c>
      <c r="L942" s="113">
        <v>0</v>
      </c>
      <c r="M942" s="113">
        <v>0</v>
      </c>
      <c r="N942" s="113">
        <v>0</v>
      </c>
      <c r="O942" s="113">
        <v>6.0281000000000002</v>
      </c>
      <c r="P942" s="113">
        <v>52.398099999999999</v>
      </c>
      <c r="R942">
        <v>3</v>
      </c>
      <c r="S942" s="136"/>
      <c r="T942" s="136"/>
      <c r="U942" s="136"/>
    </row>
    <row r="943" spans="1:21" x14ac:dyDescent="0.25">
      <c r="A943" t="s">
        <v>8265</v>
      </c>
      <c r="B943" s="13" t="s">
        <v>9279</v>
      </c>
      <c r="C943" t="s">
        <v>1</v>
      </c>
      <c r="D943" t="s">
        <v>0</v>
      </c>
      <c r="E943">
        <v>3938</v>
      </c>
      <c r="F943" s="1" t="s">
        <v>2876</v>
      </c>
      <c r="G943" t="s">
        <v>9225</v>
      </c>
      <c r="H943" s="113">
        <v>0</v>
      </c>
      <c r="I943" s="113">
        <v>0</v>
      </c>
      <c r="J943" s="113">
        <v>0</v>
      </c>
      <c r="K943" s="113">
        <v>45.09</v>
      </c>
      <c r="L943" s="113">
        <v>0</v>
      </c>
      <c r="M943" s="113">
        <v>0</v>
      </c>
      <c r="N943" s="113">
        <v>0</v>
      </c>
      <c r="O943" s="113">
        <v>5.8617000000000008</v>
      </c>
      <c r="P943" s="113">
        <v>50.951700000000002</v>
      </c>
      <c r="R943">
        <v>3</v>
      </c>
      <c r="S943" s="136"/>
      <c r="T943" s="136"/>
      <c r="U943" s="136"/>
    </row>
    <row r="944" spans="1:21" x14ac:dyDescent="0.25">
      <c r="A944" t="s">
        <v>8265</v>
      </c>
      <c r="B944" s="13" t="s">
        <v>9280</v>
      </c>
      <c r="C944" t="s">
        <v>1</v>
      </c>
      <c r="D944" t="s">
        <v>0</v>
      </c>
      <c r="E944">
        <v>3913</v>
      </c>
      <c r="F944" s="1" t="s">
        <v>2876</v>
      </c>
      <c r="G944" t="s">
        <v>9225</v>
      </c>
      <c r="H944" s="113">
        <v>0</v>
      </c>
      <c r="I944" s="113">
        <v>0</v>
      </c>
      <c r="J944" s="113">
        <v>0</v>
      </c>
      <c r="K944" s="113">
        <v>64.92</v>
      </c>
      <c r="L944" s="113">
        <v>0</v>
      </c>
      <c r="M944" s="113">
        <v>0</v>
      </c>
      <c r="N944" s="113">
        <v>0</v>
      </c>
      <c r="O944" s="113">
        <v>8.4396000000000004</v>
      </c>
      <c r="P944" s="113">
        <v>73.3596</v>
      </c>
      <c r="R944">
        <v>3</v>
      </c>
      <c r="S944" s="136"/>
      <c r="T944" s="136"/>
      <c r="U944" s="136"/>
    </row>
    <row r="945" spans="1:21" x14ac:dyDescent="0.25">
      <c r="A945" t="s">
        <v>8265</v>
      </c>
      <c r="B945" s="13" t="s">
        <v>9281</v>
      </c>
      <c r="C945" t="s">
        <v>1</v>
      </c>
      <c r="D945" t="s">
        <v>0</v>
      </c>
      <c r="E945">
        <v>3868</v>
      </c>
      <c r="F945" s="1" t="s">
        <v>2876</v>
      </c>
      <c r="G945" t="s">
        <v>9225</v>
      </c>
      <c r="H945" s="113">
        <v>0</v>
      </c>
      <c r="I945" s="113">
        <v>0</v>
      </c>
      <c r="J945" s="113">
        <v>0</v>
      </c>
      <c r="K945" s="113">
        <v>31.98</v>
      </c>
      <c r="L945" s="113">
        <v>0</v>
      </c>
      <c r="M945" s="113">
        <v>0</v>
      </c>
      <c r="N945" s="113">
        <v>0</v>
      </c>
      <c r="O945" s="113">
        <v>4.1574</v>
      </c>
      <c r="P945" s="113">
        <v>36.1374</v>
      </c>
      <c r="R945">
        <v>3</v>
      </c>
      <c r="S945" s="136"/>
      <c r="T945" s="136"/>
      <c r="U945" s="136"/>
    </row>
    <row r="946" spans="1:21" x14ac:dyDescent="0.25">
      <c r="A946" t="s">
        <v>8265</v>
      </c>
      <c r="B946" s="13" t="s">
        <v>9282</v>
      </c>
      <c r="C946" t="s">
        <v>1</v>
      </c>
      <c r="D946" t="s">
        <v>0</v>
      </c>
      <c r="E946">
        <v>3842</v>
      </c>
      <c r="F946" s="1" t="s">
        <v>2876</v>
      </c>
      <c r="G946" t="s">
        <v>9225</v>
      </c>
      <c r="H946" s="113">
        <v>0</v>
      </c>
      <c r="I946" s="113">
        <v>0</v>
      </c>
      <c r="J946" s="113">
        <v>0</v>
      </c>
      <c r="K946" s="113">
        <v>48.61</v>
      </c>
      <c r="L946" s="113">
        <v>0</v>
      </c>
      <c r="M946" s="113">
        <v>0</v>
      </c>
      <c r="N946" s="113">
        <v>0</v>
      </c>
      <c r="O946" s="113">
        <v>6.3193000000000001</v>
      </c>
      <c r="P946" s="113">
        <v>54.929299999999998</v>
      </c>
      <c r="R946">
        <v>3</v>
      </c>
      <c r="S946" s="136"/>
      <c r="T946" s="136"/>
      <c r="U946" s="136"/>
    </row>
    <row r="947" spans="1:21" x14ac:dyDescent="0.25">
      <c r="A947" t="s">
        <v>8265</v>
      </c>
      <c r="B947" s="13" t="s">
        <v>9274</v>
      </c>
      <c r="C947" t="s">
        <v>1</v>
      </c>
      <c r="D947" t="s">
        <v>0</v>
      </c>
      <c r="E947">
        <v>3820</v>
      </c>
      <c r="F947" s="1" t="s">
        <v>2876</v>
      </c>
      <c r="G947" t="s">
        <v>9225</v>
      </c>
      <c r="H947" s="113">
        <v>0</v>
      </c>
      <c r="I947" s="113">
        <v>0</v>
      </c>
      <c r="J947" s="113">
        <v>0</v>
      </c>
      <c r="K947" s="113">
        <v>31.98</v>
      </c>
      <c r="L947" s="113">
        <v>0</v>
      </c>
      <c r="M947" s="113">
        <v>0</v>
      </c>
      <c r="N947" s="113">
        <v>0</v>
      </c>
      <c r="O947" s="113">
        <v>4.1574</v>
      </c>
      <c r="P947" s="113">
        <v>36.1374</v>
      </c>
      <c r="R947">
        <v>3</v>
      </c>
      <c r="S947" s="136"/>
      <c r="T947" s="136"/>
      <c r="U947" s="136"/>
    </row>
    <row r="948" spans="1:21" x14ac:dyDescent="0.25">
      <c r="A948" t="s">
        <v>8265</v>
      </c>
      <c r="B948" s="13" t="s">
        <v>9258</v>
      </c>
      <c r="C948" t="s">
        <v>1</v>
      </c>
      <c r="D948" t="s">
        <v>0</v>
      </c>
      <c r="E948">
        <v>3800</v>
      </c>
      <c r="F948" s="1" t="s">
        <v>2876</v>
      </c>
      <c r="G948" t="s">
        <v>9225</v>
      </c>
      <c r="H948" s="113">
        <v>0</v>
      </c>
      <c r="I948" s="113">
        <v>0</v>
      </c>
      <c r="J948" s="113">
        <v>0</v>
      </c>
      <c r="K948" s="113">
        <v>50.21</v>
      </c>
      <c r="L948" s="113">
        <v>0</v>
      </c>
      <c r="M948" s="113">
        <v>0</v>
      </c>
      <c r="N948" s="113">
        <v>0</v>
      </c>
      <c r="O948" s="113">
        <v>6.5273000000000003</v>
      </c>
      <c r="P948" s="113">
        <v>56.737300000000005</v>
      </c>
      <c r="R948">
        <v>3</v>
      </c>
      <c r="S948" s="136"/>
      <c r="T948" s="136"/>
      <c r="U948" s="136"/>
    </row>
    <row r="949" spans="1:21" x14ac:dyDescent="0.25">
      <c r="A949" t="s">
        <v>8265</v>
      </c>
      <c r="B949" s="13" t="s">
        <v>9283</v>
      </c>
      <c r="C949" t="s">
        <v>1</v>
      </c>
      <c r="D949" t="s">
        <v>0</v>
      </c>
      <c r="E949">
        <v>4028</v>
      </c>
      <c r="F949" s="1" t="s">
        <v>2876</v>
      </c>
      <c r="G949" t="s">
        <v>9225</v>
      </c>
      <c r="H949" s="113">
        <v>0</v>
      </c>
      <c r="I949" s="113">
        <v>0</v>
      </c>
      <c r="J949" s="113">
        <v>0</v>
      </c>
      <c r="K949" s="113">
        <v>38.380000000000003</v>
      </c>
      <c r="L949" s="113">
        <v>0</v>
      </c>
      <c r="M949" s="113">
        <v>0</v>
      </c>
      <c r="N949" s="113">
        <v>0</v>
      </c>
      <c r="O949" s="113">
        <v>4.9894000000000007</v>
      </c>
      <c r="P949" s="113">
        <v>43.369400000000006</v>
      </c>
      <c r="R949">
        <v>3</v>
      </c>
      <c r="S949" s="136"/>
      <c r="T949" s="136"/>
      <c r="U949" s="136"/>
    </row>
    <row r="950" spans="1:21" x14ac:dyDescent="0.25">
      <c r="A950" t="s">
        <v>8265</v>
      </c>
      <c r="B950" s="13" t="s">
        <v>9255</v>
      </c>
      <c r="C950" t="s">
        <v>1</v>
      </c>
      <c r="D950" t="s">
        <v>0</v>
      </c>
      <c r="E950">
        <v>4005</v>
      </c>
      <c r="F950" s="1" t="s">
        <v>2876</v>
      </c>
      <c r="G950" t="s">
        <v>9225</v>
      </c>
      <c r="H950" s="113">
        <v>0</v>
      </c>
      <c r="I950" s="113">
        <v>0</v>
      </c>
      <c r="J950" s="113">
        <v>0</v>
      </c>
      <c r="K950" s="113">
        <v>32.299999999999997</v>
      </c>
      <c r="L950" s="113">
        <v>0</v>
      </c>
      <c r="M950" s="113">
        <v>0</v>
      </c>
      <c r="N950" s="113">
        <v>0</v>
      </c>
      <c r="O950" s="113">
        <v>4.1989999999999998</v>
      </c>
      <c r="P950" s="113">
        <v>36.498999999999995</v>
      </c>
      <c r="R950">
        <v>3</v>
      </c>
      <c r="S950" s="136"/>
      <c r="T950" s="136"/>
      <c r="U950" s="136"/>
    </row>
    <row r="951" spans="1:21" x14ac:dyDescent="0.25">
      <c r="A951" t="s">
        <v>8265</v>
      </c>
      <c r="B951" s="13" t="s">
        <v>9256</v>
      </c>
      <c r="C951" t="s">
        <v>1</v>
      </c>
      <c r="D951" t="s">
        <v>0</v>
      </c>
      <c r="E951">
        <v>3978</v>
      </c>
      <c r="F951" s="1" t="s">
        <v>2876</v>
      </c>
      <c r="G951" t="s">
        <v>9225</v>
      </c>
      <c r="H951" s="113">
        <v>0</v>
      </c>
      <c r="I951" s="113">
        <v>0</v>
      </c>
      <c r="J951" s="113">
        <v>0</v>
      </c>
      <c r="K951" s="113">
        <v>61.08</v>
      </c>
      <c r="L951" s="113">
        <v>0</v>
      </c>
      <c r="M951" s="113">
        <v>0</v>
      </c>
      <c r="N951" s="113">
        <v>0</v>
      </c>
      <c r="O951" s="113">
        <v>7.9404000000000003</v>
      </c>
      <c r="P951" s="113">
        <v>69.020399999999995</v>
      </c>
      <c r="R951">
        <v>3</v>
      </c>
      <c r="S951" s="136"/>
      <c r="T951" s="136"/>
      <c r="U951" s="136"/>
    </row>
    <row r="952" spans="1:21" x14ac:dyDescent="0.25">
      <c r="A952" t="s">
        <v>8265</v>
      </c>
      <c r="B952" s="13" t="s">
        <v>9284</v>
      </c>
      <c r="C952" t="s">
        <v>1</v>
      </c>
      <c r="D952" t="s">
        <v>0</v>
      </c>
      <c r="E952">
        <v>3955</v>
      </c>
      <c r="F952" s="1" t="s">
        <v>2876</v>
      </c>
      <c r="G952" t="s">
        <v>9225</v>
      </c>
      <c r="H952" s="113">
        <v>0</v>
      </c>
      <c r="I952" s="113">
        <v>0</v>
      </c>
      <c r="J952" s="113">
        <v>0</v>
      </c>
      <c r="K952" s="113">
        <v>39.340000000000003</v>
      </c>
      <c r="L952" s="113">
        <v>0</v>
      </c>
      <c r="M952" s="113">
        <v>0</v>
      </c>
      <c r="N952" s="113">
        <v>0</v>
      </c>
      <c r="O952" s="113">
        <v>5.1142000000000003</v>
      </c>
      <c r="P952" s="113">
        <v>44.4542</v>
      </c>
      <c r="R952">
        <v>3</v>
      </c>
      <c r="S952" s="136"/>
      <c r="T952" s="136"/>
      <c r="U952" s="136"/>
    </row>
    <row r="953" spans="1:21" x14ac:dyDescent="0.25">
      <c r="A953" t="s">
        <v>8265</v>
      </c>
      <c r="B953" s="13" t="s">
        <v>9272</v>
      </c>
      <c r="C953" t="s">
        <v>1</v>
      </c>
      <c r="D953" t="s">
        <v>0</v>
      </c>
      <c r="E953">
        <v>3929</v>
      </c>
      <c r="F953" s="1" t="s">
        <v>2876</v>
      </c>
      <c r="G953" t="s">
        <v>9225</v>
      </c>
      <c r="H953" s="113">
        <v>0</v>
      </c>
      <c r="I953" s="113">
        <v>0</v>
      </c>
      <c r="J953" s="113">
        <v>0</v>
      </c>
      <c r="K953" s="113">
        <v>31.98</v>
      </c>
      <c r="L953" s="113">
        <v>0</v>
      </c>
      <c r="M953" s="113">
        <v>0</v>
      </c>
      <c r="N953" s="113">
        <v>0</v>
      </c>
      <c r="O953" s="113">
        <v>4.1574</v>
      </c>
      <c r="P953" s="113">
        <v>36.1374</v>
      </c>
      <c r="R953">
        <v>3</v>
      </c>
      <c r="S953" s="136"/>
      <c r="T953" s="136"/>
      <c r="U953" s="136"/>
    </row>
    <row r="954" spans="1:21" x14ac:dyDescent="0.25">
      <c r="A954" t="s">
        <v>8265</v>
      </c>
      <c r="B954" s="13" t="s">
        <v>9280</v>
      </c>
      <c r="C954" t="s">
        <v>1</v>
      </c>
      <c r="D954" t="s">
        <v>0</v>
      </c>
      <c r="E954">
        <v>3912</v>
      </c>
      <c r="F954" s="1" t="s">
        <v>2876</v>
      </c>
      <c r="G954" t="s">
        <v>9225</v>
      </c>
      <c r="H954" s="113">
        <v>0</v>
      </c>
      <c r="I954" s="113">
        <v>0</v>
      </c>
      <c r="J954" s="113">
        <v>0</v>
      </c>
      <c r="K954" s="113">
        <v>58.84</v>
      </c>
      <c r="L954" s="113">
        <v>0</v>
      </c>
      <c r="M954" s="113">
        <v>0</v>
      </c>
      <c r="N954" s="113">
        <v>0</v>
      </c>
      <c r="O954" s="113">
        <v>7.6492000000000004</v>
      </c>
      <c r="P954" s="113">
        <v>66.489200000000011</v>
      </c>
      <c r="R954">
        <v>3</v>
      </c>
      <c r="S954" s="136"/>
      <c r="T954" s="136"/>
      <c r="U954" s="136"/>
    </row>
    <row r="955" spans="1:21" x14ac:dyDescent="0.25">
      <c r="A955" t="s">
        <v>8265</v>
      </c>
      <c r="B955" s="13" t="s">
        <v>9285</v>
      </c>
      <c r="C955" t="s">
        <v>1</v>
      </c>
      <c r="D955" t="s">
        <v>0</v>
      </c>
      <c r="E955">
        <v>3885</v>
      </c>
      <c r="F955" s="1" t="s">
        <v>2876</v>
      </c>
      <c r="G955" t="s">
        <v>9225</v>
      </c>
      <c r="H955" s="113">
        <v>0</v>
      </c>
      <c r="I955" s="113">
        <v>0</v>
      </c>
      <c r="J955" s="113">
        <v>0</v>
      </c>
      <c r="K955" s="113">
        <v>51.17</v>
      </c>
      <c r="L955" s="113">
        <v>0</v>
      </c>
      <c r="M955" s="113">
        <v>0</v>
      </c>
      <c r="N955" s="113">
        <v>0</v>
      </c>
      <c r="O955" s="113">
        <v>6.6521000000000008</v>
      </c>
      <c r="P955" s="113">
        <v>57.822100000000006</v>
      </c>
      <c r="R955">
        <v>3</v>
      </c>
      <c r="S955" s="136"/>
      <c r="T955" s="136"/>
      <c r="U955" s="136"/>
    </row>
    <row r="956" spans="1:21" x14ac:dyDescent="0.25">
      <c r="A956" t="s">
        <v>8265</v>
      </c>
      <c r="B956" s="13" t="s">
        <v>9271</v>
      </c>
      <c r="C956" t="s">
        <v>1</v>
      </c>
      <c r="D956" t="s">
        <v>0</v>
      </c>
      <c r="E956">
        <v>3867</v>
      </c>
      <c r="F956" s="1" t="s">
        <v>2876</v>
      </c>
      <c r="G956" t="s">
        <v>9225</v>
      </c>
      <c r="H956" s="113">
        <v>0</v>
      </c>
      <c r="I956" s="113">
        <v>0</v>
      </c>
      <c r="J956" s="113">
        <v>0</v>
      </c>
      <c r="K956" s="113">
        <v>31.98</v>
      </c>
      <c r="L956" s="113">
        <v>0</v>
      </c>
      <c r="M956" s="113">
        <v>0</v>
      </c>
      <c r="N956" s="113">
        <v>0</v>
      </c>
      <c r="O956" s="113">
        <v>4.1574</v>
      </c>
      <c r="P956" s="113">
        <v>36.1374</v>
      </c>
      <c r="R956">
        <v>3</v>
      </c>
      <c r="S956" s="136"/>
      <c r="T956" s="136"/>
      <c r="U956" s="136"/>
    </row>
    <row r="957" spans="1:21" x14ac:dyDescent="0.25">
      <c r="A957" t="s">
        <v>8265</v>
      </c>
      <c r="B957" s="13" t="s">
        <v>9282</v>
      </c>
      <c r="C957" t="s">
        <v>1</v>
      </c>
      <c r="D957" t="s">
        <v>0</v>
      </c>
      <c r="E957">
        <v>3843</v>
      </c>
      <c r="F957" s="1" t="s">
        <v>2876</v>
      </c>
      <c r="G957" t="s">
        <v>9225</v>
      </c>
      <c r="H957" s="113">
        <v>0</v>
      </c>
      <c r="I957" s="113">
        <v>0</v>
      </c>
      <c r="J957" s="113">
        <v>0</v>
      </c>
      <c r="K957" s="113">
        <v>56.28</v>
      </c>
      <c r="L957" s="113">
        <v>0</v>
      </c>
      <c r="M957" s="113">
        <v>0</v>
      </c>
      <c r="N957" s="113">
        <v>0</v>
      </c>
      <c r="O957" s="113">
        <v>7.3164000000000007</v>
      </c>
      <c r="P957" s="113">
        <v>63.596400000000003</v>
      </c>
      <c r="R957">
        <v>3</v>
      </c>
      <c r="S957" s="136"/>
      <c r="T957" s="136"/>
      <c r="U957" s="136"/>
    </row>
    <row r="958" spans="1:21" x14ac:dyDescent="0.25">
      <c r="A958" t="s">
        <v>8265</v>
      </c>
      <c r="B958" s="13" t="s">
        <v>9274</v>
      </c>
      <c r="C958" t="s">
        <v>1</v>
      </c>
      <c r="D958" t="s">
        <v>0</v>
      </c>
      <c r="E958">
        <v>3824</v>
      </c>
      <c r="F958" s="1" t="s">
        <v>2876</v>
      </c>
      <c r="G958" t="s">
        <v>9225</v>
      </c>
      <c r="H958" s="113">
        <v>0</v>
      </c>
      <c r="I958" s="113">
        <v>0</v>
      </c>
      <c r="J958" s="113">
        <v>0</v>
      </c>
      <c r="K958" s="113">
        <v>31.98</v>
      </c>
      <c r="L958" s="113">
        <v>0</v>
      </c>
      <c r="M958" s="113">
        <v>0</v>
      </c>
      <c r="N958" s="113">
        <v>0</v>
      </c>
      <c r="O958" s="113">
        <v>4.1574</v>
      </c>
      <c r="P958" s="113">
        <v>36.1374</v>
      </c>
      <c r="R958">
        <v>3</v>
      </c>
      <c r="S958" s="136"/>
      <c r="T958" s="136"/>
      <c r="U958" s="136"/>
    </row>
    <row r="959" spans="1:21" x14ac:dyDescent="0.25">
      <c r="A959" t="s">
        <v>8265</v>
      </c>
      <c r="B959" s="13" t="s">
        <v>9274</v>
      </c>
      <c r="C959" t="s">
        <v>1</v>
      </c>
      <c r="D959" t="s">
        <v>0</v>
      </c>
      <c r="E959">
        <v>3822</v>
      </c>
      <c r="F959" s="1" t="s">
        <v>2876</v>
      </c>
      <c r="G959" t="s">
        <v>9225</v>
      </c>
      <c r="H959" s="113">
        <v>0</v>
      </c>
      <c r="I959" s="113">
        <v>0</v>
      </c>
      <c r="J959" s="113">
        <v>0</v>
      </c>
      <c r="K959" s="113">
        <v>31.98</v>
      </c>
      <c r="L959" s="113">
        <v>0</v>
      </c>
      <c r="M959" s="113">
        <v>0</v>
      </c>
      <c r="N959" s="113">
        <v>0</v>
      </c>
      <c r="O959" s="113">
        <v>4.1574</v>
      </c>
      <c r="P959" s="113">
        <v>36.1374</v>
      </c>
      <c r="R959">
        <v>3</v>
      </c>
      <c r="S959" s="136"/>
      <c r="T959" s="136"/>
      <c r="U959" s="136"/>
    </row>
    <row r="960" spans="1:21" x14ac:dyDescent="0.25">
      <c r="A960" t="s">
        <v>8265</v>
      </c>
      <c r="B960" s="13" t="s">
        <v>9258</v>
      </c>
      <c r="C960" t="s">
        <v>1</v>
      </c>
      <c r="D960" t="s">
        <v>0</v>
      </c>
      <c r="E960">
        <v>3802</v>
      </c>
      <c r="F960" s="1" t="s">
        <v>2876</v>
      </c>
      <c r="G960" t="s">
        <v>9225</v>
      </c>
      <c r="H960" s="113">
        <v>0</v>
      </c>
      <c r="I960" s="113">
        <v>0</v>
      </c>
      <c r="J960" s="113">
        <v>0</v>
      </c>
      <c r="K960" s="113">
        <v>63.96</v>
      </c>
      <c r="L960" s="113">
        <v>0</v>
      </c>
      <c r="M960" s="113">
        <v>0</v>
      </c>
      <c r="N960" s="113">
        <v>0</v>
      </c>
      <c r="O960" s="113">
        <v>8.3148</v>
      </c>
      <c r="P960" s="113">
        <v>72.274799999999999</v>
      </c>
      <c r="R960">
        <v>3</v>
      </c>
      <c r="S960" s="136"/>
      <c r="T960" s="136"/>
      <c r="U960" s="136"/>
    </row>
    <row r="961" spans="1:21" x14ac:dyDescent="0.25">
      <c r="A961" t="s">
        <v>8265</v>
      </c>
      <c r="B961" s="13" t="s">
        <v>9286</v>
      </c>
      <c r="C961" t="s">
        <v>1</v>
      </c>
      <c r="D961" t="s">
        <v>0</v>
      </c>
      <c r="E961">
        <v>3774</v>
      </c>
      <c r="F961" s="1" t="s">
        <v>2876</v>
      </c>
      <c r="G961" t="s">
        <v>9225</v>
      </c>
      <c r="H961" s="113">
        <v>0</v>
      </c>
      <c r="I961" s="113">
        <v>0</v>
      </c>
      <c r="J961" s="113">
        <v>0</v>
      </c>
      <c r="K961" s="113">
        <v>31.98</v>
      </c>
      <c r="L961" s="113">
        <v>0</v>
      </c>
      <c r="M961" s="113">
        <v>0</v>
      </c>
      <c r="N961" s="113">
        <v>0</v>
      </c>
      <c r="O961" s="113">
        <v>4.1574</v>
      </c>
      <c r="P961" s="113">
        <v>36.1374</v>
      </c>
      <c r="R961">
        <v>3</v>
      </c>
      <c r="S961" s="136"/>
      <c r="T961" s="136"/>
      <c r="U961" s="136"/>
    </row>
    <row r="962" spans="1:21" x14ac:dyDescent="0.25">
      <c r="A962" t="s">
        <v>8265</v>
      </c>
      <c r="B962" s="13" t="s">
        <v>9278</v>
      </c>
      <c r="C962" t="s">
        <v>1</v>
      </c>
      <c r="D962" t="s">
        <v>0</v>
      </c>
      <c r="E962">
        <v>4018</v>
      </c>
      <c r="F962" s="1" t="s">
        <v>2876</v>
      </c>
      <c r="G962" t="s">
        <v>9225</v>
      </c>
      <c r="H962" s="113">
        <v>0</v>
      </c>
      <c r="I962" s="113">
        <v>0</v>
      </c>
      <c r="J962" s="113">
        <v>0</v>
      </c>
      <c r="K962" s="113">
        <v>64.069999999999993</v>
      </c>
      <c r="L962" s="113">
        <v>0</v>
      </c>
      <c r="M962" s="113">
        <v>0</v>
      </c>
      <c r="N962" s="113">
        <v>0</v>
      </c>
      <c r="O962" s="113">
        <v>8.3290999999999986</v>
      </c>
      <c r="P962" s="113">
        <v>72.39909999999999</v>
      </c>
      <c r="R962">
        <v>3</v>
      </c>
      <c r="S962" s="136"/>
      <c r="T962" s="136"/>
      <c r="U962" s="136"/>
    </row>
    <row r="963" spans="1:21" x14ac:dyDescent="0.25">
      <c r="A963" t="s">
        <v>8265</v>
      </c>
      <c r="B963" s="13" t="s">
        <v>9256</v>
      </c>
      <c r="C963" t="s">
        <v>1</v>
      </c>
      <c r="D963" t="s">
        <v>0</v>
      </c>
      <c r="E963">
        <v>3980</v>
      </c>
      <c r="F963" s="1" t="s">
        <v>2876</v>
      </c>
      <c r="G963" t="s">
        <v>9225</v>
      </c>
      <c r="H963" s="113">
        <v>0</v>
      </c>
      <c r="I963" s="113">
        <v>0</v>
      </c>
      <c r="J963" s="113">
        <v>0</v>
      </c>
      <c r="K963" s="113">
        <v>64.069999999999993</v>
      </c>
      <c r="L963" s="113">
        <v>0</v>
      </c>
      <c r="M963" s="113">
        <v>0</v>
      </c>
      <c r="N963" s="113">
        <v>0</v>
      </c>
      <c r="O963" s="113">
        <v>8.3290999999999986</v>
      </c>
      <c r="P963" s="113">
        <v>72.39909999999999</v>
      </c>
      <c r="R963">
        <v>3</v>
      </c>
      <c r="S963" s="136"/>
      <c r="T963" s="136"/>
      <c r="U963" s="136"/>
    </row>
    <row r="964" spans="1:21" x14ac:dyDescent="0.25">
      <c r="A964" t="s">
        <v>8265</v>
      </c>
      <c r="B964" s="13" t="s">
        <v>9279</v>
      </c>
      <c r="C964" t="s">
        <v>1</v>
      </c>
      <c r="D964" t="s">
        <v>0</v>
      </c>
      <c r="E964">
        <v>3945</v>
      </c>
      <c r="F964" s="1" t="s">
        <v>2876</v>
      </c>
      <c r="G964" t="s">
        <v>9225</v>
      </c>
      <c r="H964" s="113">
        <v>0</v>
      </c>
      <c r="I964" s="113">
        <v>0</v>
      </c>
      <c r="J964" s="113">
        <v>0</v>
      </c>
      <c r="K964" s="113">
        <v>64.069999999999993</v>
      </c>
      <c r="L964" s="113">
        <v>0</v>
      </c>
      <c r="M964" s="113">
        <v>0</v>
      </c>
      <c r="N964" s="113">
        <v>0</v>
      </c>
      <c r="O964" s="113">
        <v>8.3290999999999986</v>
      </c>
      <c r="P964" s="113">
        <v>72.39909999999999</v>
      </c>
      <c r="R964">
        <v>3</v>
      </c>
      <c r="S964" s="136"/>
      <c r="T964" s="136"/>
      <c r="U964" s="136"/>
    </row>
    <row r="965" spans="1:21" x14ac:dyDescent="0.25">
      <c r="A965" t="s">
        <v>8265</v>
      </c>
      <c r="B965" s="13" t="s">
        <v>9287</v>
      </c>
      <c r="C965" t="s">
        <v>1</v>
      </c>
      <c r="D965" t="s">
        <v>0</v>
      </c>
      <c r="E965">
        <v>3914</v>
      </c>
      <c r="F965" s="1" t="s">
        <v>2876</v>
      </c>
      <c r="G965" t="s">
        <v>9225</v>
      </c>
      <c r="H965" s="113">
        <v>0</v>
      </c>
      <c r="I965" s="113">
        <v>0</v>
      </c>
      <c r="J965" s="113">
        <v>0</v>
      </c>
      <c r="K965" s="113">
        <v>64.069999999999993</v>
      </c>
      <c r="L965" s="113">
        <v>0</v>
      </c>
      <c r="M965" s="113">
        <v>0</v>
      </c>
      <c r="N965" s="113">
        <v>0</v>
      </c>
      <c r="O965" s="113">
        <v>8.3290999999999986</v>
      </c>
      <c r="P965" s="113">
        <v>72.39909999999999</v>
      </c>
      <c r="R965">
        <v>3</v>
      </c>
      <c r="S965" s="136"/>
      <c r="T965" s="136"/>
      <c r="U965" s="136"/>
    </row>
    <row r="966" spans="1:21" x14ac:dyDescent="0.25">
      <c r="A966" t="s">
        <v>8265</v>
      </c>
      <c r="B966" s="13" t="s">
        <v>9281</v>
      </c>
      <c r="C966" t="s">
        <v>1</v>
      </c>
      <c r="D966" t="s">
        <v>0</v>
      </c>
      <c r="E966">
        <v>3876</v>
      </c>
      <c r="F966" s="1" t="s">
        <v>2876</v>
      </c>
      <c r="G966" t="s">
        <v>9225</v>
      </c>
      <c r="H966" s="113">
        <v>0</v>
      </c>
      <c r="I966" s="113">
        <v>0</v>
      </c>
      <c r="J966" s="113">
        <v>0</v>
      </c>
      <c r="K966" s="113">
        <v>64.069999999999993</v>
      </c>
      <c r="L966" s="113">
        <v>0</v>
      </c>
      <c r="M966" s="113">
        <v>0</v>
      </c>
      <c r="N966" s="113">
        <v>0</v>
      </c>
      <c r="O966" s="113">
        <v>8.3290999999999986</v>
      </c>
      <c r="P966" s="113">
        <v>72.39909999999999</v>
      </c>
      <c r="R966">
        <v>3</v>
      </c>
      <c r="S966" s="136"/>
      <c r="T966" s="136"/>
      <c r="U966" s="136"/>
    </row>
    <row r="967" spans="1:21" x14ac:dyDescent="0.25">
      <c r="A967" t="s">
        <v>8265</v>
      </c>
      <c r="B967" s="13" t="s">
        <v>9274</v>
      </c>
      <c r="C967" t="s">
        <v>1</v>
      </c>
      <c r="D967" t="s">
        <v>0</v>
      </c>
      <c r="E967">
        <v>3831</v>
      </c>
      <c r="F967" s="1" t="s">
        <v>2876</v>
      </c>
      <c r="G967" t="s">
        <v>9225</v>
      </c>
      <c r="H967" s="113">
        <v>0</v>
      </c>
      <c r="I967" s="113">
        <v>0</v>
      </c>
      <c r="J967" s="113">
        <v>0</v>
      </c>
      <c r="K967" s="113">
        <v>64.069999999999993</v>
      </c>
      <c r="L967" s="113">
        <v>0</v>
      </c>
      <c r="M967" s="113">
        <v>0</v>
      </c>
      <c r="N967" s="113">
        <v>0</v>
      </c>
      <c r="O967" s="113">
        <v>8.3290999999999986</v>
      </c>
      <c r="P967" s="113">
        <v>72.39909999999999</v>
      </c>
      <c r="R967">
        <v>3</v>
      </c>
      <c r="S967" s="136"/>
      <c r="T967" s="136"/>
      <c r="U967" s="136"/>
    </row>
    <row r="968" spans="1:21" x14ac:dyDescent="0.25">
      <c r="A968" t="s">
        <v>8265</v>
      </c>
      <c r="B968" s="13" t="s">
        <v>9275</v>
      </c>
      <c r="C968" t="s">
        <v>1</v>
      </c>
      <c r="D968" t="s">
        <v>0</v>
      </c>
      <c r="E968">
        <v>3791</v>
      </c>
      <c r="F968" s="1" t="s">
        <v>2876</v>
      </c>
      <c r="G968" t="s">
        <v>9225</v>
      </c>
      <c r="H968" s="113">
        <v>0</v>
      </c>
      <c r="I968" s="113">
        <v>0</v>
      </c>
      <c r="J968" s="113">
        <v>0</v>
      </c>
      <c r="K968" s="113">
        <v>64.069999999999993</v>
      </c>
      <c r="L968" s="113">
        <v>0</v>
      </c>
      <c r="M968" s="113">
        <v>0</v>
      </c>
      <c r="N968" s="113">
        <v>0</v>
      </c>
      <c r="O968" s="113">
        <v>8.3290999999999986</v>
      </c>
      <c r="P968" s="113">
        <v>72.39909999999999</v>
      </c>
      <c r="R968">
        <v>3</v>
      </c>
      <c r="S968" s="136"/>
      <c r="T968" s="136"/>
      <c r="U968" s="136"/>
    </row>
    <row r="969" spans="1:21" x14ac:dyDescent="0.25">
      <c r="A969" t="s">
        <v>8265</v>
      </c>
      <c r="B969" s="13" t="s">
        <v>9273</v>
      </c>
      <c r="C969" t="s">
        <v>1</v>
      </c>
      <c r="D969" t="s">
        <v>0</v>
      </c>
      <c r="E969">
        <v>3892</v>
      </c>
      <c r="F969" s="1" t="s">
        <v>2876</v>
      </c>
      <c r="G969" t="s">
        <v>9225</v>
      </c>
      <c r="H969" s="113">
        <v>0</v>
      </c>
      <c r="I969" s="113">
        <v>0</v>
      </c>
      <c r="J969" s="113">
        <v>0</v>
      </c>
      <c r="K969" s="113">
        <v>64.069999999999993</v>
      </c>
      <c r="L969" s="113">
        <v>0</v>
      </c>
      <c r="M969" s="113">
        <v>0</v>
      </c>
      <c r="N969" s="113">
        <v>0</v>
      </c>
      <c r="O969" s="113">
        <v>8.3290999999999986</v>
      </c>
      <c r="P969" s="113">
        <v>72.39909999999999</v>
      </c>
      <c r="R969">
        <v>3</v>
      </c>
      <c r="S969" s="136"/>
      <c r="T969" s="136"/>
      <c r="U969" s="136"/>
    </row>
    <row r="970" spans="1:21" x14ac:dyDescent="0.25">
      <c r="A970" t="s">
        <v>8265</v>
      </c>
      <c r="B970" s="13" t="s">
        <v>9255</v>
      </c>
      <c r="C970" t="s">
        <v>1</v>
      </c>
      <c r="D970" t="s">
        <v>0</v>
      </c>
      <c r="E970">
        <v>4003</v>
      </c>
      <c r="F970" s="1" t="s">
        <v>2876</v>
      </c>
      <c r="G970" t="s">
        <v>9225</v>
      </c>
      <c r="H970" s="113">
        <v>0</v>
      </c>
      <c r="I970" s="113">
        <v>0</v>
      </c>
      <c r="J970" s="113">
        <v>0</v>
      </c>
      <c r="K970" s="113">
        <v>64.069999999999993</v>
      </c>
      <c r="L970" s="113">
        <v>0</v>
      </c>
      <c r="M970" s="113">
        <v>0</v>
      </c>
      <c r="N970" s="113">
        <v>0</v>
      </c>
      <c r="O970" s="113">
        <v>8.3290999999999986</v>
      </c>
      <c r="P970" s="113">
        <v>72.39909999999999</v>
      </c>
      <c r="R970">
        <v>3</v>
      </c>
      <c r="S970" s="136"/>
      <c r="T970" s="136"/>
      <c r="U970" s="136"/>
    </row>
    <row r="971" spans="1:21" x14ac:dyDescent="0.25">
      <c r="A971" t="s">
        <v>8265</v>
      </c>
      <c r="B971" s="13" t="s">
        <v>9272</v>
      </c>
      <c r="C971" t="s">
        <v>1</v>
      </c>
      <c r="D971" t="s">
        <v>0</v>
      </c>
      <c r="E971">
        <v>3930</v>
      </c>
      <c r="F971" s="1" t="s">
        <v>2876</v>
      </c>
      <c r="G971" t="s">
        <v>9225</v>
      </c>
      <c r="H971" s="113">
        <v>0</v>
      </c>
      <c r="I971" s="113">
        <v>0</v>
      </c>
      <c r="J971" s="113">
        <v>0</v>
      </c>
      <c r="K971" s="113">
        <v>64.069999999999993</v>
      </c>
      <c r="L971" s="113">
        <v>0</v>
      </c>
      <c r="M971" s="113">
        <v>0</v>
      </c>
      <c r="N971" s="113">
        <v>0</v>
      </c>
      <c r="O971" s="113">
        <v>8.3290999999999986</v>
      </c>
      <c r="P971" s="113">
        <v>72.39909999999999</v>
      </c>
      <c r="R971">
        <v>3</v>
      </c>
      <c r="S971" s="136"/>
      <c r="T971" s="136"/>
      <c r="U971" s="136"/>
    </row>
    <row r="972" spans="1:21" x14ac:dyDescent="0.25">
      <c r="A972" t="s">
        <v>8265</v>
      </c>
      <c r="B972" s="13" t="s">
        <v>9258</v>
      </c>
      <c r="C972" t="s">
        <v>1</v>
      </c>
      <c r="D972" t="s">
        <v>0</v>
      </c>
      <c r="E972">
        <v>3801</v>
      </c>
      <c r="F972" s="1" t="s">
        <v>2876</v>
      </c>
      <c r="G972" t="s">
        <v>9225</v>
      </c>
      <c r="H972" s="113">
        <v>0</v>
      </c>
      <c r="I972" s="113">
        <v>0</v>
      </c>
      <c r="J972" s="113">
        <v>0</v>
      </c>
      <c r="K972" s="113">
        <v>64.069999999999993</v>
      </c>
      <c r="L972" s="113">
        <v>0</v>
      </c>
      <c r="M972" s="113">
        <v>0</v>
      </c>
      <c r="N972" s="113">
        <v>0</v>
      </c>
      <c r="O972" s="113">
        <v>8.3290999999999986</v>
      </c>
      <c r="P972" s="113">
        <v>72.39909999999999</v>
      </c>
      <c r="R972">
        <v>3</v>
      </c>
      <c r="S972" s="136"/>
      <c r="T972" s="136"/>
      <c r="U972" s="136"/>
    </row>
    <row r="973" spans="1:21" x14ac:dyDescent="0.25">
      <c r="A973" t="s">
        <v>8265</v>
      </c>
      <c r="B973" s="13" t="s">
        <v>9277</v>
      </c>
      <c r="C973" t="s">
        <v>1</v>
      </c>
      <c r="D973" t="s">
        <v>0</v>
      </c>
      <c r="E973">
        <v>323247</v>
      </c>
      <c r="F973" s="1" t="s">
        <v>1375</v>
      </c>
      <c r="G973" t="s">
        <v>9288</v>
      </c>
      <c r="H973" s="113">
        <v>8.4</v>
      </c>
      <c r="I973" s="113">
        <v>0</v>
      </c>
      <c r="J973" s="113">
        <v>0</v>
      </c>
      <c r="K973" s="113">
        <v>93.46</v>
      </c>
      <c r="L973" s="113">
        <v>0</v>
      </c>
      <c r="M973" s="113">
        <v>0</v>
      </c>
      <c r="N973" s="113">
        <v>0</v>
      </c>
      <c r="O973" s="113">
        <v>12.149799999999999</v>
      </c>
      <c r="P973" s="113">
        <v>114.0098</v>
      </c>
      <c r="R973">
        <v>3</v>
      </c>
      <c r="S973" s="136"/>
      <c r="T973" s="136"/>
      <c r="U973" s="136"/>
    </row>
    <row r="974" spans="1:21" x14ac:dyDescent="0.25">
      <c r="A974" t="s">
        <v>8265</v>
      </c>
      <c r="B974" s="13" t="s">
        <v>9289</v>
      </c>
      <c r="C974" t="s">
        <v>1</v>
      </c>
      <c r="D974" t="s">
        <v>0</v>
      </c>
      <c r="E974">
        <v>322391</v>
      </c>
      <c r="F974" s="1" t="s">
        <v>1375</v>
      </c>
      <c r="G974" t="s">
        <v>9288</v>
      </c>
      <c r="H974" s="113">
        <v>8.1999999999999993</v>
      </c>
      <c r="I974" s="113">
        <v>0</v>
      </c>
      <c r="J974" s="113">
        <v>0</v>
      </c>
      <c r="K974" s="113">
        <v>91.86</v>
      </c>
      <c r="L974" s="113">
        <v>0</v>
      </c>
      <c r="M974" s="113">
        <v>0</v>
      </c>
      <c r="N974" s="113">
        <v>0</v>
      </c>
      <c r="O974" s="113">
        <v>11.941800000000001</v>
      </c>
      <c r="P974" s="113">
        <v>112.0018</v>
      </c>
      <c r="R974">
        <v>3</v>
      </c>
      <c r="S974" s="136"/>
      <c r="T974" s="136"/>
      <c r="U974" s="136"/>
    </row>
    <row r="975" spans="1:21" x14ac:dyDescent="0.25">
      <c r="A975" t="s">
        <v>8265</v>
      </c>
      <c r="B975" s="13" t="s">
        <v>9262</v>
      </c>
      <c r="C975" t="s">
        <v>1</v>
      </c>
      <c r="D975" t="s">
        <v>0</v>
      </c>
      <c r="E975">
        <v>2265</v>
      </c>
      <c r="F975" s="1" t="s">
        <v>6475</v>
      </c>
      <c r="G975" t="s">
        <v>9290</v>
      </c>
      <c r="H975" s="113">
        <v>0</v>
      </c>
      <c r="I975" s="113">
        <v>0</v>
      </c>
      <c r="J975" s="113">
        <v>0</v>
      </c>
      <c r="K975" s="113">
        <v>70.16</v>
      </c>
      <c r="L975" s="113">
        <v>0</v>
      </c>
      <c r="M975" s="113">
        <v>0</v>
      </c>
      <c r="N975" s="113">
        <v>0</v>
      </c>
      <c r="O975" s="113">
        <v>9.1207999999999991</v>
      </c>
      <c r="P975" s="113">
        <v>79.280799999999999</v>
      </c>
      <c r="R975">
        <v>3</v>
      </c>
      <c r="S975" s="136"/>
      <c r="T975" s="136"/>
      <c r="U975" s="136"/>
    </row>
    <row r="976" spans="1:21" x14ac:dyDescent="0.25">
      <c r="A976" t="s">
        <v>8265</v>
      </c>
      <c r="B976" s="13" t="s">
        <v>9291</v>
      </c>
      <c r="C976" t="s">
        <v>1</v>
      </c>
      <c r="D976" t="s">
        <v>0</v>
      </c>
      <c r="E976">
        <v>14643</v>
      </c>
      <c r="F976" s="1" t="s">
        <v>3069</v>
      </c>
      <c r="G976" t="s">
        <v>9292</v>
      </c>
      <c r="H976" s="113">
        <v>0</v>
      </c>
      <c r="I976" s="113">
        <v>0</v>
      </c>
      <c r="J976" s="113">
        <v>0</v>
      </c>
      <c r="K976" s="113">
        <v>49.02</v>
      </c>
      <c r="L976" s="113">
        <v>0</v>
      </c>
      <c r="M976" s="113">
        <v>0</v>
      </c>
      <c r="N976" s="113">
        <v>0</v>
      </c>
      <c r="O976" s="113">
        <v>6.3726000000000003</v>
      </c>
      <c r="P976" s="113">
        <v>55.392600000000002</v>
      </c>
      <c r="R976">
        <v>3</v>
      </c>
      <c r="S976" s="136"/>
      <c r="T976" s="136"/>
      <c r="U976" s="136"/>
    </row>
    <row r="977" spans="1:21" x14ac:dyDescent="0.25">
      <c r="A977" t="s">
        <v>8265</v>
      </c>
      <c r="B977" s="13" t="s">
        <v>9275</v>
      </c>
      <c r="C977" t="s">
        <v>1</v>
      </c>
      <c r="D977" t="s">
        <v>0</v>
      </c>
      <c r="E977">
        <v>34054</v>
      </c>
      <c r="F977" s="1" t="s">
        <v>2771</v>
      </c>
      <c r="G977" t="s">
        <v>9293</v>
      </c>
      <c r="H977" s="113">
        <v>0</v>
      </c>
      <c r="I977" s="113">
        <v>0</v>
      </c>
      <c r="J977" s="113">
        <v>0</v>
      </c>
      <c r="K977" s="113">
        <v>98.44</v>
      </c>
      <c r="L977" s="113">
        <v>0</v>
      </c>
      <c r="M977" s="113">
        <v>0</v>
      </c>
      <c r="N977" s="113">
        <v>0</v>
      </c>
      <c r="O977" s="113">
        <v>12.7972</v>
      </c>
      <c r="P977" s="113">
        <v>111.2372</v>
      </c>
      <c r="R977">
        <v>3</v>
      </c>
      <c r="S977" s="136"/>
      <c r="T977" s="136"/>
      <c r="U977" s="136"/>
    </row>
    <row r="978" spans="1:21" x14ac:dyDescent="0.25">
      <c r="A978" t="s">
        <v>8265</v>
      </c>
      <c r="B978" s="13" t="s">
        <v>9277</v>
      </c>
      <c r="C978" t="s">
        <v>1</v>
      </c>
      <c r="D978" t="s">
        <v>0</v>
      </c>
      <c r="E978">
        <v>93844</v>
      </c>
      <c r="F978" s="1"/>
      <c r="G978" t="s">
        <v>1391</v>
      </c>
      <c r="H978" s="113">
        <v>14.629999999999999</v>
      </c>
      <c r="I978" s="113">
        <v>0</v>
      </c>
      <c r="J978" s="113">
        <v>0</v>
      </c>
      <c r="K978" s="113">
        <v>162.27000000000001</v>
      </c>
      <c r="L978" s="113">
        <v>0</v>
      </c>
      <c r="M978" s="113">
        <v>0</v>
      </c>
      <c r="N978" s="113">
        <v>0</v>
      </c>
      <c r="O978" s="113">
        <v>21.095100000000002</v>
      </c>
      <c r="P978" s="113">
        <v>197.99510000000001</v>
      </c>
      <c r="Q978" s="113" t="s">
        <v>9244</v>
      </c>
      <c r="R978">
        <v>3</v>
      </c>
      <c r="S978" s="136"/>
      <c r="T978" s="136"/>
      <c r="U978" s="136"/>
    </row>
    <row r="979" spans="1:21" x14ac:dyDescent="0.25">
      <c r="A979" t="s">
        <v>8265</v>
      </c>
      <c r="B979" s="13" t="s">
        <v>9289</v>
      </c>
      <c r="C979" t="s">
        <v>1</v>
      </c>
      <c r="D979" t="s">
        <v>0</v>
      </c>
      <c r="E979">
        <v>92648</v>
      </c>
      <c r="F979" s="1"/>
      <c r="G979" t="s">
        <v>1391</v>
      </c>
      <c r="H979" s="113">
        <v>14.669999999999998</v>
      </c>
      <c r="I979" s="113">
        <v>0</v>
      </c>
      <c r="J979" s="113">
        <v>0</v>
      </c>
      <c r="K979" s="113">
        <v>164.01</v>
      </c>
      <c r="L979" s="113">
        <v>0</v>
      </c>
      <c r="M979" s="113">
        <v>0</v>
      </c>
      <c r="N979" s="113">
        <v>0</v>
      </c>
      <c r="O979" s="113">
        <v>21.321300000000001</v>
      </c>
      <c r="P979" s="113">
        <v>200.00129999999999</v>
      </c>
      <c r="Q979" s="113" t="s">
        <v>9244</v>
      </c>
      <c r="R979">
        <v>3</v>
      </c>
      <c r="S979" s="136"/>
      <c r="T979" s="136"/>
      <c r="U979" s="136"/>
    </row>
    <row r="980" spans="1:21" x14ac:dyDescent="0.25">
      <c r="A980" t="s">
        <v>8265</v>
      </c>
      <c r="B980" s="13" t="s">
        <v>9294</v>
      </c>
      <c r="C980" t="s">
        <v>1</v>
      </c>
      <c r="D980" t="s">
        <v>0</v>
      </c>
      <c r="E980">
        <v>92912</v>
      </c>
      <c r="F980" s="1"/>
      <c r="G980" t="s">
        <v>1391</v>
      </c>
      <c r="H980" s="113">
        <v>3.25</v>
      </c>
      <c r="I980" s="113">
        <v>0</v>
      </c>
      <c r="J980" s="113">
        <v>0</v>
      </c>
      <c r="K980" s="113">
        <v>44.03</v>
      </c>
      <c r="L980" s="113">
        <v>0</v>
      </c>
      <c r="M980" s="113">
        <v>0</v>
      </c>
      <c r="N980" s="113">
        <v>0</v>
      </c>
      <c r="O980" s="113">
        <v>5.7239000000000004</v>
      </c>
      <c r="P980" s="113">
        <v>53.003900000000002</v>
      </c>
      <c r="Q980" s="113" t="s">
        <v>9244</v>
      </c>
      <c r="R980">
        <v>3</v>
      </c>
      <c r="S980" s="136"/>
      <c r="T980" s="136"/>
      <c r="U980" s="136"/>
    </row>
    <row r="981" spans="1:21" x14ac:dyDescent="0.25">
      <c r="A981" t="s">
        <v>8265</v>
      </c>
      <c r="B981" s="13" t="s">
        <v>9282</v>
      </c>
      <c r="C981" t="s">
        <v>1</v>
      </c>
      <c r="D981" t="s">
        <v>0</v>
      </c>
      <c r="E981">
        <v>1679</v>
      </c>
      <c r="F981" s="1" t="s">
        <v>5246</v>
      </c>
      <c r="G981" t="s">
        <v>9237</v>
      </c>
      <c r="H981" s="113">
        <v>0</v>
      </c>
      <c r="I981" s="113">
        <v>0</v>
      </c>
      <c r="J981" s="113">
        <v>0</v>
      </c>
      <c r="K981" s="113">
        <v>35</v>
      </c>
      <c r="L981" s="113">
        <v>0</v>
      </c>
      <c r="M981" s="113">
        <v>0</v>
      </c>
      <c r="N981" s="113">
        <v>0</v>
      </c>
      <c r="O981" s="113">
        <v>4.55</v>
      </c>
      <c r="P981" s="113">
        <v>39.549999999999997</v>
      </c>
      <c r="R981">
        <v>3</v>
      </c>
      <c r="S981" s="136"/>
      <c r="T981" s="136"/>
      <c r="U981" s="136"/>
    </row>
    <row r="982" spans="1:21" x14ac:dyDescent="0.25">
      <c r="A982" t="s">
        <v>8265</v>
      </c>
      <c r="B982" s="13" t="s">
        <v>9295</v>
      </c>
      <c r="C982" t="s">
        <v>1</v>
      </c>
      <c r="D982" t="s">
        <v>0</v>
      </c>
      <c r="E982">
        <v>31863</v>
      </c>
      <c r="F982" s="1" t="s">
        <v>1674</v>
      </c>
      <c r="G982" t="s">
        <v>9296</v>
      </c>
      <c r="H982" s="113">
        <v>0</v>
      </c>
      <c r="I982" s="113">
        <v>0</v>
      </c>
      <c r="J982" s="113">
        <v>0</v>
      </c>
      <c r="K982" s="113">
        <v>267.44</v>
      </c>
      <c r="L982" s="113">
        <v>0</v>
      </c>
      <c r="M982" s="113">
        <v>0</v>
      </c>
      <c r="N982" s="113">
        <v>0</v>
      </c>
      <c r="O982" s="113">
        <v>34.767200000000003</v>
      </c>
      <c r="P982" s="113">
        <v>302.2072</v>
      </c>
      <c r="R982">
        <v>3</v>
      </c>
      <c r="S982" s="136"/>
      <c r="T982" s="136"/>
      <c r="U982" s="136"/>
    </row>
    <row r="983" spans="1:21" x14ac:dyDescent="0.25">
      <c r="A983" t="s">
        <v>8265</v>
      </c>
      <c r="B983" s="13" t="s">
        <v>9297</v>
      </c>
      <c r="C983" t="s">
        <v>1</v>
      </c>
      <c r="D983" t="s">
        <v>0</v>
      </c>
      <c r="E983">
        <v>32953</v>
      </c>
      <c r="F983" s="1" t="s">
        <v>1674</v>
      </c>
      <c r="G983" t="s">
        <v>9296</v>
      </c>
      <c r="H983" s="113">
        <v>0</v>
      </c>
      <c r="I983" s="113">
        <v>0</v>
      </c>
      <c r="J983" s="113">
        <v>0</v>
      </c>
      <c r="K983" s="113">
        <v>216.16</v>
      </c>
      <c r="L983" s="113">
        <v>0</v>
      </c>
      <c r="M983" s="113">
        <v>0</v>
      </c>
      <c r="N983" s="113">
        <v>0</v>
      </c>
      <c r="O983" s="113">
        <v>28.1008</v>
      </c>
      <c r="P983" s="113">
        <v>244.26079999999999</v>
      </c>
      <c r="R983">
        <v>3</v>
      </c>
      <c r="S983" s="136"/>
      <c r="T983" s="136"/>
      <c r="U983" s="136"/>
    </row>
    <row r="984" spans="1:21" x14ac:dyDescent="0.25">
      <c r="A984" t="s">
        <v>8265</v>
      </c>
      <c r="B984" s="13" t="s">
        <v>9298</v>
      </c>
      <c r="C984" t="s">
        <v>1</v>
      </c>
      <c r="D984" t="s">
        <v>0</v>
      </c>
      <c r="E984">
        <v>8563</v>
      </c>
      <c r="F984" s="1" t="s">
        <v>9268</v>
      </c>
      <c r="G984" t="s">
        <v>9269</v>
      </c>
      <c r="H984" s="113">
        <v>0</v>
      </c>
      <c r="I984" s="113">
        <v>0</v>
      </c>
      <c r="J984" s="113">
        <v>0</v>
      </c>
      <c r="K984" s="113">
        <v>389.38</v>
      </c>
      <c r="L984" s="113">
        <v>0</v>
      </c>
      <c r="M984" s="113">
        <v>0</v>
      </c>
      <c r="N984" s="113">
        <v>0</v>
      </c>
      <c r="O984" s="113">
        <v>50.619399999999999</v>
      </c>
      <c r="P984" s="113">
        <v>439.99939999999998</v>
      </c>
      <c r="R984">
        <v>3</v>
      </c>
      <c r="S984" s="136"/>
      <c r="T984" s="136"/>
      <c r="U984" s="136"/>
    </row>
    <row r="985" spans="1:21" x14ac:dyDescent="0.25">
      <c r="A985" t="s">
        <v>8265</v>
      </c>
      <c r="B985" s="13" t="s">
        <v>9281</v>
      </c>
      <c r="C985" t="s">
        <v>1</v>
      </c>
      <c r="D985" t="s">
        <v>0</v>
      </c>
      <c r="E985">
        <v>336</v>
      </c>
      <c r="F985" s="1" t="s">
        <v>9268</v>
      </c>
      <c r="G985" t="s">
        <v>9269</v>
      </c>
      <c r="H985" s="113">
        <v>0</v>
      </c>
      <c r="I985" s="113">
        <v>0</v>
      </c>
      <c r="J985" s="113">
        <v>0</v>
      </c>
      <c r="K985" s="113">
        <v>69.47</v>
      </c>
      <c r="L985" s="113">
        <v>0</v>
      </c>
      <c r="M985" s="113">
        <v>0</v>
      </c>
      <c r="N985" s="113">
        <v>0</v>
      </c>
      <c r="O985" s="113">
        <v>9.0311000000000003</v>
      </c>
      <c r="P985" s="113">
        <v>78.501099999999994</v>
      </c>
      <c r="R985">
        <v>3</v>
      </c>
      <c r="S985" s="136"/>
      <c r="T985" s="136"/>
      <c r="U985" s="136"/>
    </row>
    <row r="986" spans="1:21" x14ac:dyDescent="0.25">
      <c r="A986" t="s">
        <v>8265</v>
      </c>
      <c r="B986" s="13" t="s">
        <v>9299</v>
      </c>
      <c r="C986" t="s">
        <v>1</v>
      </c>
      <c r="D986" t="s">
        <v>0</v>
      </c>
      <c r="E986">
        <v>13</v>
      </c>
      <c r="F986" s="1" t="s">
        <v>1334</v>
      </c>
      <c r="G986" t="s">
        <v>1335</v>
      </c>
      <c r="H986" s="113">
        <v>0</v>
      </c>
      <c r="I986" s="113">
        <v>0</v>
      </c>
      <c r="J986" s="113">
        <v>0</v>
      </c>
      <c r="K986" s="113">
        <v>500</v>
      </c>
      <c r="L986" s="113">
        <v>0</v>
      </c>
      <c r="M986" s="113">
        <v>0</v>
      </c>
      <c r="N986" s="113">
        <v>0</v>
      </c>
      <c r="O986" s="113">
        <v>65</v>
      </c>
      <c r="P986" s="113">
        <v>565</v>
      </c>
      <c r="R986">
        <v>3</v>
      </c>
      <c r="S986" s="136"/>
      <c r="T986" s="136"/>
      <c r="U986" s="136"/>
    </row>
    <row r="987" spans="1:21" x14ac:dyDescent="0.25">
      <c r="A987" t="s">
        <v>8265</v>
      </c>
      <c r="B987" s="13" t="s">
        <v>9257</v>
      </c>
      <c r="C987" t="s">
        <v>1</v>
      </c>
      <c r="D987" t="s">
        <v>0</v>
      </c>
      <c r="E987">
        <v>170595</v>
      </c>
      <c r="F987" s="1" t="s">
        <v>3266</v>
      </c>
      <c r="G987" t="s">
        <v>9300</v>
      </c>
      <c r="H987" s="113">
        <v>0</v>
      </c>
      <c r="I987" s="113">
        <v>0</v>
      </c>
      <c r="J987" s="113">
        <v>0</v>
      </c>
      <c r="K987" s="113">
        <v>158.63999999999999</v>
      </c>
      <c r="L987" s="113">
        <v>0</v>
      </c>
      <c r="M987" s="113">
        <v>0</v>
      </c>
      <c r="N987" s="113">
        <v>0</v>
      </c>
      <c r="O987" s="113">
        <v>20.623200000000001</v>
      </c>
      <c r="P987" s="113">
        <v>179.26319999999998</v>
      </c>
      <c r="R987">
        <v>3</v>
      </c>
      <c r="S987" s="136"/>
      <c r="T987" s="136"/>
      <c r="U987" s="136"/>
    </row>
    <row r="988" spans="1:21" x14ac:dyDescent="0.25">
      <c r="A988" t="s">
        <v>8265</v>
      </c>
      <c r="B988" s="13" t="s">
        <v>9301</v>
      </c>
      <c r="C988" t="s">
        <v>1</v>
      </c>
      <c r="D988" t="s">
        <v>0</v>
      </c>
      <c r="E988">
        <v>29150</v>
      </c>
      <c r="F988" s="1" t="s">
        <v>1674</v>
      </c>
      <c r="G988" t="s">
        <v>9296</v>
      </c>
      <c r="H988" s="113">
        <v>0</v>
      </c>
      <c r="I988" s="113">
        <v>0</v>
      </c>
      <c r="J988" s="113">
        <v>0</v>
      </c>
      <c r="K988" s="113">
        <v>55.27</v>
      </c>
      <c r="L988" s="113">
        <v>0</v>
      </c>
      <c r="M988" s="113">
        <v>0</v>
      </c>
      <c r="N988" s="113">
        <v>0</v>
      </c>
      <c r="O988" s="113">
        <v>7.1851000000000003</v>
      </c>
      <c r="P988" s="113">
        <v>62.455100000000002</v>
      </c>
      <c r="R988">
        <v>3</v>
      </c>
      <c r="S988" s="136"/>
      <c r="T988" s="136"/>
      <c r="U988" s="136"/>
    </row>
    <row r="989" spans="1:21" x14ac:dyDescent="0.25">
      <c r="A989" t="s">
        <v>8265</v>
      </c>
      <c r="B989" s="13" t="s">
        <v>9282</v>
      </c>
      <c r="C989" t="s">
        <v>1</v>
      </c>
      <c r="D989" t="s">
        <v>0</v>
      </c>
      <c r="E989">
        <v>158015</v>
      </c>
      <c r="F989" s="1" t="s">
        <v>1798</v>
      </c>
      <c r="G989" t="s">
        <v>9302</v>
      </c>
      <c r="H989" s="113">
        <v>0</v>
      </c>
      <c r="I989" s="113">
        <v>0</v>
      </c>
      <c r="J989" s="113">
        <v>0</v>
      </c>
      <c r="K989" s="113">
        <v>125</v>
      </c>
      <c r="L989" s="113">
        <v>0</v>
      </c>
      <c r="M989" s="113">
        <v>0</v>
      </c>
      <c r="N989" s="113">
        <v>0</v>
      </c>
      <c r="O989" s="113">
        <v>16.25</v>
      </c>
      <c r="P989" s="113">
        <v>141.25</v>
      </c>
      <c r="R989">
        <v>3</v>
      </c>
      <c r="S989" s="136"/>
      <c r="T989" s="136"/>
      <c r="U989" s="136"/>
    </row>
    <row r="990" spans="1:21" x14ac:dyDescent="0.25">
      <c r="A990" t="s">
        <v>8265</v>
      </c>
      <c r="B990" s="13" t="s">
        <v>9266</v>
      </c>
      <c r="C990" t="s">
        <v>1</v>
      </c>
      <c r="D990" t="s">
        <v>0</v>
      </c>
      <c r="E990">
        <v>4011738</v>
      </c>
      <c r="F990" s="1" t="s">
        <v>1506</v>
      </c>
      <c r="G990" t="s">
        <v>9254</v>
      </c>
      <c r="H990" s="113">
        <v>0</v>
      </c>
      <c r="I990" s="113">
        <v>0</v>
      </c>
      <c r="J990" s="113">
        <v>0</v>
      </c>
      <c r="K990" s="113">
        <v>91.1</v>
      </c>
      <c r="L990" s="113">
        <v>0</v>
      </c>
      <c r="M990" s="113">
        <v>0</v>
      </c>
      <c r="N990" s="113">
        <v>0</v>
      </c>
      <c r="O990" s="113">
        <v>11.843</v>
      </c>
      <c r="P990" s="113">
        <v>102.943</v>
      </c>
      <c r="R990">
        <v>3</v>
      </c>
      <c r="S990" s="136"/>
      <c r="T990" s="136"/>
      <c r="U990" s="136"/>
    </row>
    <row r="991" spans="1:21" x14ac:dyDescent="0.25">
      <c r="A991" t="s">
        <v>8265</v>
      </c>
      <c r="B991" s="13" t="s">
        <v>9285</v>
      </c>
      <c r="C991" t="s">
        <v>1</v>
      </c>
      <c r="D991" t="s">
        <v>0</v>
      </c>
      <c r="E991">
        <v>123904</v>
      </c>
      <c r="F991" s="1" t="s">
        <v>1340</v>
      </c>
      <c r="G991" t="s">
        <v>9303</v>
      </c>
      <c r="H991" s="113">
        <v>0</v>
      </c>
      <c r="I991" s="113">
        <v>0</v>
      </c>
      <c r="J991" s="113">
        <v>0</v>
      </c>
      <c r="K991" s="113">
        <v>25.68</v>
      </c>
      <c r="L991" s="113">
        <v>0</v>
      </c>
      <c r="M991" s="113">
        <v>0</v>
      </c>
      <c r="N991" s="113">
        <v>0</v>
      </c>
      <c r="O991" s="113">
        <v>3.3384</v>
      </c>
      <c r="P991" s="113">
        <v>29.0184</v>
      </c>
      <c r="R991">
        <v>3</v>
      </c>
      <c r="S991" s="136"/>
      <c r="T991" s="136"/>
      <c r="U991" s="136"/>
    </row>
    <row r="992" spans="1:21" x14ac:dyDescent="0.25">
      <c r="A992" t="s">
        <v>8265</v>
      </c>
      <c r="B992" s="13" t="s">
        <v>9272</v>
      </c>
      <c r="C992" t="s">
        <v>1</v>
      </c>
      <c r="D992" t="s">
        <v>0</v>
      </c>
      <c r="E992">
        <v>158795</v>
      </c>
      <c r="F992" s="1" t="s">
        <v>1340</v>
      </c>
      <c r="G992" t="s">
        <v>9303</v>
      </c>
      <c r="H992" s="113">
        <v>0</v>
      </c>
      <c r="I992" s="113">
        <v>0</v>
      </c>
      <c r="J992" s="113">
        <v>0</v>
      </c>
      <c r="K992" s="113">
        <v>27.67</v>
      </c>
      <c r="L992" s="113">
        <v>0</v>
      </c>
      <c r="M992" s="113">
        <v>0</v>
      </c>
      <c r="N992" s="113">
        <v>0</v>
      </c>
      <c r="O992" s="113">
        <v>3.5971000000000002</v>
      </c>
      <c r="P992" s="113">
        <v>31.267100000000003</v>
      </c>
      <c r="R992">
        <v>3</v>
      </c>
      <c r="S992" s="136"/>
      <c r="T992" s="136"/>
      <c r="U992" s="136"/>
    </row>
    <row r="993" spans="1:21" x14ac:dyDescent="0.25">
      <c r="A993" t="s">
        <v>8265</v>
      </c>
      <c r="B993" s="13" t="s">
        <v>9280</v>
      </c>
      <c r="C993" t="s">
        <v>1</v>
      </c>
      <c r="D993" t="s">
        <v>0</v>
      </c>
      <c r="E993">
        <v>459</v>
      </c>
      <c r="F993" s="1" t="s">
        <v>2701</v>
      </c>
      <c r="G993" t="s">
        <v>9304</v>
      </c>
      <c r="H993" s="113">
        <v>0</v>
      </c>
      <c r="I993" s="113">
        <v>0</v>
      </c>
      <c r="J993" s="113">
        <v>0</v>
      </c>
      <c r="K993" s="113">
        <v>249.14</v>
      </c>
      <c r="L993" s="113">
        <v>0</v>
      </c>
      <c r="M993" s="113">
        <v>0</v>
      </c>
      <c r="N993" s="113">
        <v>0</v>
      </c>
      <c r="O993" s="113">
        <v>32.388199999999998</v>
      </c>
      <c r="P993" s="113">
        <v>281.52819999999997</v>
      </c>
      <c r="R993">
        <v>3</v>
      </c>
      <c r="S993" s="136"/>
      <c r="T993" s="136"/>
      <c r="U993" s="136"/>
    </row>
    <row r="994" spans="1:21" x14ac:dyDescent="0.25">
      <c r="A994" t="s">
        <v>8265</v>
      </c>
      <c r="B994" s="13" t="s">
        <v>9278</v>
      </c>
      <c r="C994" t="s">
        <v>1</v>
      </c>
      <c r="D994" t="s">
        <v>0</v>
      </c>
      <c r="E994">
        <v>107186</v>
      </c>
      <c r="F994" s="1" t="s">
        <v>9234</v>
      </c>
      <c r="G994" t="s">
        <v>9235</v>
      </c>
      <c r="H994" s="113">
        <v>0</v>
      </c>
      <c r="I994" s="113">
        <v>0</v>
      </c>
      <c r="J994" s="113">
        <v>0</v>
      </c>
      <c r="K994" s="113">
        <v>40.130000000000003</v>
      </c>
      <c r="L994" s="113">
        <v>0</v>
      </c>
      <c r="M994" s="113">
        <v>0</v>
      </c>
      <c r="N994" s="113">
        <v>0</v>
      </c>
      <c r="O994" s="113">
        <v>5.2169000000000008</v>
      </c>
      <c r="P994" s="113">
        <v>45.346900000000005</v>
      </c>
      <c r="R994">
        <v>3</v>
      </c>
      <c r="S994" s="136"/>
      <c r="T994" s="136"/>
      <c r="U994" s="136"/>
    </row>
    <row r="995" spans="1:21" x14ac:dyDescent="0.25">
      <c r="A995" t="s">
        <v>8265</v>
      </c>
      <c r="B995" s="13" t="s">
        <v>9275</v>
      </c>
      <c r="C995" t="s">
        <v>1</v>
      </c>
      <c r="D995" t="s">
        <v>0</v>
      </c>
      <c r="E995">
        <v>16541</v>
      </c>
      <c r="F995" s="1" t="s">
        <v>9234</v>
      </c>
      <c r="G995" t="s">
        <v>9235</v>
      </c>
      <c r="H995" s="113">
        <v>2.4899999999999998</v>
      </c>
      <c r="I995" s="113">
        <v>0</v>
      </c>
      <c r="J995" s="113">
        <v>0</v>
      </c>
      <c r="K995" s="113">
        <v>27.9</v>
      </c>
      <c r="L995" s="113">
        <v>0</v>
      </c>
      <c r="M995" s="113">
        <v>0</v>
      </c>
      <c r="N995" s="113">
        <v>0</v>
      </c>
      <c r="O995" s="113">
        <v>3.6269999999999998</v>
      </c>
      <c r="P995" s="113">
        <v>34.016999999999996</v>
      </c>
      <c r="R995">
        <v>3</v>
      </c>
      <c r="S995" s="136"/>
      <c r="T995" s="136"/>
      <c r="U995" s="136"/>
    </row>
    <row r="996" spans="1:21" x14ac:dyDescent="0.25">
      <c r="A996" t="s">
        <v>8265</v>
      </c>
      <c r="B996" s="13" t="s">
        <v>9278</v>
      </c>
      <c r="C996" t="s">
        <v>1</v>
      </c>
      <c r="D996" t="s">
        <v>0</v>
      </c>
      <c r="E996">
        <v>18605</v>
      </c>
      <c r="F996" s="1" t="s">
        <v>9234</v>
      </c>
      <c r="G996" t="s">
        <v>9235</v>
      </c>
      <c r="H996" s="113">
        <v>1.75</v>
      </c>
      <c r="I996" s="113">
        <v>0</v>
      </c>
      <c r="J996" s="113">
        <v>0</v>
      </c>
      <c r="K996" s="113">
        <v>20.07</v>
      </c>
      <c r="L996" s="113">
        <v>0</v>
      </c>
      <c r="M996" s="113">
        <v>0</v>
      </c>
      <c r="N996" s="113">
        <v>0</v>
      </c>
      <c r="O996" s="113">
        <v>2.6091000000000002</v>
      </c>
      <c r="P996" s="113">
        <v>24.429100000000002</v>
      </c>
      <c r="R996">
        <v>3</v>
      </c>
      <c r="S996" s="136"/>
      <c r="T996" s="136"/>
      <c r="U996" s="136"/>
    </row>
    <row r="997" spans="1:21" x14ac:dyDescent="0.25">
      <c r="A997" t="s">
        <v>8265</v>
      </c>
      <c r="B997" s="13" t="s">
        <v>9305</v>
      </c>
      <c r="C997" t="s">
        <v>1</v>
      </c>
      <c r="D997" t="s">
        <v>0</v>
      </c>
      <c r="E997">
        <v>18393</v>
      </c>
      <c r="F997" s="1" t="s">
        <v>9234</v>
      </c>
      <c r="G997" t="s">
        <v>9235</v>
      </c>
      <c r="H997" s="113">
        <v>2.04</v>
      </c>
      <c r="I997" s="113">
        <v>0</v>
      </c>
      <c r="J997" s="113">
        <v>0</v>
      </c>
      <c r="K997" s="113">
        <v>23.86</v>
      </c>
      <c r="L997" s="113">
        <v>0</v>
      </c>
      <c r="M997" s="113">
        <v>0</v>
      </c>
      <c r="N997" s="113">
        <v>0</v>
      </c>
      <c r="O997" s="113">
        <v>3.1017999999999999</v>
      </c>
      <c r="P997" s="113">
        <v>29.001799999999999</v>
      </c>
      <c r="R997">
        <v>3</v>
      </c>
      <c r="S997" s="136"/>
      <c r="T997" s="136"/>
      <c r="U997" s="136"/>
    </row>
    <row r="998" spans="1:21" x14ac:dyDescent="0.25">
      <c r="A998" t="s">
        <v>8265</v>
      </c>
      <c r="B998" s="13" t="s">
        <v>9306</v>
      </c>
      <c r="C998" t="s">
        <v>1</v>
      </c>
      <c r="D998" t="s">
        <v>0</v>
      </c>
      <c r="E998">
        <v>18189</v>
      </c>
      <c r="F998" s="1" t="s">
        <v>9234</v>
      </c>
      <c r="G998" t="s">
        <v>9235</v>
      </c>
      <c r="H998" s="113">
        <v>2.3200000000000003</v>
      </c>
      <c r="I998" s="113">
        <v>0</v>
      </c>
      <c r="J998" s="113">
        <v>0</v>
      </c>
      <c r="K998" s="113">
        <v>27.16</v>
      </c>
      <c r="L998" s="113">
        <v>0</v>
      </c>
      <c r="M998" s="113">
        <v>0</v>
      </c>
      <c r="N998" s="113">
        <v>0</v>
      </c>
      <c r="O998" s="113">
        <v>3.5308000000000002</v>
      </c>
      <c r="P998" s="113">
        <v>33.010800000000003</v>
      </c>
      <c r="R998">
        <v>3</v>
      </c>
      <c r="S998" s="136"/>
      <c r="T998" s="136"/>
      <c r="U998" s="136"/>
    </row>
    <row r="999" spans="1:21" x14ac:dyDescent="0.25">
      <c r="A999" t="s">
        <v>8265</v>
      </c>
      <c r="B999" s="13" t="s">
        <v>9281</v>
      </c>
      <c r="C999" t="s">
        <v>1</v>
      </c>
      <c r="D999" t="s">
        <v>0</v>
      </c>
      <c r="E999">
        <v>17383</v>
      </c>
      <c r="F999" s="1" t="s">
        <v>9234</v>
      </c>
      <c r="G999" t="s">
        <v>9235</v>
      </c>
      <c r="H999" s="113">
        <v>2.72</v>
      </c>
      <c r="I999" s="113">
        <v>0</v>
      </c>
      <c r="J999" s="113">
        <v>0</v>
      </c>
      <c r="K999" s="113">
        <v>30.21</v>
      </c>
      <c r="L999" s="113">
        <v>0</v>
      </c>
      <c r="M999" s="113">
        <v>0</v>
      </c>
      <c r="N999" s="113">
        <v>0</v>
      </c>
      <c r="O999" s="113">
        <v>3.9273000000000002</v>
      </c>
      <c r="P999" s="113">
        <v>36.857300000000002</v>
      </c>
      <c r="R999">
        <v>3</v>
      </c>
      <c r="S999" s="136"/>
      <c r="T999" s="136"/>
      <c r="U999" s="136"/>
    </row>
    <row r="1000" spans="1:21" x14ac:dyDescent="0.25">
      <c r="A1000" t="s">
        <v>8265</v>
      </c>
      <c r="B1000" s="13" t="s">
        <v>9270</v>
      </c>
      <c r="C1000" t="s">
        <v>1</v>
      </c>
      <c r="D1000" t="s">
        <v>0</v>
      </c>
      <c r="E1000">
        <v>110249</v>
      </c>
      <c r="F1000" s="1" t="s">
        <v>1430</v>
      </c>
      <c r="G1000" t="s">
        <v>9307</v>
      </c>
      <c r="H1000" s="113">
        <v>2.39</v>
      </c>
      <c r="I1000" s="113">
        <v>0</v>
      </c>
      <c r="J1000" s="113">
        <v>0</v>
      </c>
      <c r="K1000" s="113">
        <v>27.97</v>
      </c>
      <c r="L1000" s="113">
        <v>0</v>
      </c>
      <c r="M1000" s="113">
        <v>0</v>
      </c>
      <c r="N1000" s="113">
        <v>0</v>
      </c>
      <c r="O1000" s="113">
        <v>3.6360999999999999</v>
      </c>
      <c r="P1000" s="113">
        <v>33.996099999999998</v>
      </c>
      <c r="R1000">
        <v>3</v>
      </c>
      <c r="S1000" s="136"/>
      <c r="T1000" s="136"/>
      <c r="U1000" s="136"/>
    </row>
    <row r="1001" spans="1:21" x14ac:dyDescent="0.25">
      <c r="A1001" t="s">
        <v>8265</v>
      </c>
      <c r="B1001" s="13" t="s">
        <v>9255</v>
      </c>
      <c r="C1001" t="s">
        <v>1</v>
      </c>
      <c r="D1001" t="s">
        <v>0</v>
      </c>
      <c r="E1001">
        <v>502822</v>
      </c>
      <c r="F1001" s="1" t="s">
        <v>1529</v>
      </c>
      <c r="G1001" t="s">
        <v>9259</v>
      </c>
      <c r="H1001" s="113">
        <v>0</v>
      </c>
      <c r="I1001" s="113">
        <v>0</v>
      </c>
      <c r="J1001" s="113">
        <v>0</v>
      </c>
      <c r="K1001" s="113">
        <v>14.16</v>
      </c>
      <c r="L1001" s="113">
        <v>0</v>
      </c>
      <c r="M1001" s="113">
        <v>0</v>
      </c>
      <c r="N1001" s="113">
        <v>0</v>
      </c>
      <c r="O1001" s="113">
        <v>1.8408</v>
      </c>
      <c r="P1001" s="113">
        <v>16.000800000000002</v>
      </c>
      <c r="R1001">
        <v>3</v>
      </c>
      <c r="S1001" s="136"/>
      <c r="T1001" s="136"/>
      <c r="U1001" s="136"/>
    </row>
    <row r="1002" spans="1:21" x14ac:dyDescent="0.25">
      <c r="A1002" t="s">
        <v>8265</v>
      </c>
      <c r="B1002" s="13" t="s">
        <v>9275</v>
      </c>
      <c r="C1002" t="s">
        <v>1</v>
      </c>
      <c r="D1002" t="s">
        <v>0</v>
      </c>
      <c r="E1002">
        <v>56023</v>
      </c>
      <c r="F1002" s="1" t="s">
        <v>1459</v>
      </c>
      <c r="G1002" t="s">
        <v>9229</v>
      </c>
      <c r="H1002" s="113">
        <v>2.58</v>
      </c>
      <c r="I1002" s="113">
        <v>0</v>
      </c>
      <c r="J1002" s="113">
        <v>0</v>
      </c>
      <c r="K1002" s="113">
        <v>29.04</v>
      </c>
      <c r="L1002" s="113">
        <v>0</v>
      </c>
      <c r="M1002" s="113">
        <v>0</v>
      </c>
      <c r="N1002" s="113">
        <v>0</v>
      </c>
      <c r="O1002" s="113">
        <v>3.7751999999999999</v>
      </c>
      <c r="P1002" s="113">
        <v>35.395199999999996</v>
      </c>
      <c r="R1002">
        <v>3</v>
      </c>
      <c r="S1002" s="136"/>
      <c r="T1002" s="136"/>
      <c r="U1002" s="136"/>
    </row>
    <row r="1003" spans="1:21" x14ac:dyDescent="0.25">
      <c r="A1003" t="s">
        <v>8265</v>
      </c>
      <c r="B1003" s="13" t="s">
        <v>9262</v>
      </c>
      <c r="C1003" t="s">
        <v>1</v>
      </c>
      <c r="D1003" t="s">
        <v>0</v>
      </c>
      <c r="E1003">
        <v>56286</v>
      </c>
      <c r="F1003" s="1" t="s">
        <v>1459</v>
      </c>
      <c r="G1003" t="s">
        <v>9229</v>
      </c>
      <c r="H1003" s="113">
        <v>4.92</v>
      </c>
      <c r="I1003" s="113">
        <v>0</v>
      </c>
      <c r="J1003" s="113">
        <v>0</v>
      </c>
      <c r="K1003" s="113">
        <v>53.74</v>
      </c>
      <c r="L1003" s="113">
        <v>0</v>
      </c>
      <c r="M1003" s="113">
        <v>0</v>
      </c>
      <c r="N1003" s="113">
        <v>0</v>
      </c>
      <c r="O1003" s="113">
        <v>6.9862000000000002</v>
      </c>
      <c r="P1003" s="113">
        <v>65.646200000000007</v>
      </c>
      <c r="R1003">
        <v>3</v>
      </c>
      <c r="S1003" s="136"/>
      <c r="T1003" s="136"/>
      <c r="U1003" s="136"/>
    </row>
    <row r="1004" spans="1:21" x14ac:dyDescent="0.25">
      <c r="A1004" t="s">
        <v>8265</v>
      </c>
      <c r="B1004" s="13" t="s">
        <v>9267</v>
      </c>
      <c r="C1004" t="s">
        <v>1</v>
      </c>
      <c r="D1004" t="s">
        <v>0</v>
      </c>
      <c r="E1004">
        <v>56831</v>
      </c>
      <c r="F1004" s="1" t="s">
        <v>1459</v>
      </c>
      <c r="G1004" t="s">
        <v>9229</v>
      </c>
      <c r="H1004" s="113">
        <v>5.6999999999999993</v>
      </c>
      <c r="I1004" s="113">
        <v>0</v>
      </c>
      <c r="J1004" s="113">
        <v>0</v>
      </c>
      <c r="K1004" s="113">
        <v>62.21</v>
      </c>
      <c r="L1004" s="113">
        <v>0</v>
      </c>
      <c r="M1004" s="113">
        <v>0</v>
      </c>
      <c r="N1004" s="113">
        <v>0</v>
      </c>
      <c r="O1004" s="113">
        <v>8.0873000000000008</v>
      </c>
      <c r="P1004" s="113">
        <v>75.997299999999996</v>
      </c>
      <c r="R1004">
        <v>3</v>
      </c>
      <c r="S1004" s="136"/>
      <c r="T1004" s="136"/>
      <c r="U1004" s="136"/>
    </row>
    <row r="1005" spans="1:21" x14ac:dyDescent="0.25">
      <c r="A1005" t="s">
        <v>8265</v>
      </c>
      <c r="B1005" s="13" t="s">
        <v>9271</v>
      </c>
      <c r="C1005" t="s">
        <v>1</v>
      </c>
      <c r="D1005" t="s">
        <v>0</v>
      </c>
      <c r="E1005">
        <v>56877</v>
      </c>
      <c r="F1005" s="1" t="s">
        <v>1459</v>
      </c>
      <c r="G1005" t="s">
        <v>9229</v>
      </c>
      <c r="H1005" s="113">
        <v>6.01</v>
      </c>
      <c r="I1005" s="113">
        <v>0</v>
      </c>
      <c r="J1005" s="113">
        <v>0</v>
      </c>
      <c r="K1005" s="113">
        <v>65.48</v>
      </c>
      <c r="L1005" s="113">
        <v>0</v>
      </c>
      <c r="M1005" s="113">
        <v>0</v>
      </c>
      <c r="N1005" s="113">
        <v>0</v>
      </c>
      <c r="O1005" s="113">
        <v>8.5124000000000013</v>
      </c>
      <c r="P1005" s="113">
        <v>80.002400000000009</v>
      </c>
      <c r="R1005">
        <v>3</v>
      </c>
      <c r="S1005" s="136"/>
      <c r="T1005" s="136"/>
      <c r="U1005" s="136"/>
    </row>
    <row r="1006" spans="1:21" x14ac:dyDescent="0.25">
      <c r="A1006" t="s">
        <v>8265</v>
      </c>
      <c r="B1006" s="13" t="s">
        <v>9281</v>
      </c>
      <c r="C1006" t="s">
        <v>1</v>
      </c>
      <c r="D1006" t="s">
        <v>0</v>
      </c>
      <c r="E1006">
        <v>57082</v>
      </c>
      <c r="F1006" s="1" t="s">
        <v>1459</v>
      </c>
      <c r="G1006" t="s">
        <v>9229</v>
      </c>
      <c r="H1006" s="113">
        <v>4.3499999999999996</v>
      </c>
      <c r="I1006" s="113">
        <v>0</v>
      </c>
      <c r="J1006" s="113">
        <v>0</v>
      </c>
      <c r="K1006" s="113">
        <v>47.48</v>
      </c>
      <c r="L1006" s="113">
        <v>0</v>
      </c>
      <c r="M1006" s="113">
        <v>0</v>
      </c>
      <c r="N1006" s="113">
        <v>0</v>
      </c>
      <c r="O1006" s="113">
        <v>6.1723999999999997</v>
      </c>
      <c r="P1006" s="113">
        <v>58.002399999999994</v>
      </c>
      <c r="R1006">
        <v>3</v>
      </c>
      <c r="S1006" s="136"/>
      <c r="T1006" s="136"/>
      <c r="U1006" s="136"/>
    </row>
    <row r="1007" spans="1:21" x14ac:dyDescent="0.25">
      <c r="A1007" t="s">
        <v>8265</v>
      </c>
      <c r="B1007" s="13" t="s">
        <v>9273</v>
      </c>
      <c r="C1007" t="s">
        <v>1</v>
      </c>
      <c r="D1007" t="s">
        <v>0</v>
      </c>
      <c r="E1007">
        <v>57366</v>
      </c>
      <c r="F1007" s="1" t="s">
        <v>1459</v>
      </c>
      <c r="G1007" t="s">
        <v>9229</v>
      </c>
      <c r="H1007" s="113">
        <v>3.5999999999999996</v>
      </c>
      <c r="I1007" s="113">
        <v>0</v>
      </c>
      <c r="J1007" s="113">
        <v>0</v>
      </c>
      <c r="K1007" s="113">
        <v>39.409999999999997</v>
      </c>
      <c r="L1007" s="113">
        <v>0</v>
      </c>
      <c r="M1007" s="113">
        <v>0</v>
      </c>
      <c r="N1007" s="113">
        <v>0</v>
      </c>
      <c r="O1007" s="113">
        <v>5.1232999999999995</v>
      </c>
      <c r="P1007" s="113">
        <v>48.133299999999998</v>
      </c>
      <c r="R1007">
        <v>3</v>
      </c>
      <c r="S1007" s="136"/>
      <c r="T1007" s="136"/>
      <c r="U1007" s="136"/>
    </row>
    <row r="1008" spans="1:21" x14ac:dyDescent="0.25">
      <c r="A1008" t="s">
        <v>8265</v>
      </c>
      <c r="B1008" s="13" t="s">
        <v>9270</v>
      </c>
      <c r="C1008" t="s">
        <v>1</v>
      </c>
      <c r="D1008" t="s">
        <v>0</v>
      </c>
      <c r="E1008">
        <v>57581</v>
      </c>
      <c r="F1008" s="1" t="s">
        <v>1459</v>
      </c>
      <c r="G1008" t="s">
        <v>9229</v>
      </c>
      <c r="H1008" s="113">
        <v>4.88</v>
      </c>
      <c r="I1008" s="113">
        <v>0</v>
      </c>
      <c r="J1008" s="113">
        <v>0</v>
      </c>
      <c r="K1008" s="113">
        <v>52.69</v>
      </c>
      <c r="L1008" s="113">
        <v>0</v>
      </c>
      <c r="M1008" s="113">
        <v>0</v>
      </c>
      <c r="N1008" s="113">
        <v>0</v>
      </c>
      <c r="O1008" s="113">
        <v>6.8497000000000003</v>
      </c>
      <c r="P1008" s="113">
        <v>64.419700000000006</v>
      </c>
      <c r="R1008">
        <v>3</v>
      </c>
      <c r="S1008" s="136"/>
      <c r="T1008" s="136"/>
      <c r="U1008" s="136"/>
    </row>
    <row r="1009" spans="1:21" x14ac:dyDescent="0.25">
      <c r="A1009" t="s">
        <v>8265</v>
      </c>
      <c r="B1009" s="13" t="s">
        <v>9279</v>
      </c>
      <c r="C1009" t="s">
        <v>1</v>
      </c>
      <c r="D1009" t="s">
        <v>0</v>
      </c>
      <c r="E1009">
        <v>57790</v>
      </c>
      <c r="F1009" s="1" t="s">
        <v>1459</v>
      </c>
      <c r="G1009" t="s">
        <v>9229</v>
      </c>
      <c r="H1009" s="113">
        <v>4.37</v>
      </c>
      <c r="I1009" s="113">
        <v>0</v>
      </c>
      <c r="J1009" s="113">
        <v>0</v>
      </c>
      <c r="K1009" s="113">
        <v>47.13</v>
      </c>
      <c r="L1009" s="113">
        <v>0</v>
      </c>
      <c r="M1009" s="113">
        <v>0</v>
      </c>
      <c r="N1009" s="113">
        <v>0</v>
      </c>
      <c r="O1009" s="113">
        <v>6.1269000000000009</v>
      </c>
      <c r="P1009" s="113">
        <v>57.626899999999999</v>
      </c>
      <c r="R1009">
        <v>3</v>
      </c>
      <c r="S1009" s="136"/>
      <c r="T1009" s="136"/>
      <c r="U1009" s="136"/>
    </row>
    <row r="1010" spans="1:21" x14ac:dyDescent="0.25">
      <c r="A1010" t="s">
        <v>8265</v>
      </c>
      <c r="B1010" s="13" t="s">
        <v>9279</v>
      </c>
      <c r="C1010" t="s">
        <v>1</v>
      </c>
      <c r="D1010" t="s">
        <v>0</v>
      </c>
      <c r="E1010">
        <v>57837</v>
      </c>
      <c r="F1010" s="1" t="s">
        <v>1459</v>
      </c>
      <c r="G1010" t="s">
        <v>9229</v>
      </c>
      <c r="H1010" s="113">
        <v>3.11</v>
      </c>
      <c r="I1010" s="113">
        <v>0</v>
      </c>
      <c r="J1010" s="113">
        <v>0</v>
      </c>
      <c r="K1010" s="113">
        <v>33.659999999999997</v>
      </c>
      <c r="L1010" s="113">
        <v>0</v>
      </c>
      <c r="M1010" s="113">
        <v>0</v>
      </c>
      <c r="N1010" s="113">
        <v>0</v>
      </c>
      <c r="O1010" s="113">
        <v>4.3757999999999999</v>
      </c>
      <c r="P1010" s="113">
        <v>41.145799999999994</v>
      </c>
      <c r="R1010">
        <v>3</v>
      </c>
      <c r="S1010" s="136"/>
      <c r="T1010" s="136"/>
      <c r="U1010" s="136"/>
    </row>
    <row r="1011" spans="1:21" x14ac:dyDescent="0.25">
      <c r="A1011" t="s">
        <v>8265</v>
      </c>
      <c r="B1011" s="13" t="s">
        <v>9257</v>
      </c>
      <c r="C1011" t="s">
        <v>1</v>
      </c>
      <c r="D1011" t="s">
        <v>0</v>
      </c>
      <c r="E1011">
        <v>58064</v>
      </c>
      <c r="F1011" s="1" t="s">
        <v>1459</v>
      </c>
      <c r="G1011" t="s">
        <v>9229</v>
      </c>
      <c r="H1011" s="113">
        <v>2.75</v>
      </c>
      <c r="I1011" s="113">
        <v>0</v>
      </c>
      <c r="J1011" s="113">
        <v>0</v>
      </c>
      <c r="K1011" s="113">
        <v>29.69</v>
      </c>
      <c r="L1011" s="113">
        <v>0</v>
      </c>
      <c r="M1011" s="113">
        <v>0</v>
      </c>
      <c r="N1011" s="113">
        <v>0</v>
      </c>
      <c r="O1011" s="113">
        <v>3.8597000000000001</v>
      </c>
      <c r="P1011" s="113">
        <v>36.299700000000001</v>
      </c>
      <c r="R1011">
        <v>3</v>
      </c>
      <c r="S1011" s="136"/>
      <c r="T1011" s="136"/>
      <c r="U1011" s="136"/>
    </row>
    <row r="1012" spans="1:21" x14ac:dyDescent="0.25">
      <c r="A1012" t="s">
        <v>8265</v>
      </c>
      <c r="B1012" s="13" t="s">
        <v>9305</v>
      </c>
      <c r="C1012" t="s">
        <v>1</v>
      </c>
      <c r="D1012" t="s">
        <v>0</v>
      </c>
      <c r="E1012">
        <v>58329</v>
      </c>
      <c r="F1012" s="1" t="s">
        <v>1459</v>
      </c>
      <c r="G1012" t="s">
        <v>9229</v>
      </c>
      <c r="H1012" s="113">
        <v>5.38</v>
      </c>
      <c r="I1012" s="113">
        <v>0</v>
      </c>
      <c r="J1012" s="113">
        <v>0</v>
      </c>
      <c r="K1012" s="113">
        <v>58.13</v>
      </c>
      <c r="L1012" s="113">
        <v>0</v>
      </c>
      <c r="M1012" s="113">
        <v>0</v>
      </c>
      <c r="N1012" s="113">
        <v>0</v>
      </c>
      <c r="O1012" s="113">
        <v>7.5569000000000006</v>
      </c>
      <c r="P1012" s="113">
        <v>71.066900000000004</v>
      </c>
      <c r="R1012">
        <v>3</v>
      </c>
      <c r="S1012" s="136"/>
      <c r="T1012" s="136"/>
      <c r="U1012" s="136"/>
    </row>
    <row r="1013" spans="1:21" x14ac:dyDescent="0.25">
      <c r="A1013" t="s">
        <v>8265</v>
      </c>
      <c r="B1013" s="13" t="s">
        <v>9278</v>
      </c>
      <c r="C1013" t="s">
        <v>1</v>
      </c>
      <c r="D1013" t="s">
        <v>0</v>
      </c>
      <c r="E1013">
        <v>58528</v>
      </c>
      <c r="F1013" s="1" t="s">
        <v>1459</v>
      </c>
      <c r="G1013" t="s">
        <v>9229</v>
      </c>
      <c r="H1013" s="113">
        <v>5.21</v>
      </c>
      <c r="I1013" s="113">
        <v>0</v>
      </c>
      <c r="J1013" s="113">
        <v>0</v>
      </c>
      <c r="K1013" s="113">
        <v>56.29</v>
      </c>
      <c r="L1013" s="113">
        <v>0</v>
      </c>
      <c r="M1013" s="113">
        <v>0</v>
      </c>
      <c r="N1013" s="113">
        <v>0</v>
      </c>
      <c r="O1013" s="113">
        <v>7.3177000000000003</v>
      </c>
      <c r="P1013" s="113">
        <v>68.817700000000002</v>
      </c>
      <c r="R1013">
        <v>3</v>
      </c>
      <c r="S1013" s="136"/>
      <c r="T1013" s="136"/>
      <c r="U1013" s="136"/>
    </row>
    <row r="1014" spans="1:21" x14ac:dyDescent="0.25">
      <c r="A1014" t="s">
        <v>8265</v>
      </c>
      <c r="B1014" s="13" t="s">
        <v>9278</v>
      </c>
      <c r="C1014" t="s">
        <v>1</v>
      </c>
      <c r="D1014" t="s">
        <v>0</v>
      </c>
      <c r="E1014">
        <v>58555</v>
      </c>
      <c r="F1014" s="1" t="s">
        <v>1459</v>
      </c>
      <c r="G1014" t="s">
        <v>9229</v>
      </c>
      <c r="H1014" s="113">
        <v>2.5</v>
      </c>
      <c r="I1014" s="113">
        <v>0</v>
      </c>
      <c r="J1014" s="113">
        <v>0</v>
      </c>
      <c r="K1014" s="113">
        <v>26.99</v>
      </c>
      <c r="L1014" s="113">
        <v>0</v>
      </c>
      <c r="M1014" s="113">
        <v>0</v>
      </c>
      <c r="N1014" s="113">
        <v>0</v>
      </c>
      <c r="O1014" s="113">
        <v>3.5086999999999997</v>
      </c>
      <c r="P1014" s="113">
        <v>32.998699999999999</v>
      </c>
      <c r="R1014">
        <v>3</v>
      </c>
      <c r="S1014" s="136"/>
      <c r="T1014" s="136"/>
      <c r="U1014" s="136"/>
    </row>
    <row r="1015" spans="1:21" x14ac:dyDescent="0.25">
      <c r="A1015" t="s">
        <v>8265</v>
      </c>
      <c r="B1015" s="13" t="s">
        <v>9251</v>
      </c>
      <c r="C1015" t="s">
        <v>1</v>
      </c>
      <c r="D1015" t="s">
        <v>0</v>
      </c>
      <c r="E1015">
        <v>14254</v>
      </c>
      <c r="F1015" s="1"/>
      <c r="G1015" t="s">
        <v>9226</v>
      </c>
      <c r="H1015" s="113">
        <v>11.36</v>
      </c>
      <c r="I1015" s="113">
        <v>0</v>
      </c>
      <c r="J1015" s="113">
        <v>0</v>
      </c>
      <c r="K1015" s="113">
        <v>122.69</v>
      </c>
      <c r="L1015" s="113">
        <v>0</v>
      </c>
      <c r="M1015" s="113">
        <v>0</v>
      </c>
      <c r="N1015" s="113">
        <v>0</v>
      </c>
      <c r="O1015" s="113">
        <v>15.9497</v>
      </c>
      <c r="P1015" s="113">
        <v>149.99970000000002</v>
      </c>
      <c r="Q1015" s="113" t="s">
        <v>9308</v>
      </c>
      <c r="R1015">
        <v>3</v>
      </c>
      <c r="S1015" s="136"/>
      <c r="T1015" s="136"/>
      <c r="U1015" s="136"/>
    </row>
    <row r="1016" spans="1:21" x14ac:dyDescent="0.25">
      <c r="A1016" t="s">
        <v>8265</v>
      </c>
      <c r="B1016" s="13" t="s">
        <v>9255</v>
      </c>
      <c r="C1016" t="s">
        <v>1</v>
      </c>
      <c r="D1016" t="s">
        <v>0</v>
      </c>
      <c r="E1016">
        <v>13511</v>
      </c>
      <c r="F1016" s="1"/>
      <c r="G1016" t="s">
        <v>9226</v>
      </c>
      <c r="H1016" s="113">
        <v>3.78</v>
      </c>
      <c r="I1016" s="113">
        <v>0</v>
      </c>
      <c r="J1016" s="113">
        <v>0</v>
      </c>
      <c r="K1016" s="113">
        <v>40.9</v>
      </c>
      <c r="L1016" s="113">
        <v>0</v>
      </c>
      <c r="M1016" s="113">
        <v>0</v>
      </c>
      <c r="N1016" s="113">
        <v>0</v>
      </c>
      <c r="O1016" s="113">
        <v>5.3170000000000002</v>
      </c>
      <c r="P1016" s="113">
        <v>49.997</v>
      </c>
      <c r="Q1016" s="113" t="s">
        <v>9308</v>
      </c>
      <c r="R1016">
        <v>3</v>
      </c>
      <c r="S1016" s="136"/>
      <c r="T1016" s="136"/>
      <c r="U1016" s="136"/>
    </row>
    <row r="1017" spans="1:21" x14ac:dyDescent="0.25">
      <c r="A1017" t="s">
        <v>8265</v>
      </c>
      <c r="B1017" s="13" t="s">
        <v>9255</v>
      </c>
      <c r="C1017" t="s">
        <v>1</v>
      </c>
      <c r="D1017" t="s">
        <v>0</v>
      </c>
      <c r="E1017">
        <v>13634</v>
      </c>
      <c r="F1017" s="1"/>
      <c r="G1017" t="s">
        <v>9226</v>
      </c>
      <c r="H1017" s="113">
        <v>11.379999999999999</v>
      </c>
      <c r="I1017" s="113">
        <v>0</v>
      </c>
      <c r="J1017" s="113">
        <v>0</v>
      </c>
      <c r="K1017" s="113">
        <v>122.91</v>
      </c>
      <c r="L1017" s="113">
        <v>0</v>
      </c>
      <c r="M1017" s="113">
        <v>0</v>
      </c>
      <c r="N1017" s="113">
        <v>0</v>
      </c>
      <c r="O1017" s="113">
        <v>15.978300000000001</v>
      </c>
      <c r="P1017" s="113">
        <v>150.26829999999998</v>
      </c>
      <c r="Q1017" s="113" t="s">
        <v>9308</v>
      </c>
      <c r="R1017">
        <v>3</v>
      </c>
      <c r="S1017" s="136"/>
      <c r="T1017" s="136"/>
      <c r="U1017" s="136"/>
    </row>
    <row r="1018" spans="1:21" x14ac:dyDescent="0.25">
      <c r="A1018" t="s">
        <v>8265</v>
      </c>
      <c r="B1018" s="13" t="s">
        <v>9256</v>
      </c>
      <c r="C1018" t="s">
        <v>1</v>
      </c>
      <c r="D1018" t="s">
        <v>0</v>
      </c>
      <c r="E1018">
        <v>13106</v>
      </c>
      <c r="F1018" s="1"/>
      <c r="G1018" t="s">
        <v>9226</v>
      </c>
      <c r="H1018" s="113">
        <v>11.17</v>
      </c>
      <c r="I1018" s="113">
        <v>0</v>
      </c>
      <c r="J1018" s="113">
        <v>0</v>
      </c>
      <c r="K1018" s="113">
        <v>120.63</v>
      </c>
      <c r="L1018" s="113">
        <v>0</v>
      </c>
      <c r="M1018" s="113">
        <v>0</v>
      </c>
      <c r="N1018" s="113">
        <v>0</v>
      </c>
      <c r="O1018" s="113">
        <v>15.681900000000001</v>
      </c>
      <c r="P1018" s="113">
        <v>147.4819</v>
      </c>
      <c r="Q1018" s="113" t="s">
        <v>9308</v>
      </c>
      <c r="R1018">
        <v>3</v>
      </c>
      <c r="S1018" s="136"/>
      <c r="T1018" s="136"/>
      <c r="U1018" s="136"/>
    </row>
    <row r="1019" spans="1:21" x14ac:dyDescent="0.25">
      <c r="A1019" t="s">
        <v>8265</v>
      </c>
      <c r="B1019" s="13" t="s">
        <v>9306</v>
      </c>
      <c r="C1019" t="s">
        <v>1</v>
      </c>
      <c r="D1019" t="s">
        <v>0</v>
      </c>
      <c r="E1019">
        <v>12539</v>
      </c>
      <c r="F1019" s="1"/>
      <c r="G1019" t="s">
        <v>9226</v>
      </c>
      <c r="H1019" s="113">
        <v>9.85</v>
      </c>
      <c r="I1019" s="113">
        <v>0</v>
      </c>
      <c r="J1019" s="113">
        <v>0</v>
      </c>
      <c r="K1019" s="113">
        <v>106.39</v>
      </c>
      <c r="L1019" s="113">
        <v>0</v>
      </c>
      <c r="M1019" s="113">
        <v>0</v>
      </c>
      <c r="N1019" s="113">
        <v>0</v>
      </c>
      <c r="O1019" s="113">
        <v>13.8307</v>
      </c>
      <c r="P1019" s="113">
        <v>130.07069999999999</v>
      </c>
      <c r="Q1019" s="113" t="s">
        <v>9308</v>
      </c>
      <c r="R1019">
        <v>3</v>
      </c>
      <c r="S1019" s="136"/>
      <c r="T1019" s="136"/>
      <c r="U1019" s="136"/>
    </row>
    <row r="1020" spans="1:21" x14ac:dyDescent="0.25">
      <c r="A1020" t="s">
        <v>8265</v>
      </c>
      <c r="B1020" s="13" t="s">
        <v>9272</v>
      </c>
      <c r="C1020" t="s">
        <v>1</v>
      </c>
      <c r="D1020" t="s">
        <v>0</v>
      </c>
      <c r="E1020">
        <v>11938</v>
      </c>
      <c r="F1020" s="1"/>
      <c r="G1020" t="s">
        <v>9226</v>
      </c>
      <c r="H1020" s="113">
        <v>11.29</v>
      </c>
      <c r="I1020" s="113">
        <v>0</v>
      </c>
      <c r="J1020" s="113">
        <v>0</v>
      </c>
      <c r="K1020" s="113">
        <v>121.87</v>
      </c>
      <c r="L1020" s="113">
        <v>0</v>
      </c>
      <c r="M1020" s="113">
        <v>0</v>
      </c>
      <c r="N1020" s="113">
        <v>0</v>
      </c>
      <c r="O1020" s="113">
        <v>15.843100000000002</v>
      </c>
      <c r="P1020" s="113">
        <v>149.00309999999999</v>
      </c>
      <c r="Q1020" s="113" t="s">
        <v>9308</v>
      </c>
      <c r="R1020">
        <v>3</v>
      </c>
      <c r="S1020" s="136"/>
      <c r="T1020" s="136"/>
      <c r="U1020" s="136"/>
    </row>
    <row r="1021" spans="1:21" x14ac:dyDescent="0.25">
      <c r="A1021" t="s">
        <v>8265</v>
      </c>
      <c r="B1021" s="13" t="s">
        <v>9280</v>
      </c>
      <c r="C1021" t="s">
        <v>1</v>
      </c>
      <c r="D1021" t="s">
        <v>0</v>
      </c>
      <c r="E1021">
        <v>11388</v>
      </c>
      <c r="F1021" s="1"/>
      <c r="G1021" t="s">
        <v>9226</v>
      </c>
      <c r="H1021" s="113">
        <v>11.49</v>
      </c>
      <c r="I1021" s="113">
        <v>0</v>
      </c>
      <c r="J1021" s="113">
        <v>0</v>
      </c>
      <c r="K1021" s="113">
        <v>124.05</v>
      </c>
      <c r="L1021" s="113">
        <v>0</v>
      </c>
      <c r="M1021" s="113">
        <v>0</v>
      </c>
      <c r="N1021" s="113">
        <v>0</v>
      </c>
      <c r="O1021" s="113">
        <v>16.1265</v>
      </c>
      <c r="P1021" s="113">
        <v>151.66649999999998</v>
      </c>
      <c r="Q1021" s="113" t="s">
        <v>9308</v>
      </c>
      <c r="R1021">
        <v>3</v>
      </c>
      <c r="S1021" s="136"/>
      <c r="T1021" s="136"/>
      <c r="U1021" s="136"/>
    </row>
    <row r="1022" spans="1:21" x14ac:dyDescent="0.25">
      <c r="A1022" t="s">
        <v>8265</v>
      </c>
      <c r="B1022" s="13" t="s">
        <v>9287</v>
      </c>
      <c r="C1022" t="s">
        <v>1</v>
      </c>
      <c r="D1022" t="s">
        <v>0</v>
      </c>
      <c r="E1022">
        <v>10789</v>
      </c>
      <c r="F1022" s="1"/>
      <c r="G1022" t="s">
        <v>9226</v>
      </c>
      <c r="H1022" s="113">
        <v>9.1499999999999986</v>
      </c>
      <c r="I1022" s="113">
        <v>0</v>
      </c>
      <c r="J1022" s="113">
        <v>0</v>
      </c>
      <c r="K1022" s="113">
        <v>99.88</v>
      </c>
      <c r="L1022" s="113">
        <v>0</v>
      </c>
      <c r="M1022" s="113">
        <v>0</v>
      </c>
      <c r="N1022" s="113">
        <v>0</v>
      </c>
      <c r="O1022" s="113">
        <v>12.984399999999999</v>
      </c>
      <c r="P1022" s="113">
        <v>122.01439999999999</v>
      </c>
      <c r="Q1022" s="113" t="s">
        <v>9308</v>
      </c>
      <c r="R1022">
        <v>3</v>
      </c>
      <c r="S1022" s="136"/>
      <c r="T1022" s="136"/>
      <c r="U1022" s="136"/>
    </row>
    <row r="1023" spans="1:21" x14ac:dyDescent="0.25">
      <c r="A1023" t="s">
        <v>8265</v>
      </c>
      <c r="B1023" s="13" t="s">
        <v>9281</v>
      </c>
      <c r="C1023" t="s">
        <v>1</v>
      </c>
      <c r="D1023" t="s">
        <v>0</v>
      </c>
      <c r="E1023">
        <v>10436</v>
      </c>
      <c r="F1023" s="1"/>
      <c r="G1023" t="s">
        <v>9226</v>
      </c>
      <c r="H1023" s="113">
        <v>9.89</v>
      </c>
      <c r="I1023" s="113">
        <v>0</v>
      </c>
      <c r="J1023" s="113">
        <v>0</v>
      </c>
      <c r="K1023" s="113">
        <v>107.95</v>
      </c>
      <c r="L1023" s="113">
        <v>0</v>
      </c>
      <c r="M1023" s="113">
        <v>0</v>
      </c>
      <c r="N1023" s="113">
        <v>0</v>
      </c>
      <c r="O1023" s="113">
        <v>14.0335</v>
      </c>
      <c r="P1023" s="113">
        <v>131.87350000000001</v>
      </c>
      <c r="Q1023" s="113" t="s">
        <v>9308</v>
      </c>
      <c r="R1023">
        <v>3</v>
      </c>
      <c r="S1023" s="136"/>
      <c r="T1023" s="136"/>
      <c r="U1023" s="136"/>
    </row>
    <row r="1024" spans="1:21" x14ac:dyDescent="0.25">
      <c r="A1024" t="s">
        <v>8265</v>
      </c>
      <c r="B1024" s="13" t="s">
        <v>9274</v>
      </c>
      <c r="C1024" t="s">
        <v>1</v>
      </c>
      <c r="D1024" t="s">
        <v>0</v>
      </c>
      <c r="E1024">
        <v>9406</v>
      </c>
      <c r="F1024" s="1"/>
      <c r="G1024" t="s">
        <v>9226</v>
      </c>
      <c r="H1024" s="113">
        <v>10.95</v>
      </c>
      <c r="I1024" s="113">
        <v>0</v>
      </c>
      <c r="J1024" s="113">
        <v>0</v>
      </c>
      <c r="K1024" s="113">
        <v>119.51</v>
      </c>
      <c r="L1024" s="113">
        <v>0</v>
      </c>
      <c r="M1024" s="113">
        <v>0</v>
      </c>
      <c r="N1024" s="113">
        <v>0</v>
      </c>
      <c r="O1024" s="113">
        <v>15.536300000000001</v>
      </c>
      <c r="P1024" s="113">
        <v>145.99630000000002</v>
      </c>
      <c r="Q1024" s="113" t="s">
        <v>9308</v>
      </c>
      <c r="R1024">
        <v>3</v>
      </c>
      <c r="S1024" s="136"/>
      <c r="T1024" s="136"/>
      <c r="U1024" s="136"/>
    </row>
    <row r="1025" spans="1:21" x14ac:dyDescent="0.25">
      <c r="A1025" t="s">
        <v>8265</v>
      </c>
      <c r="B1025" s="13" t="s">
        <v>9260</v>
      </c>
      <c r="C1025" t="s">
        <v>1</v>
      </c>
      <c r="D1025" t="s">
        <v>0</v>
      </c>
      <c r="E1025">
        <v>8894</v>
      </c>
      <c r="F1025" s="1"/>
      <c r="G1025" t="s">
        <v>9226</v>
      </c>
      <c r="H1025" s="113">
        <v>9.1499999999999986</v>
      </c>
      <c r="I1025" s="113">
        <v>0</v>
      </c>
      <c r="J1025" s="113">
        <v>0</v>
      </c>
      <c r="K1025" s="113">
        <v>99.87</v>
      </c>
      <c r="L1025" s="113">
        <v>0</v>
      </c>
      <c r="M1025" s="113">
        <v>0</v>
      </c>
      <c r="N1025" s="113">
        <v>0</v>
      </c>
      <c r="O1025" s="113">
        <v>12.9831</v>
      </c>
      <c r="P1025" s="113">
        <v>122.00310000000002</v>
      </c>
      <c r="Q1025" s="113" t="s">
        <v>9308</v>
      </c>
      <c r="R1025">
        <v>3</v>
      </c>
      <c r="S1025" s="136"/>
      <c r="T1025" s="136"/>
      <c r="U1025" s="136"/>
    </row>
    <row r="1026" spans="1:21" x14ac:dyDescent="0.25">
      <c r="A1026" t="s">
        <v>8265</v>
      </c>
      <c r="B1026" s="13" t="s">
        <v>9309</v>
      </c>
      <c r="C1026" t="s">
        <v>1</v>
      </c>
      <c r="D1026" t="s">
        <v>0</v>
      </c>
      <c r="E1026">
        <v>8787</v>
      </c>
      <c r="F1026" s="1"/>
      <c r="G1026" t="s">
        <v>9226</v>
      </c>
      <c r="H1026" s="113">
        <v>2.8499999999999996</v>
      </c>
      <c r="I1026" s="113">
        <v>0</v>
      </c>
      <c r="J1026" s="113">
        <v>0</v>
      </c>
      <c r="K1026" s="113">
        <v>31.11</v>
      </c>
      <c r="L1026" s="113">
        <v>0</v>
      </c>
      <c r="M1026" s="113">
        <v>0</v>
      </c>
      <c r="N1026" s="113">
        <v>0</v>
      </c>
      <c r="O1026" s="113">
        <v>4.0442999999999998</v>
      </c>
      <c r="P1026" s="113">
        <v>38.004300000000001</v>
      </c>
      <c r="Q1026" s="113" t="s">
        <v>9308</v>
      </c>
      <c r="R1026">
        <v>3</v>
      </c>
      <c r="S1026" s="136"/>
      <c r="T1026" s="136"/>
      <c r="U1026" s="136"/>
    </row>
    <row r="1027" spans="1:21" x14ac:dyDescent="0.25">
      <c r="A1027" t="s">
        <v>8265</v>
      </c>
      <c r="B1027" s="13" t="s">
        <v>9262</v>
      </c>
      <c r="C1027" t="s">
        <v>1</v>
      </c>
      <c r="D1027" t="s">
        <v>0</v>
      </c>
      <c r="E1027">
        <v>8690</v>
      </c>
      <c r="F1027" s="1"/>
      <c r="G1027" t="s">
        <v>9226</v>
      </c>
      <c r="H1027" s="113">
        <v>11.17</v>
      </c>
      <c r="I1027" s="113">
        <v>0</v>
      </c>
      <c r="J1027" s="113">
        <v>0</v>
      </c>
      <c r="K1027" s="113">
        <v>121.97</v>
      </c>
      <c r="L1027" s="113">
        <v>0</v>
      </c>
      <c r="M1027" s="113">
        <v>0</v>
      </c>
      <c r="N1027" s="113">
        <v>0</v>
      </c>
      <c r="O1027" s="113">
        <v>15.8561</v>
      </c>
      <c r="P1027" s="113">
        <v>148.99609999999998</v>
      </c>
      <c r="Q1027" s="113" t="s">
        <v>9308</v>
      </c>
      <c r="R1027">
        <v>3</v>
      </c>
      <c r="S1027" s="136"/>
      <c r="T1027" s="136"/>
      <c r="U1027" s="136"/>
    </row>
    <row r="1028" spans="1:21" x14ac:dyDescent="0.25">
      <c r="A1028" t="s">
        <v>8265</v>
      </c>
      <c r="B1028" s="13" t="s">
        <v>9275</v>
      </c>
      <c r="C1028" t="s">
        <v>1</v>
      </c>
      <c r="D1028" t="s">
        <v>0</v>
      </c>
      <c r="E1028">
        <v>8256</v>
      </c>
      <c r="F1028" s="1"/>
      <c r="G1028" t="s">
        <v>9226</v>
      </c>
      <c r="H1028" s="113">
        <v>11.6</v>
      </c>
      <c r="I1028" s="113">
        <v>0</v>
      </c>
      <c r="J1028" s="113">
        <v>0</v>
      </c>
      <c r="K1028" s="113">
        <v>130.44</v>
      </c>
      <c r="L1028" s="113">
        <v>0</v>
      </c>
      <c r="M1028" s="113">
        <v>0</v>
      </c>
      <c r="N1028" s="113">
        <v>0</v>
      </c>
      <c r="O1028" s="113">
        <v>16.9572</v>
      </c>
      <c r="P1028" s="113">
        <v>158.99719999999999</v>
      </c>
      <c r="Q1028" s="113" t="s">
        <v>9308</v>
      </c>
      <c r="R1028">
        <v>3</v>
      </c>
      <c r="S1028" s="136"/>
      <c r="T1028" s="136"/>
      <c r="U1028" s="136"/>
    </row>
    <row r="1029" spans="1:21" x14ac:dyDescent="0.25">
      <c r="A1029" t="s">
        <v>8153</v>
      </c>
      <c r="B1029" s="13" t="s">
        <v>9310</v>
      </c>
      <c r="C1029" t="s">
        <v>1</v>
      </c>
      <c r="D1029" t="s">
        <v>0</v>
      </c>
      <c r="E1029">
        <v>150840</v>
      </c>
      <c r="F1029" s="1" t="s">
        <v>3266</v>
      </c>
      <c r="G1029" t="s">
        <v>9300</v>
      </c>
      <c r="H1029" s="113">
        <v>0</v>
      </c>
      <c r="I1029" s="113">
        <v>0</v>
      </c>
      <c r="J1029" s="113">
        <v>0</v>
      </c>
      <c r="K1029" s="113">
        <v>158.63999999999999</v>
      </c>
      <c r="L1029" s="113">
        <v>0</v>
      </c>
      <c r="M1029" s="113">
        <v>0</v>
      </c>
      <c r="N1029" s="113">
        <v>0</v>
      </c>
      <c r="O1029" s="113">
        <v>20.623200000000001</v>
      </c>
      <c r="P1029" s="113">
        <v>179.26319999999998</v>
      </c>
      <c r="R1029">
        <v>3</v>
      </c>
      <c r="S1029" s="136"/>
      <c r="T1029" s="136"/>
      <c r="U1029" s="136"/>
    </row>
    <row r="1030" spans="1:21" x14ac:dyDescent="0.25">
      <c r="A1030" t="s">
        <v>8153</v>
      </c>
      <c r="B1030" s="13" t="s">
        <v>9311</v>
      </c>
      <c r="C1030" t="s">
        <v>1</v>
      </c>
      <c r="D1030" t="s">
        <v>0</v>
      </c>
      <c r="E1030">
        <v>330</v>
      </c>
      <c r="F1030" s="1" t="s">
        <v>9252</v>
      </c>
      <c r="G1030" t="s">
        <v>9253</v>
      </c>
      <c r="H1030" s="113">
        <v>0</v>
      </c>
      <c r="I1030" s="113">
        <v>0</v>
      </c>
      <c r="J1030" s="113">
        <v>0</v>
      </c>
      <c r="K1030" s="113">
        <v>710.4</v>
      </c>
      <c r="L1030" s="113">
        <v>0</v>
      </c>
      <c r="M1030" s="113">
        <v>0</v>
      </c>
      <c r="N1030" s="113">
        <v>0</v>
      </c>
      <c r="O1030" s="113">
        <v>92.352000000000004</v>
      </c>
      <c r="P1030" s="113">
        <v>802.75199999999995</v>
      </c>
      <c r="R1030">
        <v>3</v>
      </c>
      <c r="S1030" s="136"/>
      <c r="T1030" s="136"/>
      <c r="U1030" s="136"/>
    </row>
    <row r="1031" spans="1:21" x14ac:dyDescent="0.25">
      <c r="A1031" t="s">
        <v>8153</v>
      </c>
      <c r="B1031" s="13" t="s">
        <v>9299</v>
      </c>
      <c r="C1031" t="s">
        <v>1</v>
      </c>
      <c r="D1031" t="s">
        <v>0</v>
      </c>
      <c r="E1031">
        <v>3566</v>
      </c>
      <c r="F1031" s="1" t="s">
        <v>2876</v>
      </c>
      <c r="G1031" t="s">
        <v>9225</v>
      </c>
      <c r="H1031" s="113">
        <v>0</v>
      </c>
      <c r="I1031" s="113">
        <v>0</v>
      </c>
      <c r="J1031" s="113">
        <v>0</v>
      </c>
      <c r="K1031" s="113">
        <v>73.55</v>
      </c>
      <c r="L1031" s="113">
        <v>0</v>
      </c>
      <c r="M1031" s="113">
        <v>0</v>
      </c>
      <c r="N1031" s="113">
        <v>0</v>
      </c>
      <c r="O1031" s="113">
        <v>9.5615000000000006</v>
      </c>
      <c r="P1031" s="113">
        <v>83.111499999999992</v>
      </c>
      <c r="R1031">
        <v>3</v>
      </c>
      <c r="S1031" s="136"/>
      <c r="T1031" s="136"/>
      <c r="U1031" s="136"/>
    </row>
    <row r="1032" spans="1:21" x14ac:dyDescent="0.25">
      <c r="A1032" t="s">
        <v>8153</v>
      </c>
      <c r="B1032" s="13" t="s">
        <v>9297</v>
      </c>
      <c r="C1032" t="s">
        <v>1</v>
      </c>
      <c r="D1032" t="s">
        <v>0</v>
      </c>
      <c r="E1032">
        <v>3740</v>
      </c>
      <c r="F1032" s="1" t="s">
        <v>2876</v>
      </c>
      <c r="G1032" t="s">
        <v>9225</v>
      </c>
      <c r="H1032" s="113">
        <v>0</v>
      </c>
      <c r="I1032" s="113">
        <v>0</v>
      </c>
      <c r="J1032" s="113">
        <v>0</v>
      </c>
      <c r="K1032" s="113">
        <v>64.069999999999993</v>
      </c>
      <c r="L1032" s="113">
        <v>0</v>
      </c>
      <c r="M1032" s="113">
        <v>0</v>
      </c>
      <c r="N1032" s="113">
        <v>0</v>
      </c>
      <c r="O1032" s="113">
        <v>8.3290999999999986</v>
      </c>
      <c r="P1032" s="113">
        <v>72.39909999999999</v>
      </c>
      <c r="R1032">
        <v>3</v>
      </c>
      <c r="S1032" s="136"/>
      <c r="T1032" s="136"/>
      <c r="U1032" s="136"/>
    </row>
    <row r="1033" spans="1:21" x14ac:dyDescent="0.25">
      <c r="A1033" t="s">
        <v>8153</v>
      </c>
      <c r="B1033" s="13" t="s">
        <v>9312</v>
      </c>
      <c r="C1033" t="s">
        <v>1</v>
      </c>
      <c r="D1033" t="s">
        <v>0</v>
      </c>
      <c r="E1033">
        <v>3600</v>
      </c>
      <c r="F1033" s="1" t="s">
        <v>2876</v>
      </c>
      <c r="G1033" t="s">
        <v>9225</v>
      </c>
      <c r="H1033" s="113">
        <v>0</v>
      </c>
      <c r="I1033" s="113">
        <v>0</v>
      </c>
      <c r="J1033" s="113">
        <v>0</v>
      </c>
      <c r="K1033" s="113">
        <v>64.069999999999993</v>
      </c>
      <c r="L1033" s="113">
        <v>0</v>
      </c>
      <c r="M1033" s="113">
        <v>0</v>
      </c>
      <c r="N1033" s="113">
        <v>0</v>
      </c>
      <c r="O1033" s="113">
        <v>8.3290999999999986</v>
      </c>
      <c r="P1033" s="113">
        <v>72.39909999999999</v>
      </c>
      <c r="R1033">
        <v>3</v>
      </c>
      <c r="S1033" s="136"/>
      <c r="T1033" s="136"/>
      <c r="U1033" s="136"/>
    </row>
    <row r="1034" spans="1:21" x14ac:dyDescent="0.25">
      <c r="A1034" t="s">
        <v>8153</v>
      </c>
      <c r="B1034" s="13" t="s">
        <v>9289</v>
      </c>
      <c r="C1034" t="s">
        <v>1</v>
      </c>
      <c r="D1034" t="s">
        <v>0</v>
      </c>
      <c r="E1034">
        <v>3622</v>
      </c>
      <c r="F1034" s="1" t="s">
        <v>2876</v>
      </c>
      <c r="G1034" t="s">
        <v>9225</v>
      </c>
      <c r="H1034" s="113">
        <v>0</v>
      </c>
      <c r="I1034" s="113">
        <v>0</v>
      </c>
      <c r="J1034" s="113">
        <v>0</v>
      </c>
      <c r="K1034" s="113">
        <v>64.069999999999993</v>
      </c>
      <c r="L1034" s="113">
        <v>0</v>
      </c>
      <c r="M1034" s="113">
        <v>0</v>
      </c>
      <c r="N1034" s="113">
        <v>0</v>
      </c>
      <c r="O1034" s="113">
        <v>8.3290999999999986</v>
      </c>
      <c r="P1034" s="113">
        <v>72.39909999999999</v>
      </c>
      <c r="R1034">
        <v>3</v>
      </c>
      <c r="S1034" s="136"/>
      <c r="T1034" s="136"/>
      <c r="U1034" s="136"/>
    </row>
    <row r="1035" spans="1:21" x14ac:dyDescent="0.25">
      <c r="A1035" t="s">
        <v>8153</v>
      </c>
      <c r="B1035" s="13" t="s">
        <v>9313</v>
      </c>
      <c r="C1035" t="s">
        <v>1</v>
      </c>
      <c r="D1035" t="s">
        <v>0</v>
      </c>
      <c r="E1035">
        <v>3635</v>
      </c>
      <c r="F1035" s="1" t="s">
        <v>2876</v>
      </c>
      <c r="G1035" t="s">
        <v>9225</v>
      </c>
      <c r="H1035" s="113">
        <v>0</v>
      </c>
      <c r="I1035" s="113">
        <v>0</v>
      </c>
      <c r="J1035" s="113">
        <v>0</v>
      </c>
      <c r="K1035" s="113">
        <v>64.069999999999993</v>
      </c>
      <c r="L1035" s="113">
        <v>0</v>
      </c>
      <c r="M1035" s="113">
        <v>0</v>
      </c>
      <c r="N1035" s="113">
        <v>0</v>
      </c>
      <c r="O1035" s="113">
        <v>8.3290999999999986</v>
      </c>
      <c r="P1035" s="113">
        <v>72.39909999999999</v>
      </c>
      <c r="R1035">
        <v>3</v>
      </c>
      <c r="S1035" s="136"/>
      <c r="T1035" s="136"/>
      <c r="U1035" s="136"/>
    </row>
    <row r="1036" spans="1:21" x14ac:dyDescent="0.25">
      <c r="A1036" t="s">
        <v>8153</v>
      </c>
      <c r="B1036" s="13" t="s">
        <v>9289</v>
      </c>
      <c r="C1036" t="s">
        <v>1</v>
      </c>
      <c r="D1036" t="s">
        <v>0</v>
      </c>
      <c r="E1036">
        <v>3620</v>
      </c>
      <c r="F1036" s="1" t="s">
        <v>2876</v>
      </c>
      <c r="G1036" t="s">
        <v>9225</v>
      </c>
      <c r="H1036" s="113">
        <v>0</v>
      </c>
      <c r="I1036" s="113">
        <v>0</v>
      </c>
      <c r="J1036" s="113">
        <v>0</v>
      </c>
      <c r="K1036" s="113">
        <v>64.069999999999993</v>
      </c>
      <c r="L1036" s="113">
        <v>0</v>
      </c>
      <c r="M1036" s="113">
        <v>0</v>
      </c>
      <c r="N1036" s="113">
        <v>0</v>
      </c>
      <c r="O1036" s="113">
        <v>8.3290999999999986</v>
      </c>
      <c r="P1036" s="113">
        <v>72.39909999999999</v>
      </c>
      <c r="R1036">
        <v>3</v>
      </c>
      <c r="S1036" s="136"/>
      <c r="T1036" s="136"/>
      <c r="U1036" s="136"/>
    </row>
    <row r="1037" spans="1:21" x14ac:dyDescent="0.25">
      <c r="A1037" t="s">
        <v>8153</v>
      </c>
      <c r="B1037" s="13" t="s">
        <v>9313</v>
      </c>
      <c r="C1037" t="s">
        <v>1</v>
      </c>
      <c r="D1037" t="s">
        <v>0</v>
      </c>
      <c r="E1037">
        <v>3636</v>
      </c>
      <c r="F1037" s="1" t="s">
        <v>2876</v>
      </c>
      <c r="G1037" t="s">
        <v>9225</v>
      </c>
      <c r="H1037" s="113">
        <v>0</v>
      </c>
      <c r="I1037" s="113">
        <v>0</v>
      </c>
      <c r="J1037" s="113">
        <v>0</v>
      </c>
      <c r="K1037" s="113">
        <v>64.069999999999993</v>
      </c>
      <c r="L1037" s="113">
        <v>0</v>
      </c>
      <c r="M1037" s="113">
        <v>0</v>
      </c>
      <c r="N1037" s="113">
        <v>0</v>
      </c>
      <c r="O1037" s="113">
        <v>8.3290999999999986</v>
      </c>
      <c r="P1037" s="113">
        <v>72.39909999999999</v>
      </c>
      <c r="R1037">
        <v>3</v>
      </c>
      <c r="S1037" s="136"/>
      <c r="T1037" s="136"/>
      <c r="U1037" s="136"/>
    </row>
    <row r="1038" spans="1:21" x14ac:dyDescent="0.25">
      <c r="A1038" t="s">
        <v>8153</v>
      </c>
      <c r="B1038" s="13" t="s">
        <v>9298</v>
      </c>
      <c r="C1038" t="s">
        <v>1</v>
      </c>
      <c r="D1038" t="s">
        <v>0</v>
      </c>
      <c r="E1038">
        <v>3676</v>
      </c>
      <c r="F1038" s="1" t="s">
        <v>2876</v>
      </c>
      <c r="G1038" t="s">
        <v>9225</v>
      </c>
      <c r="H1038" s="113">
        <v>0</v>
      </c>
      <c r="I1038" s="113">
        <v>0</v>
      </c>
      <c r="J1038" s="113">
        <v>0</v>
      </c>
      <c r="K1038" s="113">
        <v>64.069999999999993</v>
      </c>
      <c r="L1038" s="113">
        <v>0</v>
      </c>
      <c r="M1038" s="113">
        <v>0</v>
      </c>
      <c r="N1038" s="113">
        <v>0</v>
      </c>
      <c r="O1038" s="113">
        <v>8.3290999999999986</v>
      </c>
      <c r="P1038" s="113">
        <v>72.39909999999999</v>
      </c>
      <c r="R1038">
        <v>3</v>
      </c>
      <c r="S1038" s="136"/>
      <c r="T1038" s="136"/>
      <c r="U1038" s="136"/>
    </row>
    <row r="1039" spans="1:21" x14ac:dyDescent="0.25">
      <c r="A1039" t="s">
        <v>8153</v>
      </c>
      <c r="B1039" s="13" t="s">
        <v>9314</v>
      </c>
      <c r="C1039" t="s">
        <v>1</v>
      </c>
      <c r="D1039" t="s">
        <v>0</v>
      </c>
      <c r="E1039">
        <v>3491</v>
      </c>
      <c r="F1039" s="1" t="s">
        <v>2876</v>
      </c>
      <c r="G1039" t="s">
        <v>9225</v>
      </c>
      <c r="H1039" s="113">
        <v>0</v>
      </c>
      <c r="I1039" s="113">
        <v>0</v>
      </c>
      <c r="J1039" s="113">
        <v>0</v>
      </c>
      <c r="K1039" s="113">
        <v>64.069999999999993</v>
      </c>
      <c r="L1039" s="113">
        <v>0</v>
      </c>
      <c r="M1039" s="113">
        <v>0</v>
      </c>
      <c r="N1039" s="113">
        <v>0</v>
      </c>
      <c r="O1039" s="113">
        <v>8.3290999999999986</v>
      </c>
      <c r="P1039" s="113">
        <v>72.39909999999999</v>
      </c>
      <c r="R1039">
        <v>3</v>
      </c>
      <c r="S1039" s="136"/>
      <c r="T1039" s="136"/>
      <c r="U1039" s="136"/>
    </row>
    <row r="1040" spans="1:21" x14ac:dyDescent="0.25">
      <c r="A1040" t="s">
        <v>8153</v>
      </c>
      <c r="B1040" s="13" t="s">
        <v>9298</v>
      </c>
      <c r="C1040" t="s">
        <v>1</v>
      </c>
      <c r="D1040" t="s">
        <v>0</v>
      </c>
      <c r="E1040">
        <v>3675</v>
      </c>
      <c r="F1040" s="1" t="s">
        <v>2876</v>
      </c>
      <c r="G1040" t="s">
        <v>9225</v>
      </c>
      <c r="H1040" s="113">
        <v>0</v>
      </c>
      <c r="I1040" s="113">
        <v>0</v>
      </c>
      <c r="J1040" s="113">
        <v>0</v>
      </c>
      <c r="K1040" s="113">
        <v>39.020000000000003</v>
      </c>
      <c r="L1040" s="113">
        <v>0</v>
      </c>
      <c r="M1040" s="113">
        <v>0</v>
      </c>
      <c r="N1040" s="113">
        <v>0</v>
      </c>
      <c r="O1040" s="113">
        <v>5.0726000000000004</v>
      </c>
      <c r="P1040" s="113">
        <v>44.092600000000004</v>
      </c>
      <c r="R1040">
        <v>3</v>
      </c>
      <c r="S1040" s="136"/>
      <c r="T1040" s="136"/>
      <c r="U1040" s="136"/>
    </row>
    <row r="1041" spans="1:21" x14ac:dyDescent="0.25">
      <c r="A1041" t="s">
        <v>8153</v>
      </c>
      <c r="B1041" s="13" t="s">
        <v>9315</v>
      </c>
      <c r="C1041" t="s">
        <v>1</v>
      </c>
      <c r="D1041" t="s">
        <v>0</v>
      </c>
      <c r="E1041">
        <v>3652</v>
      </c>
      <c r="F1041" s="1" t="s">
        <v>2876</v>
      </c>
      <c r="G1041" t="s">
        <v>9225</v>
      </c>
      <c r="H1041" s="113">
        <v>0</v>
      </c>
      <c r="I1041" s="113">
        <v>0</v>
      </c>
      <c r="J1041" s="113">
        <v>0</v>
      </c>
      <c r="K1041" s="113">
        <v>56.6</v>
      </c>
      <c r="L1041" s="113">
        <v>0</v>
      </c>
      <c r="M1041" s="113">
        <v>0</v>
      </c>
      <c r="N1041" s="113">
        <v>0</v>
      </c>
      <c r="O1041" s="113">
        <v>7.3580000000000005</v>
      </c>
      <c r="P1041" s="113">
        <v>63.957999999999998</v>
      </c>
      <c r="R1041">
        <v>3</v>
      </c>
      <c r="S1041" s="136"/>
      <c r="T1041" s="136"/>
      <c r="U1041" s="136"/>
    </row>
    <row r="1042" spans="1:21" x14ac:dyDescent="0.25">
      <c r="A1042" t="s">
        <v>8153</v>
      </c>
      <c r="B1042" s="13" t="s">
        <v>9289</v>
      </c>
      <c r="C1042" t="s">
        <v>1</v>
      </c>
      <c r="D1042" t="s">
        <v>0</v>
      </c>
      <c r="E1042">
        <v>3621</v>
      </c>
      <c r="F1042" s="1" t="s">
        <v>2876</v>
      </c>
      <c r="G1042" t="s">
        <v>9225</v>
      </c>
      <c r="H1042" s="113">
        <v>0</v>
      </c>
      <c r="I1042" s="113">
        <v>0</v>
      </c>
      <c r="J1042" s="113">
        <v>0</v>
      </c>
      <c r="K1042" s="113">
        <v>33.58</v>
      </c>
      <c r="L1042" s="113">
        <v>0</v>
      </c>
      <c r="M1042" s="113">
        <v>0</v>
      </c>
      <c r="N1042" s="113">
        <v>0</v>
      </c>
      <c r="O1042" s="113">
        <v>4.3654000000000002</v>
      </c>
      <c r="P1042" s="113">
        <v>37.945399999999999</v>
      </c>
      <c r="R1042">
        <v>3</v>
      </c>
      <c r="S1042" s="136"/>
      <c r="T1042" s="136"/>
      <c r="U1042" s="136"/>
    </row>
    <row r="1043" spans="1:21" x14ac:dyDescent="0.25">
      <c r="A1043" t="s">
        <v>8153</v>
      </c>
      <c r="B1043" s="13" t="s">
        <v>9310</v>
      </c>
      <c r="C1043" t="s">
        <v>1</v>
      </c>
      <c r="D1043" t="s">
        <v>0</v>
      </c>
      <c r="E1043">
        <v>3583</v>
      </c>
      <c r="F1043" s="1" t="s">
        <v>2876</v>
      </c>
      <c r="G1043" t="s">
        <v>9225</v>
      </c>
      <c r="H1043" s="113">
        <v>0</v>
      </c>
      <c r="I1043" s="113">
        <v>0</v>
      </c>
      <c r="J1043" s="113">
        <v>0</v>
      </c>
      <c r="K1043" s="113">
        <v>52.13</v>
      </c>
      <c r="L1043" s="113">
        <v>0</v>
      </c>
      <c r="M1043" s="113">
        <v>0</v>
      </c>
      <c r="N1043" s="113">
        <v>0</v>
      </c>
      <c r="O1043" s="113">
        <v>6.7769000000000004</v>
      </c>
      <c r="P1043" s="113">
        <v>58.9069</v>
      </c>
      <c r="R1043">
        <v>3</v>
      </c>
      <c r="S1043" s="136"/>
      <c r="T1043" s="136"/>
      <c r="U1043" s="136"/>
    </row>
    <row r="1044" spans="1:21" x14ac:dyDescent="0.25">
      <c r="A1044" t="s">
        <v>8153</v>
      </c>
      <c r="B1044" s="13" t="s">
        <v>9316</v>
      </c>
      <c r="C1044" t="s">
        <v>1</v>
      </c>
      <c r="D1044" t="s">
        <v>0</v>
      </c>
      <c r="E1044">
        <v>3546</v>
      </c>
      <c r="F1044" s="1" t="s">
        <v>2876</v>
      </c>
      <c r="G1044" t="s">
        <v>9225</v>
      </c>
      <c r="H1044" s="113">
        <v>0</v>
      </c>
      <c r="I1044" s="113">
        <v>0</v>
      </c>
      <c r="J1044" s="113">
        <v>0</v>
      </c>
      <c r="K1044" s="113">
        <v>37.74</v>
      </c>
      <c r="L1044" s="113">
        <v>0</v>
      </c>
      <c r="M1044" s="113">
        <v>0</v>
      </c>
      <c r="N1044" s="113">
        <v>0</v>
      </c>
      <c r="O1044" s="113">
        <v>4.9062000000000001</v>
      </c>
      <c r="P1044" s="113">
        <v>42.6462</v>
      </c>
      <c r="R1044">
        <v>3</v>
      </c>
      <c r="S1044" s="136"/>
      <c r="T1044" s="136"/>
      <c r="U1044" s="136"/>
    </row>
    <row r="1045" spans="1:21" x14ac:dyDescent="0.25">
      <c r="A1045" t="s">
        <v>8153</v>
      </c>
      <c r="B1045" s="13" t="s">
        <v>9317</v>
      </c>
      <c r="C1045" t="s">
        <v>1</v>
      </c>
      <c r="D1045" t="s">
        <v>0</v>
      </c>
      <c r="E1045">
        <v>3526</v>
      </c>
      <c r="F1045" s="1" t="s">
        <v>2876</v>
      </c>
      <c r="G1045" t="s">
        <v>9225</v>
      </c>
      <c r="H1045" s="113">
        <v>0</v>
      </c>
      <c r="I1045" s="113">
        <v>0</v>
      </c>
      <c r="J1045" s="113">
        <v>0</v>
      </c>
      <c r="K1045" s="113">
        <v>48.93</v>
      </c>
      <c r="L1045" s="113">
        <v>0</v>
      </c>
      <c r="M1045" s="113">
        <v>0</v>
      </c>
      <c r="N1045" s="113">
        <v>0</v>
      </c>
      <c r="O1045" s="113">
        <v>6.3609</v>
      </c>
      <c r="P1045" s="113">
        <v>55.290900000000001</v>
      </c>
      <c r="R1045">
        <v>3</v>
      </c>
      <c r="S1045" s="136"/>
      <c r="T1045" s="136"/>
      <c r="U1045" s="136"/>
    </row>
    <row r="1046" spans="1:21" x14ac:dyDescent="0.25">
      <c r="A1046" t="s">
        <v>8153</v>
      </c>
      <c r="B1046" s="13" t="s">
        <v>9314</v>
      </c>
      <c r="C1046" t="s">
        <v>1</v>
      </c>
      <c r="D1046" t="s">
        <v>0</v>
      </c>
      <c r="E1046">
        <v>3492</v>
      </c>
      <c r="F1046" s="1" t="s">
        <v>2876</v>
      </c>
      <c r="G1046" t="s">
        <v>9225</v>
      </c>
      <c r="H1046" s="113">
        <v>0</v>
      </c>
      <c r="I1046" s="113">
        <v>0</v>
      </c>
      <c r="J1046" s="113">
        <v>0</v>
      </c>
      <c r="K1046" s="113">
        <v>37.42</v>
      </c>
      <c r="L1046" s="113">
        <v>0</v>
      </c>
      <c r="M1046" s="113">
        <v>0</v>
      </c>
      <c r="N1046" s="113">
        <v>0</v>
      </c>
      <c r="O1046" s="113">
        <v>4.8646000000000003</v>
      </c>
      <c r="P1046" s="113">
        <v>42.284600000000005</v>
      </c>
      <c r="R1046">
        <v>3</v>
      </c>
      <c r="S1046" s="136"/>
      <c r="T1046" s="136"/>
      <c r="U1046" s="136"/>
    </row>
    <row r="1047" spans="1:21" x14ac:dyDescent="0.25">
      <c r="A1047" t="s">
        <v>8153</v>
      </c>
      <c r="B1047" s="13" t="s">
        <v>9318</v>
      </c>
      <c r="C1047" t="s">
        <v>1</v>
      </c>
      <c r="D1047" t="s">
        <v>0</v>
      </c>
      <c r="E1047">
        <v>3467</v>
      </c>
      <c r="F1047" s="1" t="s">
        <v>2876</v>
      </c>
      <c r="G1047" t="s">
        <v>9225</v>
      </c>
      <c r="H1047" s="113">
        <v>0</v>
      </c>
      <c r="I1047" s="113">
        <v>0</v>
      </c>
      <c r="J1047" s="113">
        <v>0</v>
      </c>
      <c r="K1047" s="113">
        <v>50.85</v>
      </c>
      <c r="L1047" s="113">
        <v>0</v>
      </c>
      <c r="M1047" s="113">
        <v>0</v>
      </c>
      <c r="N1047" s="113">
        <v>0</v>
      </c>
      <c r="O1047" s="113">
        <v>6.6105</v>
      </c>
      <c r="P1047" s="113">
        <v>57.460500000000003</v>
      </c>
      <c r="R1047">
        <v>3</v>
      </c>
      <c r="S1047" s="136"/>
      <c r="T1047" s="136"/>
      <c r="U1047" s="136"/>
    </row>
    <row r="1048" spans="1:21" x14ac:dyDescent="0.25">
      <c r="A1048" t="s">
        <v>8153</v>
      </c>
      <c r="B1048" s="13" t="s">
        <v>9319</v>
      </c>
      <c r="C1048" t="s">
        <v>1</v>
      </c>
      <c r="D1048" t="s">
        <v>0</v>
      </c>
      <c r="E1048">
        <v>3435</v>
      </c>
      <c r="F1048" s="1" t="s">
        <v>2876</v>
      </c>
      <c r="G1048" t="s">
        <v>9225</v>
      </c>
      <c r="H1048" s="113">
        <v>0</v>
      </c>
      <c r="I1048" s="113">
        <v>0</v>
      </c>
      <c r="J1048" s="113">
        <v>0</v>
      </c>
      <c r="K1048" s="113">
        <v>46.37</v>
      </c>
      <c r="L1048" s="113">
        <v>0</v>
      </c>
      <c r="M1048" s="113">
        <v>0</v>
      </c>
      <c r="N1048" s="113">
        <v>0</v>
      </c>
      <c r="O1048" s="113">
        <v>6.0281000000000002</v>
      </c>
      <c r="P1048" s="113">
        <v>52.398099999999999</v>
      </c>
      <c r="R1048">
        <v>3</v>
      </c>
      <c r="S1048" s="136"/>
      <c r="T1048" s="136"/>
      <c r="U1048" s="136"/>
    </row>
    <row r="1049" spans="1:21" x14ac:dyDescent="0.25">
      <c r="A1049" t="s">
        <v>8153</v>
      </c>
      <c r="B1049" s="13" t="s">
        <v>9266</v>
      </c>
      <c r="C1049" t="s">
        <v>1</v>
      </c>
      <c r="D1049" t="s">
        <v>0</v>
      </c>
      <c r="E1049">
        <v>3767</v>
      </c>
      <c r="F1049" s="1" t="s">
        <v>2876</v>
      </c>
      <c r="G1049" t="s">
        <v>9225</v>
      </c>
      <c r="H1049" s="113">
        <v>0</v>
      </c>
      <c r="I1049" s="113">
        <v>0</v>
      </c>
      <c r="J1049" s="113">
        <v>0</v>
      </c>
      <c r="K1049" s="113">
        <v>64.069999999999993</v>
      </c>
      <c r="L1049" s="113">
        <v>0</v>
      </c>
      <c r="M1049" s="113">
        <v>0</v>
      </c>
      <c r="N1049" s="113">
        <v>0</v>
      </c>
      <c r="O1049" s="113">
        <v>8.3290999999999986</v>
      </c>
      <c r="P1049" s="113">
        <v>72.39909999999999</v>
      </c>
      <c r="R1049">
        <v>3</v>
      </c>
      <c r="S1049" s="136"/>
      <c r="T1049" s="136"/>
      <c r="U1049" s="136"/>
    </row>
    <row r="1050" spans="1:21" x14ac:dyDescent="0.25">
      <c r="A1050" t="s">
        <v>8153</v>
      </c>
      <c r="B1050" s="13" t="s">
        <v>9320</v>
      </c>
      <c r="C1050" t="s">
        <v>1</v>
      </c>
      <c r="D1050" t="s">
        <v>0</v>
      </c>
      <c r="E1050">
        <v>3735</v>
      </c>
      <c r="F1050" s="1" t="s">
        <v>2876</v>
      </c>
      <c r="G1050" t="s">
        <v>9225</v>
      </c>
      <c r="H1050" s="113">
        <v>0</v>
      </c>
      <c r="I1050" s="113">
        <v>0</v>
      </c>
      <c r="J1050" s="113">
        <v>0</v>
      </c>
      <c r="K1050" s="113">
        <v>65.989999999999995</v>
      </c>
      <c r="L1050" s="113">
        <v>0</v>
      </c>
      <c r="M1050" s="113">
        <v>0</v>
      </c>
      <c r="N1050" s="113">
        <v>0</v>
      </c>
      <c r="O1050" s="113">
        <v>8.5786999999999995</v>
      </c>
      <c r="P1050" s="113">
        <v>74.568699999999993</v>
      </c>
      <c r="R1050">
        <v>3</v>
      </c>
      <c r="S1050" s="136"/>
      <c r="T1050" s="136"/>
      <c r="U1050" s="136"/>
    </row>
    <row r="1051" spans="1:21" x14ac:dyDescent="0.25">
      <c r="A1051" t="s">
        <v>8153</v>
      </c>
      <c r="B1051" s="13" t="s">
        <v>9321</v>
      </c>
      <c r="C1051" t="s">
        <v>1</v>
      </c>
      <c r="D1051" t="s">
        <v>0</v>
      </c>
      <c r="E1051">
        <v>3694</v>
      </c>
      <c r="F1051" s="1" t="s">
        <v>2876</v>
      </c>
      <c r="G1051" t="s">
        <v>9225</v>
      </c>
      <c r="H1051" s="113">
        <v>0</v>
      </c>
      <c r="I1051" s="113">
        <v>0</v>
      </c>
      <c r="J1051" s="113">
        <v>0</v>
      </c>
      <c r="K1051" s="113">
        <v>64.069999999999993</v>
      </c>
      <c r="L1051" s="113">
        <v>0</v>
      </c>
      <c r="M1051" s="113">
        <v>0</v>
      </c>
      <c r="N1051" s="113">
        <v>0</v>
      </c>
      <c r="O1051" s="113">
        <v>8.3290999999999986</v>
      </c>
      <c r="P1051" s="113">
        <v>72.39909999999999</v>
      </c>
      <c r="R1051">
        <v>3</v>
      </c>
      <c r="S1051" s="136"/>
      <c r="T1051" s="136"/>
      <c r="U1051" s="136"/>
    </row>
    <row r="1052" spans="1:21" x14ac:dyDescent="0.25">
      <c r="A1052" t="s">
        <v>8153</v>
      </c>
      <c r="B1052" s="13" t="s">
        <v>9322</v>
      </c>
      <c r="C1052" t="s">
        <v>1</v>
      </c>
      <c r="D1052" t="s">
        <v>0</v>
      </c>
      <c r="E1052">
        <v>3658</v>
      </c>
      <c r="F1052" s="1" t="s">
        <v>2876</v>
      </c>
      <c r="G1052" t="s">
        <v>9225</v>
      </c>
      <c r="H1052" s="113">
        <v>0</v>
      </c>
      <c r="I1052" s="113">
        <v>0</v>
      </c>
      <c r="J1052" s="113">
        <v>0</v>
      </c>
      <c r="K1052" s="113">
        <v>64.069999999999993</v>
      </c>
      <c r="L1052" s="113">
        <v>0</v>
      </c>
      <c r="M1052" s="113">
        <v>0</v>
      </c>
      <c r="N1052" s="113">
        <v>0</v>
      </c>
      <c r="O1052" s="113">
        <v>8.3290999999999986</v>
      </c>
      <c r="P1052" s="113">
        <v>72.39909999999999</v>
      </c>
      <c r="R1052">
        <v>3</v>
      </c>
      <c r="S1052" s="136"/>
      <c r="T1052" s="136"/>
      <c r="U1052" s="136"/>
    </row>
    <row r="1053" spans="1:21" x14ac:dyDescent="0.25">
      <c r="A1053" t="s">
        <v>8153</v>
      </c>
      <c r="B1053" s="13" t="s">
        <v>9313</v>
      </c>
      <c r="C1053" t="s">
        <v>1</v>
      </c>
      <c r="D1053" t="s">
        <v>0</v>
      </c>
      <c r="E1053">
        <v>3634</v>
      </c>
      <c r="F1053" s="1" t="s">
        <v>2876</v>
      </c>
      <c r="G1053" t="s">
        <v>9225</v>
      </c>
      <c r="H1053" s="113">
        <v>0</v>
      </c>
      <c r="I1053" s="113">
        <v>0</v>
      </c>
      <c r="J1053" s="113">
        <v>0</v>
      </c>
      <c r="K1053" s="113">
        <v>64.069999999999993</v>
      </c>
      <c r="L1053" s="113">
        <v>0</v>
      </c>
      <c r="M1053" s="113">
        <v>0</v>
      </c>
      <c r="N1053" s="113">
        <v>0</v>
      </c>
      <c r="O1053" s="113">
        <v>8.3290999999999986</v>
      </c>
      <c r="P1053" s="113">
        <v>72.39909999999999</v>
      </c>
      <c r="R1053">
        <v>3</v>
      </c>
      <c r="S1053" s="136"/>
      <c r="T1053" s="136"/>
      <c r="U1053" s="136"/>
    </row>
    <row r="1054" spans="1:21" x14ac:dyDescent="0.25">
      <c r="A1054" t="s">
        <v>8153</v>
      </c>
      <c r="B1054" s="13" t="s">
        <v>9310</v>
      </c>
      <c r="C1054" t="s">
        <v>1</v>
      </c>
      <c r="D1054" t="s">
        <v>0</v>
      </c>
      <c r="E1054">
        <v>3589</v>
      </c>
      <c r="F1054" s="1" t="s">
        <v>2876</v>
      </c>
      <c r="G1054" t="s">
        <v>9225</v>
      </c>
      <c r="H1054" s="113">
        <v>0</v>
      </c>
      <c r="I1054" s="113">
        <v>0</v>
      </c>
      <c r="J1054" s="113">
        <v>0</v>
      </c>
      <c r="K1054" s="113">
        <v>64.069999999999993</v>
      </c>
      <c r="L1054" s="113">
        <v>0</v>
      </c>
      <c r="M1054" s="113">
        <v>0</v>
      </c>
      <c r="N1054" s="113">
        <v>0</v>
      </c>
      <c r="O1054" s="113">
        <v>8.3290999999999986</v>
      </c>
      <c r="P1054" s="113">
        <v>72.39909999999999</v>
      </c>
      <c r="R1054">
        <v>3</v>
      </c>
      <c r="S1054" s="136"/>
      <c r="T1054" s="136"/>
      <c r="U1054" s="136"/>
    </row>
    <row r="1055" spans="1:21" x14ac:dyDescent="0.25">
      <c r="A1055" t="s">
        <v>8153</v>
      </c>
      <c r="B1055" s="13" t="s">
        <v>9299</v>
      </c>
      <c r="C1055" t="s">
        <v>1</v>
      </c>
      <c r="D1055" t="s">
        <v>0</v>
      </c>
      <c r="E1055">
        <v>3570</v>
      </c>
      <c r="F1055" s="1" t="s">
        <v>2876</v>
      </c>
      <c r="G1055" t="s">
        <v>9225</v>
      </c>
      <c r="H1055" s="113">
        <v>0</v>
      </c>
      <c r="I1055" s="113">
        <v>0</v>
      </c>
      <c r="J1055" s="113">
        <v>0</v>
      </c>
      <c r="K1055" s="113">
        <v>64.069999999999993</v>
      </c>
      <c r="L1055" s="113">
        <v>0</v>
      </c>
      <c r="M1055" s="113">
        <v>0</v>
      </c>
      <c r="N1055" s="113">
        <v>0</v>
      </c>
      <c r="O1055" s="113">
        <v>8.3290999999999986</v>
      </c>
      <c r="P1055" s="113">
        <v>72.39909999999999</v>
      </c>
      <c r="R1055">
        <v>3</v>
      </c>
      <c r="S1055" s="136"/>
      <c r="T1055" s="136"/>
      <c r="U1055" s="136"/>
    </row>
    <row r="1056" spans="1:21" x14ac:dyDescent="0.25">
      <c r="A1056" t="s">
        <v>8153</v>
      </c>
      <c r="B1056" s="13" t="s">
        <v>9317</v>
      </c>
      <c r="C1056" t="s">
        <v>1</v>
      </c>
      <c r="D1056" t="s">
        <v>0</v>
      </c>
      <c r="E1056">
        <v>3527</v>
      </c>
      <c r="F1056" s="1" t="s">
        <v>2876</v>
      </c>
      <c r="G1056" t="s">
        <v>9225</v>
      </c>
      <c r="H1056" s="113">
        <v>0</v>
      </c>
      <c r="I1056" s="113">
        <v>0</v>
      </c>
      <c r="J1056" s="113">
        <v>0</v>
      </c>
      <c r="K1056" s="113">
        <v>64.069999999999993</v>
      </c>
      <c r="L1056" s="113">
        <v>0</v>
      </c>
      <c r="M1056" s="113">
        <v>0</v>
      </c>
      <c r="N1056" s="113">
        <v>0</v>
      </c>
      <c r="O1056" s="113">
        <v>8.3290999999999986</v>
      </c>
      <c r="P1056" s="113">
        <v>72.39909999999999</v>
      </c>
      <c r="R1056">
        <v>3</v>
      </c>
      <c r="S1056" s="136"/>
      <c r="T1056" s="136"/>
      <c r="U1056" s="136"/>
    </row>
    <row r="1057" spans="1:21" x14ac:dyDescent="0.25">
      <c r="A1057" t="s">
        <v>8153</v>
      </c>
      <c r="B1057" s="13" t="s">
        <v>9291</v>
      </c>
      <c r="C1057" t="s">
        <v>1</v>
      </c>
      <c r="D1057" t="s">
        <v>0</v>
      </c>
      <c r="E1057">
        <v>3511</v>
      </c>
      <c r="F1057" s="1" t="s">
        <v>2876</v>
      </c>
      <c r="G1057" t="s">
        <v>9225</v>
      </c>
      <c r="H1057" s="113">
        <v>0</v>
      </c>
      <c r="I1057" s="113">
        <v>0</v>
      </c>
      <c r="J1057" s="113">
        <v>0</v>
      </c>
      <c r="K1057" s="113">
        <v>64.069999999999993</v>
      </c>
      <c r="L1057" s="113">
        <v>0</v>
      </c>
      <c r="M1057" s="113">
        <v>0</v>
      </c>
      <c r="N1057" s="113">
        <v>0</v>
      </c>
      <c r="O1057" s="113">
        <v>8.3290999999999986</v>
      </c>
      <c r="P1057" s="113">
        <v>72.39909999999999</v>
      </c>
      <c r="R1057">
        <v>3</v>
      </c>
      <c r="S1057" s="136"/>
      <c r="T1057" s="136"/>
      <c r="U1057" s="136"/>
    </row>
    <row r="1058" spans="1:21" x14ac:dyDescent="0.25">
      <c r="A1058" t="s">
        <v>8153</v>
      </c>
      <c r="B1058" s="13" t="s">
        <v>9295</v>
      </c>
      <c r="C1058" t="s">
        <v>1</v>
      </c>
      <c r="D1058" t="s">
        <v>0</v>
      </c>
      <c r="E1058">
        <v>3664</v>
      </c>
      <c r="F1058" s="1" t="s">
        <v>2876</v>
      </c>
      <c r="G1058" t="s">
        <v>9225</v>
      </c>
      <c r="H1058" s="113">
        <v>0</v>
      </c>
      <c r="I1058" s="113">
        <v>0</v>
      </c>
      <c r="J1058" s="113">
        <v>0</v>
      </c>
      <c r="K1058" s="113">
        <v>31.98</v>
      </c>
      <c r="L1058" s="113">
        <v>0</v>
      </c>
      <c r="M1058" s="113">
        <v>0</v>
      </c>
      <c r="N1058" s="113">
        <v>0</v>
      </c>
      <c r="O1058" s="113">
        <v>4.1574</v>
      </c>
      <c r="P1058" s="113">
        <v>36.1374</v>
      </c>
      <c r="R1058">
        <v>3</v>
      </c>
      <c r="S1058" s="136"/>
      <c r="T1058" s="136"/>
      <c r="U1058" s="136"/>
    </row>
    <row r="1059" spans="1:21" x14ac:dyDescent="0.25">
      <c r="A1059" t="s">
        <v>8153</v>
      </c>
      <c r="B1059" s="13" t="s">
        <v>9316</v>
      </c>
      <c r="C1059" t="s">
        <v>1</v>
      </c>
      <c r="D1059" t="s">
        <v>0</v>
      </c>
      <c r="E1059">
        <v>3543</v>
      </c>
      <c r="F1059" s="1" t="s">
        <v>2876</v>
      </c>
      <c r="G1059" t="s">
        <v>9225</v>
      </c>
      <c r="H1059" s="113">
        <v>0</v>
      </c>
      <c r="I1059" s="113">
        <v>0</v>
      </c>
      <c r="J1059" s="113">
        <v>0</v>
      </c>
      <c r="K1059" s="113">
        <v>82.65</v>
      </c>
      <c r="L1059" s="113">
        <v>0</v>
      </c>
      <c r="M1059" s="113">
        <v>0</v>
      </c>
      <c r="N1059" s="113">
        <v>0</v>
      </c>
      <c r="O1059" s="113">
        <v>10.7445</v>
      </c>
      <c r="P1059" s="113">
        <v>93.394500000000008</v>
      </c>
      <c r="R1059">
        <v>3</v>
      </c>
      <c r="S1059" s="136"/>
      <c r="T1059" s="136"/>
      <c r="U1059" s="136"/>
    </row>
    <row r="1060" spans="1:21" x14ac:dyDescent="0.25">
      <c r="A1060" t="s">
        <v>8153</v>
      </c>
      <c r="B1060" s="13" t="s">
        <v>9277</v>
      </c>
      <c r="C1060" t="s">
        <v>1</v>
      </c>
      <c r="D1060" t="s">
        <v>0</v>
      </c>
      <c r="E1060">
        <v>3713</v>
      </c>
      <c r="F1060" s="1" t="s">
        <v>2876</v>
      </c>
      <c r="G1060" t="s">
        <v>9225</v>
      </c>
      <c r="H1060" s="113">
        <v>0</v>
      </c>
      <c r="I1060" s="113">
        <v>0</v>
      </c>
      <c r="J1060" s="113">
        <v>0</v>
      </c>
      <c r="K1060" s="113">
        <v>64.069999999999993</v>
      </c>
      <c r="L1060" s="113">
        <v>0</v>
      </c>
      <c r="M1060" s="113">
        <v>0</v>
      </c>
      <c r="N1060" s="113">
        <v>0</v>
      </c>
      <c r="O1060" s="113">
        <v>8.3290999999999986</v>
      </c>
      <c r="P1060" s="113">
        <v>72.39909999999999</v>
      </c>
      <c r="R1060">
        <v>3</v>
      </c>
      <c r="S1060" s="136"/>
      <c r="T1060" s="136"/>
      <c r="U1060" s="136"/>
    </row>
    <row r="1061" spans="1:21" x14ac:dyDescent="0.25">
      <c r="A1061" t="s">
        <v>8153</v>
      </c>
      <c r="B1061" s="13" t="s">
        <v>9315</v>
      </c>
      <c r="C1061" t="s">
        <v>1</v>
      </c>
      <c r="D1061" t="s">
        <v>0</v>
      </c>
      <c r="E1061">
        <v>3650</v>
      </c>
      <c r="F1061" s="1" t="s">
        <v>2876</v>
      </c>
      <c r="G1061" t="s">
        <v>9225</v>
      </c>
      <c r="H1061" s="113">
        <v>0</v>
      </c>
      <c r="I1061" s="113">
        <v>0</v>
      </c>
      <c r="J1061" s="113">
        <v>0</v>
      </c>
      <c r="K1061" s="113">
        <v>64.069999999999993</v>
      </c>
      <c r="L1061" s="113">
        <v>0</v>
      </c>
      <c r="M1061" s="113">
        <v>0</v>
      </c>
      <c r="N1061" s="113">
        <v>0</v>
      </c>
      <c r="O1061" s="113">
        <v>8.3290999999999986</v>
      </c>
      <c r="P1061" s="113">
        <v>72.39909999999999</v>
      </c>
      <c r="R1061">
        <v>3</v>
      </c>
      <c r="S1061" s="136"/>
      <c r="T1061" s="136"/>
      <c r="U1061" s="136"/>
    </row>
    <row r="1062" spans="1:21" x14ac:dyDescent="0.25">
      <c r="A1062" t="s">
        <v>8153</v>
      </c>
      <c r="B1062" s="13" t="s">
        <v>9310</v>
      </c>
      <c r="C1062" t="s">
        <v>1</v>
      </c>
      <c r="D1062" t="s">
        <v>0</v>
      </c>
      <c r="E1062">
        <v>3590</v>
      </c>
      <c r="F1062" s="1" t="s">
        <v>2876</v>
      </c>
      <c r="G1062" t="s">
        <v>9225</v>
      </c>
      <c r="H1062" s="113">
        <v>0</v>
      </c>
      <c r="I1062" s="113">
        <v>0</v>
      </c>
      <c r="J1062" s="113">
        <v>0</v>
      </c>
      <c r="K1062" s="113">
        <v>64.069999999999993</v>
      </c>
      <c r="L1062" s="113">
        <v>0</v>
      </c>
      <c r="M1062" s="113">
        <v>0</v>
      </c>
      <c r="N1062" s="113">
        <v>0</v>
      </c>
      <c r="O1062" s="113">
        <v>8.3290999999999986</v>
      </c>
      <c r="P1062" s="113">
        <v>72.39909999999999</v>
      </c>
      <c r="R1062">
        <v>3</v>
      </c>
      <c r="S1062" s="136"/>
      <c r="T1062" s="136"/>
      <c r="U1062" s="136"/>
    </row>
    <row r="1063" spans="1:21" x14ac:dyDescent="0.25">
      <c r="A1063" t="s">
        <v>8153</v>
      </c>
      <c r="B1063" s="13" t="s">
        <v>9317</v>
      </c>
      <c r="C1063" t="s">
        <v>1</v>
      </c>
      <c r="D1063" t="s">
        <v>0</v>
      </c>
      <c r="E1063">
        <v>3528</v>
      </c>
      <c r="F1063" s="1" t="s">
        <v>2876</v>
      </c>
      <c r="G1063" t="s">
        <v>9225</v>
      </c>
      <c r="H1063" s="113">
        <v>0</v>
      </c>
      <c r="I1063" s="113">
        <v>0</v>
      </c>
      <c r="J1063" s="113">
        <v>0</v>
      </c>
      <c r="K1063" s="113">
        <v>64.069999999999993</v>
      </c>
      <c r="L1063" s="113">
        <v>0</v>
      </c>
      <c r="M1063" s="113">
        <v>0</v>
      </c>
      <c r="N1063" s="113">
        <v>0</v>
      </c>
      <c r="O1063" s="113">
        <v>8.3290999999999986</v>
      </c>
      <c r="P1063" s="113">
        <v>72.39909999999999</v>
      </c>
      <c r="R1063">
        <v>3</v>
      </c>
      <c r="S1063" s="136"/>
      <c r="T1063" s="136"/>
      <c r="U1063" s="136"/>
    </row>
    <row r="1064" spans="1:21" x14ac:dyDescent="0.25">
      <c r="A1064" t="s">
        <v>8153</v>
      </c>
      <c r="B1064" s="13" t="s">
        <v>9276</v>
      </c>
      <c r="C1064" t="s">
        <v>1</v>
      </c>
      <c r="D1064" t="s">
        <v>0</v>
      </c>
      <c r="E1064">
        <v>3757</v>
      </c>
      <c r="F1064" s="1" t="s">
        <v>2876</v>
      </c>
      <c r="G1064" t="s">
        <v>9225</v>
      </c>
      <c r="H1064" s="113">
        <v>0</v>
      </c>
      <c r="I1064" s="113">
        <v>0</v>
      </c>
      <c r="J1064" s="113">
        <v>0</v>
      </c>
      <c r="K1064" s="113">
        <v>31.98</v>
      </c>
      <c r="L1064" s="113">
        <v>0</v>
      </c>
      <c r="M1064" s="113">
        <v>0</v>
      </c>
      <c r="N1064" s="113">
        <v>0</v>
      </c>
      <c r="O1064" s="113">
        <v>4.1574</v>
      </c>
      <c r="P1064" s="113">
        <v>36.1374</v>
      </c>
      <c r="R1064">
        <v>3</v>
      </c>
      <c r="S1064" s="136"/>
      <c r="T1064" s="136"/>
      <c r="U1064" s="136"/>
    </row>
    <row r="1065" spans="1:21" x14ac:dyDescent="0.25">
      <c r="A1065" t="s">
        <v>8153</v>
      </c>
      <c r="B1065" s="13" t="s">
        <v>9320</v>
      </c>
      <c r="C1065" t="s">
        <v>1</v>
      </c>
      <c r="D1065" t="s">
        <v>0</v>
      </c>
      <c r="E1065">
        <v>3736</v>
      </c>
      <c r="F1065" s="1" t="s">
        <v>2876</v>
      </c>
      <c r="G1065" t="s">
        <v>9225</v>
      </c>
      <c r="H1065" s="113">
        <v>0</v>
      </c>
      <c r="I1065" s="113">
        <v>0</v>
      </c>
      <c r="J1065" s="113">
        <v>0</v>
      </c>
      <c r="K1065" s="113">
        <v>54.37</v>
      </c>
      <c r="L1065" s="113">
        <v>0</v>
      </c>
      <c r="M1065" s="113">
        <v>0</v>
      </c>
      <c r="N1065" s="113">
        <v>0</v>
      </c>
      <c r="O1065" s="113">
        <v>7.0681000000000003</v>
      </c>
      <c r="P1065" s="113">
        <v>61.438099999999999</v>
      </c>
      <c r="R1065">
        <v>3</v>
      </c>
      <c r="S1065" s="136"/>
      <c r="T1065" s="136"/>
      <c r="U1065" s="136"/>
    </row>
    <row r="1066" spans="1:21" x14ac:dyDescent="0.25">
      <c r="A1066" t="s">
        <v>8153</v>
      </c>
      <c r="B1066" s="13" t="s">
        <v>9323</v>
      </c>
      <c r="C1066" t="s">
        <v>1</v>
      </c>
      <c r="D1066" t="s">
        <v>0</v>
      </c>
      <c r="E1066">
        <v>3703</v>
      </c>
      <c r="F1066" s="1" t="s">
        <v>2876</v>
      </c>
      <c r="G1066" t="s">
        <v>9225</v>
      </c>
      <c r="H1066" s="113">
        <v>0</v>
      </c>
      <c r="I1066" s="113">
        <v>0</v>
      </c>
      <c r="J1066" s="113">
        <v>0</v>
      </c>
      <c r="K1066" s="113">
        <v>31.98</v>
      </c>
      <c r="L1066" s="113">
        <v>0</v>
      </c>
      <c r="M1066" s="113">
        <v>0</v>
      </c>
      <c r="N1066" s="113">
        <v>0</v>
      </c>
      <c r="O1066" s="113">
        <v>4.1574</v>
      </c>
      <c r="P1066" s="113">
        <v>36.1374</v>
      </c>
      <c r="R1066">
        <v>3</v>
      </c>
      <c r="S1066" s="136"/>
      <c r="T1066" s="136"/>
      <c r="U1066" s="136"/>
    </row>
    <row r="1067" spans="1:21" x14ac:dyDescent="0.25">
      <c r="A1067" t="s">
        <v>8153</v>
      </c>
      <c r="B1067" s="13" t="s">
        <v>9298</v>
      </c>
      <c r="C1067" t="s">
        <v>1</v>
      </c>
      <c r="D1067" t="s">
        <v>0</v>
      </c>
      <c r="E1067">
        <v>3681</v>
      </c>
      <c r="F1067" s="1" t="s">
        <v>2876</v>
      </c>
      <c r="G1067" t="s">
        <v>9225</v>
      </c>
      <c r="H1067" s="113">
        <v>0</v>
      </c>
      <c r="I1067" s="113">
        <v>0</v>
      </c>
      <c r="J1067" s="113">
        <v>0</v>
      </c>
      <c r="K1067" s="113">
        <v>31.98</v>
      </c>
      <c r="L1067" s="113">
        <v>0</v>
      </c>
      <c r="M1067" s="113">
        <v>0</v>
      </c>
      <c r="N1067" s="113">
        <v>0</v>
      </c>
      <c r="O1067" s="113">
        <v>4.1574</v>
      </c>
      <c r="P1067" s="113">
        <v>36.1374</v>
      </c>
      <c r="R1067">
        <v>3</v>
      </c>
      <c r="S1067" s="136"/>
      <c r="T1067" s="136"/>
      <c r="U1067" s="136"/>
    </row>
    <row r="1068" spans="1:21" x14ac:dyDescent="0.25">
      <c r="A1068" t="s">
        <v>8153</v>
      </c>
      <c r="B1068" s="13" t="s">
        <v>9322</v>
      </c>
      <c r="C1068" t="s">
        <v>1</v>
      </c>
      <c r="D1068" t="s">
        <v>0</v>
      </c>
      <c r="E1068">
        <v>3659</v>
      </c>
      <c r="F1068" s="1" t="s">
        <v>2876</v>
      </c>
      <c r="G1068" t="s">
        <v>9225</v>
      </c>
      <c r="H1068" s="113">
        <v>0</v>
      </c>
      <c r="I1068" s="113">
        <v>0</v>
      </c>
      <c r="J1068" s="113">
        <v>0</v>
      </c>
      <c r="K1068" s="113">
        <v>54.69</v>
      </c>
      <c r="L1068" s="113">
        <v>0</v>
      </c>
      <c r="M1068" s="113">
        <v>0</v>
      </c>
      <c r="N1068" s="113">
        <v>0</v>
      </c>
      <c r="O1068" s="113">
        <v>7.1097000000000001</v>
      </c>
      <c r="P1068" s="113">
        <v>61.799700000000001</v>
      </c>
      <c r="R1068">
        <v>3</v>
      </c>
      <c r="S1068" s="136"/>
      <c r="T1068" s="136"/>
      <c r="U1068" s="136"/>
    </row>
    <row r="1069" spans="1:21" x14ac:dyDescent="0.25">
      <c r="A1069" t="s">
        <v>8153</v>
      </c>
      <c r="B1069" s="13" t="s">
        <v>9324</v>
      </c>
      <c r="C1069" t="s">
        <v>1</v>
      </c>
      <c r="D1069" t="s">
        <v>0</v>
      </c>
      <c r="E1069">
        <v>3641</v>
      </c>
      <c r="F1069" s="1" t="s">
        <v>2876</v>
      </c>
      <c r="G1069" t="s">
        <v>9225</v>
      </c>
      <c r="H1069" s="113">
        <v>0</v>
      </c>
      <c r="I1069" s="113">
        <v>0</v>
      </c>
      <c r="J1069" s="113">
        <v>0</v>
      </c>
      <c r="K1069" s="113">
        <v>56.6</v>
      </c>
      <c r="L1069" s="113">
        <v>0</v>
      </c>
      <c r="M1069" s="113">
        <v>0</v>
      </c>
      <c r="N1069" s="113">
        <v>0</v>
      </c>
      <c r="O1069" s="113">
        <v>7.3580000000000005</v>
      </c>
      <c r="P1069" s="113">
        <v>63.957999999999998</v>
      </c>
      <c r="R1069">
        <v>3</v>
      </c>
      <c r="S1069" s="136"/>
      <c r="T1069" s="136"/>
      <c r="U1069" s="136"/>
    </row>
    <row r="1070" spans="1:21" x14ac:dyDescent="0.25">
      <c r="A1070" t="s">
        <v>8153</v>
      </c>
      <c r="B1070" s="13" t="s">
        <v>9289</v>
      </c>
      <c r="C1070" t="s">
        <v>1</v>
      </c>
      <c r="D1070" t="s">
        <v>0</v>
      </c>
      <c r="E1070">
        <v>3623</v>
      </c>
      <c r="F1070" s="1" t="s">
        <v>2876</v>
      </c>
      <c r="G1070" t="s">
        <v>9225</v>
      </c>
      <c r="H1070" s="113">
        <v>0</v>
      </c>
      <c r="I1070" s="113">
        <v>0</v>
      </c>
      <c r="J1070" s="113">
        <v>0</v>
      </c>
      <c r="K1070" s="113">
        <v>38.380000000000003</v>
      </c>
      <c r="L1070" s="113">
        <v>0</v>
      </c>
      <c r="M1070" s="113">
        <v>0</v>
      </c>
      <c r="N1070" s="113">
        <v>0</v>
      </c>
      <c r="O1070" s="113">
        <v>4.9894000000000007</v>
      </c>
      <c r="P1070" s="113">
        <v>43.369400000000006</v>
      </c>
      <c r="R1070">
        <v>3</v>
      </c>
      <c r="S1070" s="136"/>
      <c r="T1070" s="136"/>
      <c r="U1070" s="136"/>
    </row>
    <row r="1071" spans="1:21" x14ac:dyDescent="0.25">
      <c r="A1071" t="s">
        <v>8153</v>
      </c>
      <c r="B1071" s="13" t="s">
        <v>9312</v>
      </c>
      <c r="C1071" t="s">
        <v>1</v>
      </c>
      <c r="D1071" t="s">
        <v>0</v>
      </c>
      <c r="E1071">
        <v>3604</v>
      </c>
      <c r="F1071" s="1" t="s">
        <v>2876</v>
      </c>
      <c r="G1071" t="s">
        <v>9225</v>
      </c>
      <c r="H1071" s="113">
        <v>0</v>
      </c>
      <c r="I1071" s="113">
        <v>0</v>
      </c>
      <c r="J1071" s="113">
        <v>0</v>
      </c>
      <c r="K1071" s="113">
        <v>57.88</v>
      </c>
      <c r="L1071" s="113">
        <v>0</v>
      </c>
      <c r="M1071" s="113">
        <v>0</v>
      </c>
      <c r="N1071" s="113">
        <v>0</v>
      </c>
      <c r="O1071" s="113">
        <v>7.5244000000000009</v>
      </c>
      <c r="P1071" s="113">
        <v>65.40440000000001</v>
      </c>
      <c r="R1071">
        <v>3</v>
      </c>
      <c r="S1071" s="136"/>
      <c r="T1071" s="136"/>
      <c r="U1071" s="136"/>
    </row>
    <row r="1072" spans="1:21" x14ac:dyDescent="0.25">
      <c r="A1072" t="s">
        <v>8153</v>
      </c>
      <c r="B1072" s="13" t="s">
        <v>9310</v>
      </c>
      <c r="C1072" t="s">
        <v>1</v>
      </c>
      <c r="D1072" t="s">
        <v>0</v>
      </c>
      <c r="E1072">
        <v>3578</v>
      </c>
      <c r="F1072" s="1" t="s">
        <v>2876</v>
      </c>
      <c r="G1072" t="s">
        <v>9225</v>
      </c>
      <c r="H1072" s="113">
        <v>0</v>
      </c>
      <c r="I1072" s="113">
        <v>0</v>
      </c>
      <c r="J1072" s="113">
        <v>0</v>
      </c>
      <c r="K1072" s="113">
        <v>35.18</v>
      </c>
      <c r="L1072" s="113">
        <v>0</v>
      </c>
      <c r="M1072" s="113">
        <v>0</v>
      </c>
      <c r="N1072" s="113">
        <v>0</v>
      </c>
      <c r="O1072" s="113">
        <v>4.5734000000000004</v>
      </c>
      <c r="P1072" s="113">
        <v>39.753399999999999</v>
      </c>
      <c r="R1072">
        <v>3</v>
      </c>
      <c r="S1072" s="136"/>
      <c r="T1072" s="136"/>
      <c r="U1072" s="136"/>
    </row>
    <row r="1073" spans="1:21" x14ac:dyDescent="0.25">
      <c r="A1073" t="s">
        <v>8153</v>
      </c>
      <c r="B1073" s="13" t="s">
        <v>9316</v>
      </c>
      <c r="C1073" t="s">
        <v>1</v>
      </c>
      <c r="D1073" t="s">
        <v>0</v>
      </c>
      <c r="E1073">
        <v>3554</v>
      </c>
      <c r="F1073" s="1" t="s">
        <v>2876</v>
      </c>
      <c r="G1073" t="s">
        <v>9225</v>
      </c>
      <c r="H1073" s="113">
        <v>0</v>
      </c>
      <c r="I1073" s="113">
        <v>0</v>
      </c>
      <c r="J1073" s="113">
        <v>0</v>
      </c>
      <c r="K1073" s="113">
        <v>31.98</v>
      </c>
      <c r="L1073" s="113">
        <v>0</v>
      </c>
      <c r="M1073" s="113">
        <v>0</v>
      </c>
      <c r="N1073" s="113">
        <v>0</v>
      </c>
      <c r="O1073" s="113">
        <v>4.1574</v>
      </c>
      <c r="P1073" s="113">
        <v>36.1374</v>
      </c>
      <c r="R1073">
        <v>3</v>
      </c>
      <c r="S1073" s="136"/>
      <c r="T1073" s="136"/>
      <c r="U1073" s="136"/>
    </row>
    <row r="1074" spans="1:21" x14ac:dyDescent="0.25">
      <c r="A1074" t="s">
        <v>8153</v>
      </c>
      <c r="B1074" s="13" t="s">
        <v>9301</v>
      </c>
      <c r="C1074" t="s">
        <v>1</v>
      </c>
      <c r="D1074" t="s">
        <v>0</v>
      </c>
      <c r="E1074">
        <v>3539</v>
      </c>
      <c r="F1074" s="1" t="s">
        <v>2876</v>
      </c>
      <c r="G1074" t="s">
        <v>9225</v>
      </c>
      <c r="H1074" s="113">
        <v>0</v>
      </c>
      <c r="I1074" s="113">
        <v>0</v>
      </c>
      <c r="J1074" s="113">
        <v>0</v>
      </c>
      <c r="K1074" s="113">
        <v>54.69</v>
      </c>
      <c r="L1074" s="113">
        <v>0</v>
      </c>
      <c r="M1074" s="113">
        <v>0</v>
      </c>
      <c r="N1074" s="113">
        <v>0</v>
      </c>
      <c r="O1074" s="113">
        <v>7.1097000000000001</v>
      </c>
      <c r="P1074" s="113">
        <v>61.799700000000001</v>
      </c>
      <c r="R1074">
        <v>3</v>
      </c>
      <c r="S1074" s="136"/>
      <c r="T1074" s="136"/>
      <c r="U1074" s="136"/>
    </row>
    <row r="1075" spans="1:21" x14ac:dyDescent="0.25">
      <c r="A1075" t="s">
        <v>8153</v>
      </c>
      <c r="B1075" s="13" t="s">
        <v>9325</v>
      </c>
      <c r="C1075" t="s">
        <v>1</v>
      </c>
      <c r="D1075" t="s">
        <v>0</v>
      </c>
      <c r="E1075">
        <v>3518</v>
      </c>
      <c r="F1075" s="1" t="s">
        <v>2876</v>
      </c>
      <c r="G1075" t="s">
        <v>9225</v>
      </c>
      <c r="H1075" s="113">
        <v>0</v>
      </c>
      <c r="I1075" s="113">
        <v>0</v>
      </c>
      <c r="J1075" s="113">
        <v>0</v>
      </c>
      <c r="K1075" s="113">
        <v>46.69</v>
      </c>
      <c r="L1075" s="113">
        <v>0</v>
      </c>
      <c r="M1075" s="113">
        <v>0</v>
      </c>
      <c r="N1075" s="113">
        <v>0</v>
      </c>
      <c r="O1075" s="113">
        <v>6.0697000000000001</v>
      </c>
      <c r="P1075" s="113">
        <v>52.759699999999995</v>
      </c>
      <c r="R1075">
        <v>3</v>
      </c>
      <c r="S1075" s="136"/>
      <c r="T1075" s="136"/>
      <c r="U1075" s="136"/>
    </row>
    <row r="1076" spans="1:21" x14ac:dyDescent="0.25">
      <c r="A1076" t="s">
        <v>8153</v>
      </c>
      <c r="B1076" s="13" t="s">
        <v>9314</v>
      </c>
      <c r="C1076" t="s">
        <v>1</v>
      </c>
      <c r="D1076" t="s">
        <v>0</v>
      </c>
      <c r="E1076">
        <v>3496</v>
      </c>
      <c r="F1076" s="1" t="s">
        <v>2876</v>
      </c>
      <c r="G1076" t="s">
        <v>9225</v>
      </c>
      <c r="H1076" s="113">
        <v>0</v>
      </c>
      <c r="I1076" s="113">
        <v>0</v>
      </c>
      <c r="J1076" s="113">
        <v>0</v>
      </c>
      <c r="K1076" s="113">
        <v>31.98</v>
      </c>
      <c r="L1076" s="113">
        <v>0</v>
      </c>
      <c r="M1076" s="113">
        <v>0</v>
      </c>
      <c r="N1076" s="113">
        <v>0</v>
      </c>
      <c r="O1076" s="113">
        <v>4.1574</v>
      </c>
      <c r="P1076" s="113">
        <v>36.1374</v>
      </c>
      <c r="R1076">
        <v>3</v>
      </c>
      <c r="S1076" s="136"/>
      <c r="T1076" s="136"/>
      <c r="U1076" s="136"/>
    </row>
    <row r="1077" spans="1:21" x14ac:dyDescent="0.25">
      <c r="A1077" t="s">
        <v>8153</v>
      </c>
      <c r="B1077" s="13" t="s">
        <v>9266</v>
      </c>
      <c r="C1077" t="s">
        <v>1</v>
      </c>
      <c r="D1077" t="s">
        <v>0</v>
      </c>
      <c r="E1077">
        <v>3761</v>
      </c>
      <c r="F1077" s="1" t="s">
        <v>2876</v>
      </c>
      <c r="G1077" t="s">
        <v>9225</v>
      </c>
      <c r="H1077" s="113">
        <v>0</v>
      </c>
      <c r="I1077" s="113">
        <v>0</v>
      </c>
      <c r="J1077" s="113">
        <v>0</v>
      </c>
      <c r="K1077" s="113">
        <v>35.82</v>
      </c>
      <c r="L1077" s="113">
        <v>0</v>
      </c>
      <c r="M1077" s="113">
        <v>0</v>
      </c>
      <c r="N1077" s="113">
        <v>0</v>
      </c>
      <c r="O1077" s="113">
        <v>4.6566000000000001</v>
      </c>
      <c r="P1077" s="113">
        <v>40.476599999999998</v>
      </c>
      <c r="R1077">
        <v>3</v>
      </c>
      <c r="S1077" s="136"/>
      <c r="T1077" s="136"/>
      <c r="U1077" s="136"/>
    </row>
    <row r="1078" spans="1:21" x14ac:dyDescent="0.25">
      <c r="A1078" t="s">
        <v>8153</v>
      </c>
      <c r="B1078" s="13" t="s">
        <v>9326</v>
      </c>
      <c r="C1078" t="s">
        <v>1</v>
      </c>
      <c r="D1078" t="s">
        <v>0</v>
      </c>
      <c r="E1078">
        <v>3734</v>
      </c>
      <c r="F1078" s="1" t="s">
        <v>2876</v>
      </c>
      <c r="G1078" t="s">
        <v>9225</v>
      </c>
      <c r="H1078" s="113">
        <v>0</v>
      </c>
      <c r="I1078" s="113">
        <v>0</v>
      </c>
      <c r="J1078" s="113">
        <v>0</v>
      </c>
      <c r="K1078" s="113">
        <v>44.77</v>
      </c>
      <c r="L1078" s="113">
        <v>0</v>
      </c>
      <c r="M1078" s="113">
        <v>0</v>
      </c>
      <c r="N1078" s="113">
        <v>0</v>
      </c>
      <c r="O1078" s="113">
        <v>5.8201000000000009</v>
      </c>
      <c r="P1078" s="113">
        <v>50.590100000000007</v>
      </c>
      <c r="R1078">
        <v>3</v>
      </c>
      <c r="S1078" s="136"/>
      <c r="T1078" s="136"/>
      <c r="U1078" s="136"/>
    </row>
    <row r="1079" spans="1:21" x14ac:dyDescent="0.25">
      <c r="A1079" t="s">
        <v>8153</v>
      </c>
      <c r="B1079" s="13" t="s">
        <v>9321</v>
      </c>
      <c r="C1079" t="s">
        <v>1</v>
      </c>
      <c r="D1079" t="s">
        <v>0</v>
      </c>
      <c r="E1079">
        <v>3685</v>
      </c>
      <c r="F1079" s="1" t="s">
        <v>2876</v>
      </c>
      <c r="G1079" t="s">
        <v>9225</v>
      </c>
      <c r="H1079" s="113">
        <v>0</v>
      </c>
      <c r="I1079" s="113">
        <v>0</v>
      </c>
      <c r="J1079" s="113">
        <v>0</v>
      </c>
      <c r="K1079" s="113">
        <v>35.18</v>
      </c>
      <c r="L1079" s="113">
        <v>0</v>
      </c>
      <c r="M1079" s="113">
        <v>0</v>
      </c>
      <c r="N1079" s="113">
        <v>0</v>
      </c>
      <c r="O1079" s="113">
        <v>4.5734000000000004</v>
      </c>
      <c r="P1079" s="113">
        <v>39.753399999999999</v>
      </c>
      <c r="R1079">
        <v>3</v>
      </c>
      <c r="S1079" s="136"/>
      <c r="T1079" s="136"/>
      <c r="U1079" s="136"/>
    </row>
    <row r="1080" spans="1:21" x14ac:dyDescent="0.25">
      <c r="A1080" t="s">
        <v>8153</v>
      </c>
      <c r="B1080" s="13" t="s">
        <v>9322</v>
      </c>
      <c r="C1080" t="s">
        <v>1</v>
      </c>
      <c r="D1080" t="s">
        <v>0</v>
      </c>
      <c r="E1080">
        <v>3657</v>
      </c>
      <c r="F1080" s="1" t="s">
        <v>2876</v>
      </c>
      <c r="G1080" t="s">
        <v>9225</v>
      </c>
      <c r="H1080" s="113">
        <v>0</v>
      </c>
      <c r="I1080" s="113">
        <v>0</v>
      </c>
      <c r="J1080" s="113">
        <v>0</v>
      </c>
      <c r="K1080" s="113">
        <v>44.77</v>
      </c>
      <c r="L1080" s="113">
        <v>0</v>
      </c>
      <c r="M1080" s="113">
        <v>0</v>
      </c>
      <c r="N1080" s="113">
        <v>0</v>
      </c>
      <c r="O1080" s="113">
        <v>5.8201000000000009</v>
      </c>
      <c r="P1080" s="113">
        <v>50.590100000000007</v>
      </c>
      <c r="R1080">
        <v>3</v>
      </c>
      <c r="S1080" s="136"/>
      <c r="T1080" s="136"/>
      <c r="U1080" s="136"/>
    </row>
    <row r="1081" spans="1:21" x14ac:dyDescent="0.25">
      <c r="A1081" t="s">
        <v>8153</v>
      </c>
      <c r="B1081" s="13" t="s">
        <v>9313</v>
      </c>
      <c r="C1081" t="s">
        <v>1</v>
      </c>
      <c r="D1081" t="s">
        <v>0</v>
      </c>
      <c r="E1081">
        <v>3626</v>
      </c>
      <c r="F1081" s="1" t="s">
        <v>2876</v>
      </c>
      <c r="G1081" t="s">
        <v>9225</v>
      </c>
      <c r="H1081" s="113">
        <v>0</v>
      </c>
      <c r="I1081" s="113">
        <v>0</v>
      </c>
      <c r="J1081" s="113">
        <v>0</v>
      </c>
      <c r="K1081" s="113">
        <v>32.94</v>
      </c>
      <c r="L1081" s="113">
        <v>0</v>
      </c>
      <c r="M1081" s="113">
        <v>0</v>
      </c>
      <c r="N1081" s="113">
        <v>0</v>
      </c>
      <c r="O1081" s="113">
        <v>4.2821999999999996</v>
      </c>
      <c r="P1081" s="113">
        <v>37.222200000000001</v>
      </c>
      <c r="R1081">
        <v>3</v>
      </c>
      <c r="S1081" s="136"/>
      <c r="T1081" s="136"/>
      <c r="U1081" s="136"/>
    </row>
    <row r="1082" spans="1:21" x14ac:dyDescent="0.25">
      <c r="A1082" t="s">
        <v>8153</v>
      </c>
      <c r="B1082" s="13" t="s">
        <v>9312</v>
      </c>
      <c r="C1082" t="s">
        <v>1</v>
      </c>
      <c r="D1082" t="s">
        <v>0</v>
      </c>
      <c r="E1082">
        <v>3601</v>
      </c>
      <c r="F1082" s="1" t="s">
        <v>2876</v>
      </c>
      <c r="G1082" t="s">
        <v>9225</v>
      </c>
      <c r="H1082" s="113">
        <v>0</v>
      </c>
      <c r="I1082" s="113">
        <v>0</v>
      </c>
      <c r="J1082" s="113">
        <v>0</v>
      </c>
      <c r="K1082" s="113">
        <v>39.020000000000003</v>
      </c>
      <c r="L1082" s="113">
        <v>0</v>
      </c>
      <c r="M1082" s="113">
        <v>0</v>
      </c>
      <c r="N1082" s="113">
        <v>0</v>
      </c>
      <c r="O1082" s="113">
        <v>5.0726000000000004</v>
      </c>
      <c r="P1082" s="113">
        <v>44.092600000000004</v>
      </c>
      <c r="R1082">
        <v>3</v>
      </c>
      <c r="S1082" s="136"/>
      <c r="T1082" s="136"/>
      <c r="U1082" s="136"/>
    </row>
    <row r="1083" spans="1:21" x14ac:dyDescent="0.25">
      <c r="A1083" t="s">
        <v>8153</v>
      </c>
      <c r="B1083" s="13" t="s">
        <v>9299</v>
      </c>
      <c r="C1083" t="s">
        <v>1</v>
      </c>
      <c r="D1083" t="s">
        <v>0</v>
      </c>
      <c r="E1083">
        <v>3567</v>
      </c>
      <c r="F1083" s="1" t="s">
        <v>2876</v>
      </c>
      <c r="G1083" t="s">
        <v>9225</v>
      </c>
      <c r="H1083" s="113">
        <v>0</v>
      </c>
      <c r="I1083" s="113">
        <v>0</v>
      </c>
      <c r="J1083" s="113">
        <v>0</v>
      </c>
      <c r="K1083" s="113">
        <v>42.21</v>
      </c>
      <c r="L1083" s="113">
        <v>0</v>
      </c>
      <c r="M1083" s="113">
        <v>0</v>
      </c>
      <c r="N1083" s="113">
        <v>0</v>
      </c>
      <c r="O1083" s="113">
        <v>5.4873000000000003</v>
      </c>
      <c r="P1083" s="113">
        <v>47.697299999999998</v>
      </c>
      <c r="R1083">
        <v>3</v>
      </c>
      <c r="S1083" s="136"/>
      <c r="T1083" s="136"/>
      <c r="U1083" s="136"/>
    </row>
    <row r="1084" spans="1:21" x14ac:dyDescent="0.25">
      <c r="A1084" t="s">
        <v>8153</v>
      </c>
      <c r="B1084" s="13" t="s">
        <v>9301</v>
      </c>
      <c r="C1084" t="s">
        <v>1</v>
      </c>
      <c r="D1084" t="s">
        <v>0</v>
      </c>
      <c r="E1084">
        <v>3534</v>
      </c>
      <c r="F1084" s="1" t="s">
        <v>2876</v>
      </c>
      <c r="G1084" t="s">
        <v>9225</v>
      </c>
      <c r="H1084" s="113">
        <v>0</v>
      </c>
      <c r="I1084" s="113">
        <v>0</v>
      </c>
      <c r="J1084" s="113">
        <v>0</v>
      </c>
      <c r="K1084" s="113">
        <v>48.61</v>
      </c>
      <c r="L1084" s="113">
        <v>0</v>
      </c>
      <c r="M1084" s="113">
        <v>0</v>
      </c>
      <c r="N1084" s="113">
        <v>0</v>
      </c>
      <c r="O1084" s="113">
        <v>6.3193000000000001</v>
      </c>
      <c r="P1084" s="113">
        <v>54.929299999999998</v>
      </c>
      <c r="R1084">
        <v>3</v>
      </c>
      <c r="S1084" s="136"/>
      <c r="T1084" s="136"/>
      <c r="U1084" s="136"/>
    </row>
    <row r="1085" spans="1:21" x14ac:dyDescent="0.25">
      <c r="A1085" t="s">
        <v>8153</v>
      </c>
      <c r="B1085" s="13" t="s">
        <v>9291</v>
      </c>
      <c r="C1085" t="s">
        <v>1</v>
      </c>
      <c r="D1085" t="s">
        <v>0</v>
      </c>
      <c r="E1085">
        <v>3508</v>
      </c>
      <c r="F1085" s="1" t="s">
        <v>2876</v>
      </c>
      <c r="G1085" t="s">
        <v>9225</v>
      </c>
      <c r="H1085" s="113">
        <v>0</v>
      </c>
      <c r="I1085" s="113">
        <v>0</v>
      </c>
      <c r="J1085" s="113">
        <v>0</v>
      </c>
      <c r="K1085" s="113">
        <v>34.22</v>
      </c>
      <c r="L1085" s="113">
        <v>0</v>
      </c>
      <c r="M1085" s="113">
        <v>0</v>
      </c>
      <c r="N1085" s="113">
        <v>0</v>
      </c>
      <c r="O1085" s="113">
        <v>4.4485999999999999</v>
      </c>
      <c r="P1085" s="113">
        <v>38.668599999999998</v>
      </c>
      <c r="R1085">
        <v>3</v>
      </c>
      <c r="S1085" s="136"/>
      <c r="T1085" s="136"/>
      <c r="U1085" s="136"/>
    </row>
    <row r="1086" spans="1:21" x14ac:dyDescent="0.25">
      <c r="A1086" t="s">
        <v>8153</v>
      </c>
      <c r="B1086" s="13" t="s">
        <v>9314</v>
      </c>
      <c r="C1086" t="s">
        <v>1</v>
      </c>
      <c r="D1086" t="s">
        <v>0</v>
      </c>
      <c r="E1086">
        <v>52349</v>
      </c>
      <c r="F1086" s="1" t="s">
        <v>1459</v>
      </c>
      <c r="G1086" t="s">
        <v>9229</v>
      </c>
      <c r="H1086" s="113">
        <v>8.41</v>
      </c>
      <c r="I1086" s="113">
        <v>0</v>
      </c>
      <c r="J1086" s="113">
        <v>0</v>
      </c>
      <c r="K1086" s="113">
        <v>100.25</v>
      </c>
      <c r="L1086" s="113">
        <v>0</v>
      </c>
      <c r="M1086" s="113">
        <v>0</v>
      </c>
      <c r="N1086" s="113">
        <v>0</v>
      </c>
      <c r="O1086" s="113">
        <v>13.032500000000001</v>
      </c>
      <c r="P1086" s="113">
        <v>121.6925</v>
      </c>
      <c r="R1086">
        <v>3</v>
      </c>
      <c r="S1086" s="136"/>
      <c r="T1086" s="136"/>
      <c r="U1086" s="136"/>
    </row>
    <row r="1087" spans="1:21" x14ac:dyDescent="0.25">
      <c r="A1087" t="s">
        <v>8153</v>
      </c>
      <c r="B1087" s="13" t="s">
        <v>9327</v>
      </c>
      <c r="C1087" t="s">
        <v>1</v>
      </c>
      <c r="D1087" t="s">
        <v>0</v>
      </c>
      <c r="E1087">
        <v>13407</v>
      </c>
      <c r="F1087" s="1" t="s">
        <v>3069</v>
      </c>
      <c r="G1087" t="s">
        <v>9292</v>
      </c>
      <c r="H1087" s="113">
        <v>3.0999999999999996</v>
      </c>
      <c r="I1087" s="113">
        <v>0</v>
      </c>
      <c r="J1087" s="113">
        <v>0</v>
      </c>
      <c r="K1087" s="113">
        <v>39.29</v>
      </c>
      <c r="L1087" s="113">
        <v>0</v>
      </c>
      <c r="M1087" s="113">
        <v>0</v>
      </c>
      <c r="N1087" s="113">
        <v>0</v>
      </c>
      <c r="O1087" s="113">
        <v>5.1077000000000004</v>
      </c>
      <c r="P1087" s="113">
        <v>47.497700000000002</v>
      </c>
      <c r="R1087">
        <v>3</v>
      </c>
      <c r="S1087" s="136"/>
      <c r="T1087" s="136"/>
      <c r="U1087" s="136"/>
    </row>
    <row r="1088" spans="1:21" x14ac:dyDescent="0.25">
      <c r="A1088" t="s">
        <v>8153</v>
      </c>
      <c r="B1088" s="13" t="s">
        <v>9328</v>
      </c>
      <c r="C1088" t="s">
        <v>1</v>
      </c>
      <c r="D1088" t="s">
        <v>0</v>
      </c>
      <c r="E1088">
        <v>340635</v>
      </c>
      <c r="F1088" s="1"/>
      <c r="G1088" t="s">
        <v>1391</v>
      </c>
      <c r="H1088" s="113">
        <v>6.61</v>
      </c>
      <c r="I1088" s="113">
        <v>0</v>
      </c>
      <c r="J1088" s="113">
        <v>0</v>
      </c>
      <c r="K1088" s="113">
        <v>82.87</v>
      </c>
      <c r="L1088" s="113">
        <v>0</v>
      </c>
      <c r="M1088" s="113">
        <v>0</v>
      </c>
      <c r="N1088" s="113">
        <v>0</v>
      </c>
      <c r="O1088" s="113">
        <v>10.773100000000001</v>
      </c>
      <c r="P1088" s="113">
        <v>100.2531</v>
      </c>
      <c r="Q1088" s="113" t="s">
        <v>9244</v>
      </c>
      <c r="R1088">
        <v>3</v>
      </c>
      <c r="S1088" s="136"/>
      <c r="T1088" s="136"/>
      <c r="U1088" s="136"/>
    </row>
    <row r="1089" spans="1:21" x14ac:dyDescent="0.25">
      <c r="A1089" t="s">
        <v>8153</v>
      </c>
      <c r="B1089" s="13" t="s">
        <v>9329</v>
      </c>
      <c r="C1089" t="s">
        <v>1</v>
      </c>
      <c r="D1089" t="s">
        <v>0</v>
      </c>
      <c r="E1089">
        <v>88891</v>
      </c>
      <c r="F1089" s="1"/>
      <c r="G1089" t="s">
        <v>1391</v>
      </c>
      <c r="H1089" s="113">
        <v>7.91</v>
      </c>
      <c r="I1089" s="113">
        <v>0</v>
      </c>
      <c r="J1089" s="113">
        <v>0</v>
      </c>
      <c r="K1089" s="113">
        <v>99.19</v>
      </c>
      <c r="L1089" s="113">
        <v>0</v>
      </c>
      <c r="M1089" s="113">
        <v>0</v>
      </c>
      <c r="N1089" s="113">
        <v>0</v>
      </c>
      <c r="O1089" s="113">
        <v>12.8947</v>
      </c>
      <c r="P1089" s="113">
        <v>119.99469999999999</v>
      </c>
      <c r="Q1089" s="113" t="s">
        <v>9244</v>
      </c>
      <c r="R1089">
        <v>3</v>
      </c>
      <c r="S1089" s="136"/>
      <c r="T1089" s="136"/>
      <c r="U1089" s="136"/>
    </row>
    <row r="1090" spans="1:21" x14ac:dyDescent="0.25">
      <c r="A1090" t="s">
        <v>8153</v>
      </c>
      <c r="B1090" s="13" t="s">
        <v>9330</v>
      </c>
      <c r="C1090" t="s">
        <v>1</v>
      </c>
      <c r="D1090" t="s">
        <v>0</v>
      </c>
      <c r="E1090">
        <v>2060</v>
      </c>
      <c r="F1090" s="1" t="s">
        <v>1531</v>
      </c>
      <c r="G1090" t="s">
        <v>1532</v>
      </c>
      <c r="H1090" s="113">
        <v>8.77</v>
      </c>
      <c r="I1090" s="113">
        <v>0</v>
      </c>
      <c r="J1090" s="113">
        <v>0</v>
      </c>
      <c r="K1090" s="113">
        <v>104.63</v>
      </c>
      <c r="L1090" s="113">
        <v>0</v>
      </c>
      <c r="M1090" s="113">
        <v>0</v>
      </c>
      <c r="N1090" s="113">
        <v>0</v>
      </c>
      <c r="O1090" s="113">
        <v>13.601900000000001</v>
      </c>
      <c r="P1090" s="113">
        <v>127.00189999999999</v>
      </c>
      <c r="R1090">
        <v>3</v>
      </c>
      <c r="S1090" s="136"/>
      <c r="T1090" s="136"/>
      <c r="U1090" s="136"/>
    </row>
    <row r="1091" spans="1:21" x14ac:dyDescent="0.25">
      <c r="A1091" t="s">
        <v>8153</v>
      </c>
      <c r="B1091" s="13" t="s">
        <v>9314</v>
      </c>
      <c r="C1091" t="s">
        <v>1</v>
      </c>
      <c r="D1091" t="s">
        <v>0</v>
      </c>
      <c r="E1091">
        <v>2964</v>
      </c>
      <c r="F1091" s="1" t="s">
        <v>1531</v>
      </c>
      <c r="G1091" t="s">
        <v>1532</v>
      </c>
      <c r="H1091" s="113">
        <v>13.13</v>
      </c>
      <c r="I1091" s="113">
        <v>0</v>
      </c>
      <c r="J1091" s="113">
        <v>0</v>
      </c>
      <c r="K1091" s="113">
        <v>156.51</v>
      </c>
      <c r="L1091" s="113">
        <v>0</v>
      </c>
      <c r="M1091" s="113">
        <v>0</v>
      </c>
      <c r="N1091" s="113">
        <v>0</v>
      </c>
      <c r="O1091" s="113">
        <v>20.346299999999999</v>
      </c>
      <c r="P1091" s="113">
        <v>189.98629999999997</v>
      </c>
      <c r="R1091">
        <v>3</v>
      </c>
      <c r="S1091" s="136"/>
      <c r="T1091" s="136"/>
      <c r="U1091" s="136"/>
    </row>
    <row r="1092" spans="1:21" x14ac:dyDescent="0.25">
      <c r="A1092" t="s">
        <v>8153</v>
      </c>
      <c r="B1092" s="13" t="s">
        <v>9330</v>
      </c>
      <c r="C1092" t="s">
        <v>1</v>
      </c>
      <c r="D1092" t="s">
        <v>0</v>
      </c>
      <c r="E1092">
        <v>30211</v>
      </c>
      <c r="F1092" s="1" t="s">
        <v>2771</v>
      </c>
      <c r="G1092" t="s">
        <v>9293</v>
      </c>
      <c r="H1092" s="113">
        <v>13.14</v>
      </c>
      <c r="I1092" s="113">
        <v>0</v>
      </c>
      <c r="J1092" s="113">
        <v>0</v>
      </c>
      <c r="K1092" s="113">
        <v>156.51</v>
      </c>
      <c r="L1092" s="113">
        <v>0</v>
      </c>
      <c r="M1092" s="113">
        <v>0</v>
      </c>
      <c r="N1092" s="113">
        <v>0</v>
      </c>
      <c r="O1092" s="113">
        <v>20.346299999999999</v>
      </c>
      <c r="P1092" s="113">
        <v>189.99629999999996</v>
      </c>
      <c r="R1092">
        <v>3</v>
      </c>
      <c r="S1092" s="136"/>
      <c r="T1092" s="136"/>
      <c r="U1092" s="136"/>
    </row>
    <row r="1093" spans="1:21" x14ac:dyDescent="0.25">
      <c r="A1093" t="s">
        <v>8153</v>
      </c>
      <c r="B1093" s="13" t="s">
        <v>9329</v>
      </c>
      <c r="C1093" t="s">
        <v>1</v>
      </c>
      <c r="D1093" t="s">
        <v>0</v>
      </c>
      <c r="E1093">
        <v>901310</v>
      </c>
      <c r="F1093" s="1" t="s">
        <v>1443</v>
      </c>
      <c r="G1093" t="s">
        <v>9231</v>
      </c>
      <c r="H1093" s="113">
        <v>12.419999999999998</v>
      </c>
      <c r="I1093" s="113">
        <v>0</v>
      </c>
      <c r="J1093" s="113">
        <v>0</v>
      </c>
      <c r="K1093" s="113">
        <v>157.15</v>
      </c>
      <c r="L1093" s="113">
        <v>0</v>
      </c>
      <c r="M1093" s="113">
        <v>0</v>
      </c>
      <c r="N1093" s="113">
        <v>0</v>
      </c>
      <c r="O1093" s="113">
        <v>20.429500000000001</v>
      </c>
      <c r="P1093" s="113">
        <v>189.99949999999998</v>
      </c>
      <c r="R1093">
        <v>3</v>
      </c>
      <c r="S1093" s="136"/>
      <c r="T1093" s="136"/>
      <c r="U1093" s="136"/>
    </row>
    <row r="1094" spans="1:21" x14ac:dyDescent="0.25">
      <c r="A1094" t="s">
        <v>8153</v>
      </c>
      <c r="B1094" s="13" t="s">
        <v>9331</v>
      </c>
      <c r="C1094" t="s">
        <v>1</v>
      </c>
      <c r="D1094" t="s">
        <v>0</v>
      </c>
      <c r="E1094">
        <v>637475</v>
      </c>
      <c r="F1094" s="1" t="s">
        <v>1317</v>
      </c>
      <c r="G1094" t="s">
        <v>9227</v>
      </c>
      <c r="H1094" s="113">
        <v>0</v>
      </c>
      <c r="I1094" s="113">
        <v>0</v>
      </c>
      <c r="J1094" s="113">
        <v>0</v>
      </c>
      <c r="K1094" s="113">
        <v>21.45</v>
      </c>
      <c r="L1094" s="113">
        <v>0</v>
      </c>
      <c r="M1094" s="113">
        <v>0</v>
      </c>
      <c r="N1094" s="113">
        <v>0</v>
      </c>
      <c r="O1094" s="113">
        <v>2.7885</v>
      </c>
      <c r="P1094" s="113">
        <v>24.238499999999998</v>
      </c>
      <c r="R1094">
        <v>3</v>
      </c>
      <c r="S1094" s="136"/>
      <c r="T1094" s="136"/>
      <c r="U1094" s="136"/>
    </row>
    <row r="1095" spans="1:21" x14ac:dyDescent="0.25">
      <c r="A1095" t="s">
        <v>8153</v>
      </c>
      <c r="B1095" s="13" t="s">
        <v>9332</v>
      </c>
      <c r="C1095" t="s">
        <v>1</v>
      </c>
      <c r="D1095" t="s">
        <v>0</v>
      </c>
      <c r="E1095">
        <v>472966</v>
      </c>
      <c r="F1095" s="1" t="s">
        <v>1317</v>
      </c>
      <c r="G1095" t="s">
        <v>9227</v>
      </c>
      <c r="H1095" s="113">
        <v>0</v>
      </c>
      <c r="I1095" s="113">
        <v>0</v>
      </c>
      <c r="J1095" s="113">
        <v>0</v>
      </c>
      <c r="K1095" s="113">
        <v>8.6300000000000008</v>
      </c>
      <c r="L1095" s="113">
        <v>0</v>
      </c>
      <c r="M1095" s="113">
        <v>0</v>
      </c>
      <c r="N1095" s="113">
        <v>0</v>
      </c>
      <c r="O1095" s="113">
        <v>1.1219000000000001</v>
      </c>
      <c r="P1095" s="113">
        <v>9.7519000000000009</v>
      </c>
      <c r="R1095">
        <v>3</v>
      </c>
      <c r="S1095" s="136"/>
      <c r="T1095" s="136"/>
      <c r="U1095" s="136"/>
    </row>
    <row r="1096" spans="1:21" x14ac:dyDescent="0.25">
      <c r="A1096" t="s">
        <v>8153</v>
      </c>
      <c r="B1096" s="13" t="s">
        <v>9295</v>
      </c>
      <c r="C1096" t="s">
        <v>1</v>
      </c>
      <c r="D1096" t="s">
        <v>0</v>
      </c>
      <c r="E1096">
        <v>6049641</v>
      </c>
      <c r="F1096" s="1" t="s">
        <v>2226</v>
      </c>
      <c r="G1096" t="s">
        <v>9239</v>
      </c>
      <c r="H1096" s="113">
        <v>0</v>
      </c>
      <c r="I1096" s="113">
        <v>0</v>
      </c>
      <c r="J1096" s="113">
        <v>0</v>
      </c>
      <c r="K1096" s="113">
        <v>175.77</v>
      </c>
      <c r="L1096" s="113">
        <v>0</v>
      </c>
      <c r="M1096" s="113">
        <v>0</v>
      </c>
      <c r="N1096" s="113">
        <v>0</v>
      </c>
      <c r="O1096" s="113">
        <v>22.850100000000001</v>
      </c>
      <c r="P1096" s="113">
        <v>198.62010000000001</v>
      </c>
      <c r="R1096">
        <v>3</v>
      </c>
      <c r="S1096" s="136"/>
      <c r="T1096" s="136"/>
      <c r="U1096" s="136"/>
    </row>
    <row r="1097" spans="1:21" x14ac:dyDescent="0.25">
      <c r="A1097" t="s">
        <v>8153</v>
      </c>
      <c r="B1097" s="13" t="s">
        <v>9276</v>
      </c>
      <c r="C1097" t="s">
        <v>1</v>
      </c>
      <c r="D1097" t="s">
        <v>0</v>
      </c>
      <c r="E1097">
        <v>637260</v>
      </c>
      <c r="F1097" s="1" t="s">
        <v>1320</v>
      </c>
      <c r="G1097" t="s">
        <v>9333</v>
      </c>
      <c r="H1097" s="113">
        <v>0</v>
      </c>
      <c r="I1097" s="113">
        <v>0</v>
      </c>
      <c r="J1097" s="113">
        <v>0</v>
      </c>
      <c r="K1097" s="113">
        <v>14.24</v>
      </c>
      <c r="L1097" s="113">
        <v>0</v>
      </c>
      <c r="M1097" s="113">
        <v>0</v>
      </c>
      <c r="N1097" s="113">
        <v>0</v>
      </c>
      <c r="O1097" s="113">
        <v>1.8512000000000002</v>
      </c>
      <c r="P1097" s="113">
        <v>16.091200000000001</v>
      </c>
      <c r="R1097">
        <v>3</v>
      </c>
      <c r="S1097" s="136"/>
      <c r="T1097" s="136"/>
      <c r="U1097" s="136"/>
    </row>
    <row r="1098" spans="1:21" x14ac:dyDescent="0.25">
      <c r="A1098" t="s">
        <v>8153</v>
      </c>
      <c r="B1098" s="13" t="s">
        <v>9322</v>
      </c>
      <c r="C1098" t="s">
        <v>1</v>
      </c>
      <c r="D1098" t="s">
        <v>0</v>
      </c>
      <c r="E1098">
        <v>129584</v>
      </c>
      <c r="F1098" s="1" t="s">
        <v>2274</v>
      </c>
      <c r="G1098" t="s">
        <v>9334</v>
      </c>
      <c r="H1098" s="113">
        <v>2.31</v>
      </c>
      <c r="I1098" s="113">
        <v>0</v>
      </c>
      <c r="J1098" s="113">
        <v>0</v>
      </c>
      <c r="K1098" s="113">
        <v>26.52</v>
      </c>
      <c r="L1098" s="113">
        <v>0</v>
      </c>
      <c r="M1098" s="113">
        <v>0</v>
      </c>
      <c r="N1098" s="113">
        <v>0</v>
      </c>
      <c r="O1098" s="113">
        <v>3.4476</v>
      </c>
      <c r="P1098" s="113">
        <v>32.2776</v>
      </c>
      <c r="R1098">
        <v>3</v>
      </c>
      <c r="S1098" s="136"/>
      <c r="T1098" s="136"/>
      <c r="U1098" s="136"/>
    </row>
    <row r="1099" spans="1:21" x14ac:dyDescent="0.25">
      <c r="A1099" t="s">
        <v>8153</v>
      </c>
      <c r="B1099" s="13" t="s">
        <v>9321</v>
      </c>
      <c r="C1099" t="s">
        <v>1</v>
      </c>
      <c r="D1099" t="s">
        <v>0</v>
      </c>
      <c r="E1099">
        <v>15823</v>
      </c>
      <c r="F1099" s="1" t="s">
        <v>9234</v>
      </c>
      <c r="G1099" t="s">
        <v>9235</v>
      </c>
      <c r="H1099" s="113">
        <v>0</v>
      </c>
      <c r="I1099" s="113">
        <v>0</v>
      </c>
      <c r="J1099" s="113">
        <v>0</v>
      </c>
      <c r="K1099" s="113">
        <v>24.92</v>
      </c>
      <c r="L1099" s="113">
        <v>0</v>
      </c>
      <c r="M1099" s="113">
        <v>0</v>
      </c>
      <c r="N1099" s="113">
        <v>0</v>
      </c>
      <c r="O1099" s="113">
        <v>3.2396000000000003</v>
      </c>
      <c r="P1099" s="113">
        <v>28.159600000000001</v>
      </c>
      <c r="R1099">
        <v>3</v>
      </c>
      <c r="S1099" s="136"/>
      <c r="T1099" s="136"/>
      <c r="U1099" s="136"/>
    </row>
    <row r="1100" spans="1:21" x14ac:dyDescent="0.25">
      <c r="A1100" t="s">
        <v>8153</v>
      </c>
      <c r="B1100" s="13" t="s">
        <v>9276</v>
      </c>
      <c r="C1100" t="s">
        <v>1</v>
      </c>
      <c r="D1100" t="s">
        <v>0</v>
      </c>
      <c r="E1100">
        <v>16235</v>
      </c>
      <c r="F1100" s="1" t="s">
        <v>9234</v>
      </c>
      <c r="G1100" t="s">
        <v>9235</v>
      </c>
      <c r="H1100" s="113">
        <v>2.5099999999999998</v>
      </c>
      <c r="I1100" s="113">
        <v>0</v>
      </c>
      <c r="J1100" s="113">
        <v>0</v>
      </c>
      <c r="K1100" s="113">
        <v>39.119999999999997</v>
      </c>
      <c r="L1100" s="113">
        <v>0</v>
      </c>
      <c r="M1100" s="113">
        <v>0</v>
      </c>
      <c r="N1100" s="113">
        <v>0</v>
      </c>
      <c r="O1100" s="113">
        <v>5.0855999999999995</v>
      </c>
      <c r="P1100" s="113">
        <v>46.715599999999995</v>
      </c>
      <c r="R1100">
        <v>3</v>
      </c>
      <c r="S1100" s="136"/>
      <c r="T1100" s="136"/>
      <c r="U1100" s="136"/>
    </row>
    <row r="1101" spans="1:21" x14ac:dyDescent="0.25">
      <c r="A1101" t="s">
        <v>8153</v>
      </c>
      <c r="B1101" s="13" t="s">
        <v>9321</v>
      </c>
      <c r="C1101" t="s">
        <v>1</v>
      </c>
      <c r="D1101" t="s">
        <v>0</v>
      </c>
      <c r="E1101">
        <v>978311</v>
      </c>
      <c r="F1101" s="1" t="s">
        <v>1443</v>
      </c>
      <c r="G1101" t="s">
        <v>9231</v>
      </c>
      <c r="H1101" s="113">
        <v>1.98</v>
      </c>
      <c r="I1101" s="113">
        <v>0</v>
      </c>
      <c r="J1101" s="113">
        <v>0</v>
      </c>
      <c r="K1101" s="113">
        <v>21.9</v>
      </c>
      <c r="L1101" s="113">
        <v>0</v>
      </c>
      <c r="M1101" s="113">
        <v>0</v>
      </c>
      <c r="N1101" s="113">
        <v>0</v>
      </c>
      <c r="O1101" s="113">
        <v>2.847</v>
      </c>
      <c r="P1101" s="113">
        <v>26.727</v>
      </c>
      <c r="R1101">
        <v>3</v>
      </c>
      <c r="S1101" s="136"/>
      <c r="T1101" s="136"/>
      <c r="U1101" s="136"/>
    </row>
    <row r="1102" spans="1:21" x14ac:dyDescent="0.25">
      <c r="A1102" t="s">
        <v>8153</v>
      </c>
      <c r="B1102" s="13" t="s">
        <v>9311</v>
      </c>
      <c r="C1102" t="s">
        <v>1</v>
      </c>
      <c r="D1102" t="s">
        <v>0</v>
      </c>
      <c r="E1102">
        <v>1775</v>
      </c>
      <c r="F1102" s="1" t="s">
        <v>9335</v>
      </c>
      <c r="G1102" t="s">
        <v>9336</v>
      </c>
      <c r="H1102" s="113">
        <v>0</v>
      </c>
      <c r="I1102" s="113">
        <v>0</v>
      </c>
      <c r="J1102" s="113">
        <v>0</v>
      </c>
      <c r="K1102" s="113">
        <v>310</v>
      </c>
      <c r="L1102" s="113">
        <v>0</v>
      </c>
      <c r="M1102" s="113">
        <v>0</v>
      </c>
      <c r="N1102" s="113">
        <v>0</v>
      </c>
      <c r="O1102" s="113">
        <v>40.300000000000004</v>
      </c>
      <c r="P1102" s="113">
        <v>350.3</v>
      </c>
      <c r="R1102">
        <v>3</v>
      </c>
      <c r="S1102" s="136"/>
      <c r="T1102" s="136"/>
      <c r="U1102" s="136"/>
    </row>
    <row r="1103" spans="1:21" x14ac:dyDescent="0.25">
      <c r="A1103" t="s">
        <v>8153</v>
      </c>
      <c r="B1103" s="13" t="s">
        <v>9289</v>
      </c>
      <c r="C1103" t="s">
        <v>1</v>
      </c>
      <c r="D1103" t="s">
        <v>0</v>
      </c>
      <c r="E1103">
        <v>3173</v>
      </c>
      <c r="F1103" s="1" t="s">
        <v>9337</v>
      </c>
      <c r="G1103" t="s">
        <v>9338</v>
      </c>
      <c r="H1103" s="113">
        <v>0</v>
      </c>
      <c r="I1103" s="113">
        <v>0</v>
      </c>
      <c r="J1103" s="113">
        <v>0</v>
      </c>
      <c r="K1103" s="113">
        <v>63.96</v>
      </c>
      <c r="L1103" s="113">
        <v>0</v>
      </c>
      <c r="M1103" s="113">
        <v>0</v>
      </c>
      <c r="N1103" s="113">
        <v>0</v>
      </c>
      <c r="O1103" s="113">
        <v>8.3148</v>
      </c>
      <c r="P1103" s="113">
        <v>72.274799999999999</v>
      </c>
      <c r="R1103">
        <v>3</v>
      </c>
      <c r="S1103" s="136"/>
      <c r="T1103" s="136"/>
      <c r="U1103" s="136"/>
    </row>
    <row r="1104" spans="1:21" x14ac:dyDescent="0.25">
      <c r="A1104" t="s">
        <v>8153</v>
      </c>
      <c r="B1104" s="13" t="s">
        <v>9313</v>
      </c>
      <c r="C1104" t="s">
        <v>1</v>
      </c>
      <c r="D1104" t="s">
        <v>0</v>
      </c>
      <c r="E1104">
        <v>21055490</v>
      </c>
      <c r="F1104" s="1" t="s">
        <v>2226</v>
      </c>
      <c r="G1104" t="s">
        <v>9239</v>
      </c>
      <c r="H1104" s="113">
        <v>0</v>
      </c>
      <c r="I1104" s="113">
        <v>0</v>
      </c>
      <c r="J1104" s="113">
        <v>0</v>
      </c>
      <c r="K1104" s="113">
        <v>7.6</v>
      </c>
      <c r="L1104" s="113">
        <v>0</v>
      </c>
      <c r="M1104" s="113">
        <v>0</v>
      </c>
      <c r="N1104" s="113">
        <v>0</v>
      </c>
      <c r="O1104" s="113">
        <v>0.98799999999999999</v>
      </c>
      <c r="P1104" s="113">
        <v>8.5879999999999992</v>
      </c>
      <c r="R1104">
        <v>3</v>
      </c>
      <c r="S1104" s="136"/>
      <c r="T1104" s="136"/>
      <c r="U1104" s="136"/>
    </row>
    <row r="1105" spans="1:21" x14ac:dyDescent="0.25">
      <c r="A1105" t="s">
        <v>8153</v>
      </c>
      <c r="B1105" s="13" t="s">
        <v>9339</v>
      </c>
      <c r="C1105" t="s">
        <v>1</v>
      </c>
      <c r="D1105" t="s">
        <v>0</v>
      </c>
      <c r="E1105">
        <v>6049560</v>
      </c>
      <c r="F1105" s="1" t="s">
        <v>2796</v>
      </c>
      <c r="G1105" t="s">
        <v>9340</v>
      </c>
      <c r="H1105" s="113">
        <v>0</v>
      </c>
      <c r="I1105" s="113">
        <v>0</v>
      </c>
      <c r="J1105" s="113">
        <v>0</v>
      </c>
      <c r="K1105" s="113">
        <v>132.18</v>
      </c>
      <c r="L1105" s="113">
        <v>0</v>
      </c>
      <c r="M1105" s="113">
        <v>0</v>
      </c>
      <c r="N1105" s="113">
        <v>0</v>
      </c>
      <c r="O1105" s="113">
        <v>17.183400000000002</v>
      </c>
      <c r="P1105" s="113">
        <v>149.36340000000001</v>
      </c>
      <c r="R1105">
        <v>3</v>
      </c>
      <c r="S1105" s="136"/>
      <c r="T1105" s="136"/>
      <c r="U1105" s="136"/>
    </row>
    <row r="1106" spans="1:21" x14ac:dyDescent="0.25">
      <c r="A1106" t="s">
        <v>8153</v>
      </c>
      <c r="B1106" s="13" t="s">
        <v>9310</v>
      </c>
      <c r="C1106" t="s">
        <v>1</v>
      </c>
      <c r="D1106" t="s">
        <v>0</v>
      </c>
      <c r="E1106">
        <v>104795</v>
      </c>
      <c r="F1106" s="1" t="s">
        <v>2796</v>
      </c>
      <c r="G1106" t="s">
        <v>9340</v>
      </c>
      <c r="H1106" s="113">
        <v>0</v>
      </c>
      <c r="I1106" s="113">
        <v>0</v>
      </c>
      <c r="J1106" s="113">
        <v>0</v>
      </c>
      <c r="K1106" s="113">
        <v>40.14</v>
      </c>
      <c r="L1106" s="113">
        <v>0</v>
      </c>
      <c r="M1106" s="113">
        <v>0</v>
      </c>
      <c r="N1106" s="113">
        <v>0</v>
      </c>
      <c r="O1106" s="113">
        <v>5.2182000000000004</v>
      </c>
      <c r="P1106" s="113">
        <v>45.358200000000004</v>
      </c>
      <c r="R1106">
        <v>3</v>
      </c>
      <c r="S1106" s="136"/>
      <c r="T1106" s="136"/>
      <c r="U1106" s="136"/>
    </row>
    <row r="1107" spans="1:21" x14ac:dyDescent="0.25">
      <c r="A1107" t="s">
        <v>8153</v>
      </c>
      <c r="B1107" s="13" t="s">
        <v>9301</v>
      </c>
      <c r="C1107" t="s">
        <v>1</v>
      </c>
      <c r="D1107" t="s">
        <v>0</v>
      </c>
      <c r="E1107">
        <v>6049459</v>
      </c>
      <c r="F1107" s="1" t="s">
        <v>2226</v>
      </c>
      <c r="G1107" t="s">
        <v>9239</v>
      </c>
      <c r="H1107" s="113">
        <v>0</v>
      </c>
      <c r="I1107" s="113">
        <v>0</v>
      </c>
      <c r="J1107" s="113">
        <v>0</v>
      </c>
      <c r="K1107" s="113">
        <v>117.42</v>
      </c>
      <c r="L1107" s="113">
        <v>0</v>
      </c>
      <c r="M1107" s="113">
        <v>0</v>
      </c>
      <c r="N1107" s="113">
        <v>0</v>
      </c>
      <c r="O1107" s="113">
        <v>15.264600000000002</v>
      </c>
      <c r="P1107" s="113">
        <v>132.68459999999999</v>
      </c>
      <c r="R1107">
        <v>3</v>
      </c>
      <c r="S1107" s="136"/>
      <c r="T1107" s="136"/>
      <c r="U1107" s="136"/>
    </row>
    <row r="1108" spans="1:21" x14ac:dyDescent="0.25">
      <c r="A1108" t="s">
        <v>8153</v>
      </c>
      <c r="B1108" s="13" t="s">
        <v>9339</v>
      </c>
      <c r="C1108" t="s">
        <v>1</v>
      </c>
      <c r="D1108" t="s">
        <v>0</v>
      </c>
      <c r="E1108">
        <v>46999</v>
      </c>
      <c r="F1108" s="1" t="s">
        <v>3490</v>
      </c>
      <c r="G1108" t="s">
        <v>9341</v>
      </c>
      <c r="H1108" s="113">
        <v>0</v>
      </c>
      <c r="I1108" s="113">
        <v>0</v>
      </c>
      <c r="J1108" s="113">
        <v>0</v>
      </c>
      <c r="K1108" s="113">
        <v>36.06</v>
      </c>
      <c r="L1108" s="113">
        <v>0</v>
      </c>
      <c r="M1108" s="113">
        <v>0</v>
      </c>
      <c r="N1108" s="113">
        <v>0</v>
      </c>
      <c r="O1108" s="113">
        <v>4.6878000000000002</v>
      </c>
      <c r="P1108" s="113">
        <v>40.747800000000005</v>
      </c>
      <c r="R1108">
        <v>3</v>
      </c>
      <c r="S1108" s="136"/>
      <c r="T1108" s="136"/>
      <c r="U1108" s="136"/>
    </row>
    <row r="1109" spans="1:21" x14ac:dyDescent="0.25">
      <c r="A1109" t="s">
        <v>8153</v>
      </c>
      <c r="B1109" s="13" t="s">
        <v>9339</v>
      </c>
      <c r="C1109" t="s">
        <v>1</v>
      </c>
      <c r="D1109" t="s">
        <v>0</v>
      </c>
      <c r="E1109">
        <v>47009</v>
      </c>
      <c r="F1109" s="1" t="s">
        <v>3490</v>
      </c>
      <c r="G1109" t="s">
        <v>9341</v>
      </c>
      <c r="H1109" s="113">
        <v>0</v>
      </c>
      <c r="I1109" s="113">
        <v>0</v>
      </c>
      <c r="J1109" s="113">
        <v>0</v>
      </c>
      <c r="K1109" s="113">
        <v>48.86</v>
      </c>
      <c r="L1109" s="113">
        <v>0</v>
      </c>
      <c r="M1109" s="113">
        <v>0</v>
      </c>
      <c r="N1109" s="113">
        <v>0</v>
      </c>
      <c r="O1109" s="113">
        <v>6.3517999999999999</v>
      </c>
      <c r="P1109" s="113">
        <v>55.211799999999997</v>
      </c>
      <c r="R1109">
        <v>3</v>
      </c>
      <c r="S1109" s="136"/>
      <c r="T1109" s="136"/>
      <c r="U1109" s="136"/>
    </row>
    <row r="1110" spans="1:21" x14ac:dyDescent="0.25">
      <c r="A1110" t="s">
        <v>8153</v>
      </c>
      <c r="B1110" s="13" t="s">
        <v>9299</v>
      </c>
      <c r="C1110" t="s">
        <v>1</v>
      </c>
      <c r="D1110" t="s">
        <v>0</v>
      </c>
      <c r="E1110">
        <v>6049495</v>
      </c>
      <c r="F1110" s="1" t="s">
        <v>2226</v>
      </c>
      <c r="G1110" t="s">
        <v>9239</v>
      </c>
      <c r="H1110" s="113">
        <v>0</v>
      </c>
      <c r="I1110" s="113">
        <v>0</v>
      </c>
      <c r="J1110" s="113">
        <v>0</v>
      </c>
      <c r="K1110" s="113">
        <v>46.5</v>
      </c>
      <c r="L1110" s="113">
        <v>0</v>
      </c>
      <c r="M1110" s="113">
        <v>0</v>
      </c>
      <c r="N1110" s="113">
        <v>0</v>
      </c>
      <c r="O1110" s="113">
        <v>6.0449999999999999</v>
      </c>
      <c r="P1110" s="113">
        <v>52.545000000000002</v>
      </c>
      <c r="R1110">
        <v>3</v>
      </c>
      <c r="S1110" s="136"/>
      <c r="T1110" s="136"/>
      <c r="U1110" s="136"/>
    </row>
    <row r="1111" spans="1:21" x14ac:dyDescent="0.25">
      <c r="A1111" t="s">
        <v>8153</v>
      </c>
      <c r="B1111" s="13" t="s">
        <v>9310</v>
      </c>
      <c r="C1111" t="s">
        <v>1</v>
      </c>
      <c r="D1111" t="s">
        <v>0</v>
      </c>
      <c r="E1111">
        <v>77490</v>
      </c>
      <c r="F1111" s="1" t="s">
        <v>3229</v>
      </c>
      <c r="G1111" t="s">
        <v>6052</v>
      </c>
      <c r="H1111" s="113">
        <v>0</v>
      </c>
      <c r="I1111" s="113">
        <v>0</v>
      </c>
      <c r="J1111" s="113">
        <v>0</v>
      </c>
      <c r="K1111" s="113">
        <v>138.58000000000001</v>
      </c>
      <c r="L1111" s="113">
        <v>0</v>
      </c>
      <c r="M1111" s="113">
        <v>0</v>
      </c>
      <c r="N1111" s="113">
        <v>0</v>
      </c>
      <c r="O1111" s="113">
        <v>18.015400000000003</v>
      </c>
      <c r="P1111" s="113">
        <v>156.59540000000001</v>
      </c>
      <c r="R1111">
        <v>3</v>
      </c>
      <c r="S1111" s="136"/>
      <c r="T1111" s="136"/>
      <c r="U1111" s="136"/>
    </row>
    <row r="1112" spans="1:21" x14ac:dyDescent="0.25">
      <c r="A1112" t="s">
        <v>8153</v>
      </c>
      <c r="B1112" s="13" t="s">
        <v>9289</v>
      </c>
      <c r="C1112" t="s">
        <v>1</v>
      </c>
      <c r="D1112" t="s">
        <v>0</v>
      </c>
      <c r="E1112">
        <v>404412</v>
      </c>
      <c r="F1112" s="1" t="s">
        <v>1375</v>
      </c>
      <c r="G1112" t="s">
        <v>9288</v>
      </c>
      <c r="H1112" s="113">
        <v>2.73</v>
      </c>
      <c r="I1112" s="113">
        <v>0</v>
      </c>
      <c r="J1112" s="113">
        <v>0</v>
      </c>
      <c r="K1112" s="113">
        <v>30.77</v>
      </c>
      <c r="L1112" s="113">
        <v>0</v>
      </c>
      <c r="M1112" s="113">
        <v>0</v>
      </c>
      <c r="N1112" s="113">
        <v>0</v>
      </c>
      <c r="O1112" s="113">
        <v>4.0000999999999998</v>
      </c>
      <c r="P1112" s="113">
        <v>37.500100000000003</v>
      </c>
      <c r="R1112">
        <v>3</v>
      </c>
      <c r="S1112" s="136"/>
      <c r="T1112" s="136"/>
      <c r="U1112" s="136"/>
    </row>
    <row r="1113" spans="1:21" x14ac:dyDescent="0.25">
      <c r="A1113" t="s">
        <v>8153</v>
      </c>
      <c r="B1113" s="13" t="s">
        <v>9299</v>
      </c>
      <c r="C1113" t="s">
        <v>1</v>
      </c>
      <c r="D1113" t="s">
        <v>0</v>
      </c>
      <c r="E1113">
        <v>343445</v>
      </c>
      <c r="F1113" s="1" t="s">
        <v>1375</v>
      </c>
      <c r="G1113" t="s">
        <v>9288</v>
      </c>
      <c r="H1113" s="113">
        <v>2.7</v>
      </c>
      <c r="I1113" s="113">
        <v>0</v>
      </c>
      <c r="J1113" s="113">
        <v>0</v>
      </c>
      <c r="K1113" s="113">
        <v>30.36</v>
      </c>
      <c r="L1113" s="113">
        <v>0</v>
      </c>
      <c r="M1113" s="113">
        <v>0</v>
      </c>
      <c r="N1113" s="113">
        <v>0</v>
      </c>
      <c r="O1113" s="113">
        <v>3.9468000000000001</v>
      </c>
      <c r="P1113" s="113">
        <v>37.006800000000005</v>
      </c>
      <c r="R1113">
        <v>3</v>
      </c>
      <c r="S1113" s="136"/>
      <c r="T1113" s="136"/>
      <c r="U1113" s="136"/>
    </row>
    <row r="1114" spans="1:21" x14ac:dyDescent="0.25">
      <c r="A1114" t="s">
        <v>8153</v>
      </c>
      <c r="B1114" s="13" t="s">
        <v>9342</v>
      </c>
      <c r="C1114" t="s">
        <v>1</v>
      </c>
      <c r="D1114" t="s">
        <v>0</v>
      </c>
      <c r="E1114">
        <v>14110</v>
      </c>
      <c r="F1114" s="1" t="s">
        <v>9234</v>
      </c>
      <c r="G1114" t="s">
        <v>9235</v>
      </c>
      <c r="H1114" s="113">
        <v>2.3600000000000003</v>
      </c>
      <c r="I1114" s="113">
        <v>0</v>
      </c>
      <c r="J1114" s="113">
        <v>0</v>
      </c>
      <c r="K1114" s="113">
        <v>26.78</v>
      </c>
      <c r="L1114" s="113">
        <v>0</v>
      </c>
      <c r="M1114" s="113">
        <v>0</v>
      </c>
      <c r="N1114" s="113">
        <v>0</v>
      </c>
      <c r="O1114" s="113">
        <v>3.4814000000000003</v>
      </c>
      <c r="P1114" s="113">
        <v>32.621400000000001</v>
      </c>
      <c r="R1114">
        <v>3</v>
      </c>
      <c r="S1114" s="136"/>
      <c r="T1114" s="136"/>
      <c r="U1114" s="136"/>
    </row>
    <row r="1115" spans="1:21" x14ac:dyDescent="0.25">
      <c r="A1115" t="s">
        <v>8153</v>
      </c>
      <c r="B1115" s="13" t="s">
        <v>9317</v>
      </c>
      <c r="C1115" t="s">
        <v>1</v>
      </c>
      <c r="D1115" t="s">
        <v>0</v>
      </c>
      <c r="E1115">
        <v>14484</v>
      </c>
      <c r="F1115" s="1" t="s">
        <v>9234</v>
      </c>
      <c r="G1115" t="s">
        <v>9235</v>
      </c>
      <c r="H1115" s="113">
        <v>2.37</v>
      </c>
      <c r="I1115" s="113">
        <v>0</v>
      </c>
      <c r="J1115" s="113">
        <v>0</v>
      </c>
      <c r="K1115" s="113">
        <v>29.9</v>
      </c>
      <c r="L1115" s="113">
        <v>0</v>
      </c>
      <c r="M1115" s="113">
        <v>0</v>
      </c>
      <c r="N1115" s="113">
        <v>0</v>
      </c>
      <c r="O1115" s="113">
        <v>3.887</v>
      </c>
      <c r="P1115" s="113">
        <v>36.156999999999996</v>
      </c>
      <c r="R1115">
        <v>3</v>
      </c>
      <c r="S1115" s="136"/>
      <c r="T1115" s="136"/>
      <c r="U1115" s="136"/>
    </row>
    <row r="1116" spans="1:21" x14ac:dyDescent="0.25">
      <c r="A1116" t="s">
        <v>8153</v>
      </c>
      <c r="B1116" s="13" t="s">
        <v>9311</v>
      </c>
      <c r="C1116" t="s">
        <v>1</v>
      </c>
      <c r="D1116" t="s">
        <v>0</v>
      </c>
      <c r="E1116">
        <v>3991685</v>
      </c>
      <c r="F1116" s="1" t="s">
        <v>1506</v>
      </c>
      <c r="G1116" t="s">
        <v>9254</v>
      </c>
      <c r="H1116" s="113">
        <v>0</v>
      </c>
      <c r="I1116" s="113">
        <v>0</v>
      </c>
      <c r="J1116" s="113">
        <v>0</v>
      </c>
      <c r="K1116" s="113">
        <v>91.1</v>
      </c>
      <c r="L1116" s="113">
        <v>0</v>
      </c>
      <c r="M1116" s="113">
        <v>0</v>
      </c>
      <c r="N1116" s="113">
        <v>0</v>
      </c>
      <c r="O1116" s="113">
        <v>11.843</v>
      </c>
      <c r="P1116" s="113">
        <v>102.943</v>
      </c>
      <c r="R1116">
        <v>3</v>
      </c>
      <c r="S1116" s="136"/>
      <c r="T1116" s="136"/>
      <c r="U1116" s="136"/>
    </row>
    <row r="1117" spans="1:21" x14ac:dyDescent="0.25">
      <c r="A1117" t="s">
        <v>8153</v>
      </c>
      <c r="B1117" s="13" t="s">
        <v>9291</v>
      </c>
      <c r="C1117" t="s">
        <v>1</v>
      </c>
      <c r="D1117" t="s">
        <v>0</v>
      </c>
      <c r="E1117">
        <v>31925686</v>
      </c>
      <c r="F1117" s="1" t="s">
        <v>3436</v>
      </c>
      <c r="G1117" t="s">
        <v>9265</v>
      </c>
      <c r="H1117" s="113">
        <v>0</v>
      </c>
      <c r="I1117" s="113">
        <v>0</v>
      </c>
      <c r="J1117" s="113">
        <v>0</v>
      </c>
      <c r="K1117" s="113">
        <v>31.51</v>
      </c>
      <c r="L1117" s="113">
        <v>0</v>
      </c>
      <c r="M1117" s="113">
        <v>0</v>
      </c>
      <c r="N1117" s="113">
        <v>0</v>
      </c>
      <c r="O1117" s="113">
        <v>4.0963000000000003</v>
      </c>
      <c r="P1117" s="113">
        <v>35.606300000000005</v>
      </c>
      <c r="R1117">
        <v>3</v>
      </c>
      <c r="S1117" s="136"/>
      <c r="T1117" s="136"/>
      <c r="U1117" s="136"/>
    </row>
    <row r="1118" spans="1:21" x14ac:dyDescent="0.25">
      <c r="A1118" t="s">
        <v>8153</v>
      </c>
      <c r="B1118" s="13" t="s">
        <v>9312</v>
      </c>
      <c r="C1118" t="s">
        <v>1</v>
      </c>
      <c r="D1118" t="s">
        <v>0</v>
      </c>
      <c r="E1118">
        <v>496</v>
      </c>
      <c r="F1118" s="1" t="s">
        <v>9343</v>
      </c>
      <c r="G1118" t="s">
        <v>9344</v>
      </c>
      <c r="H1118" s="113">
        <v>0</v>
      </c>
      <c r="I1118" s="113">
        <v>0</v>
      </c>
      <c r="J1118" s="113">
        <v>0</v>
      </c>
      <c r="K1118" s="113">
        <v>35.4</v>
      </c>
      <c r="L1118" s="113">
        <v>0</v>
      </c>
      <c r="M1118" s="113">
        <v>0</v>
      </c>
      <c r="N1118" s="113">
        <v>0</v>
      </c>
      <c r="O1118" s="113">
        <v>4.6020000000000003</v>
      </c>
      <c r="P1118" s="113">
        <v>40.001999999999995</v>
      </c>
      <c r="R1118">
        <v>3</v>
      </c>
      <c r="S1118" s="136"/>
      <c r="T1118" s="136"/>
      <c r="U1118" s="136"/>
    </row>
    <row r="1119" spans="1:21" x14ac:dyDescent="0.25">
      <c r="A1119" t="s">
        <v>8153</v>
      </c>
      <c r="B1119" s="13" t="s">
        <v>9339</v>
      </c>
      <c r="C1119" t="s">
        <v>1</v>
      </c>
      <c r="D1119" t="s">
        <v>0</v>
      </c>
      <c r="E1119">
        <v>126</v>
      </c>
      <c r="F1119" s="1" t="s">
        <v>9345</v>
      </c>
      <c r="G1119" t="s">
        <v>9346</v>
      </c>
      <c r="H1119" s="113">
        <v>0</v>
      </c>
      <c r="I1119" s="113">
        <v>0</v>
      </c>
      <c r="J1119" s="113">
        <v>0</v>
      </c>
      <c r="K1119" s="113">
        <v>13.27</v>
      </c>
      <c r="L1119" s="113">
        <v>0</v>
      </c>
      <c r="M1119" s="113">
        <v>0</v>
      </c>
      <c r="N1119" s="113">
        <v>0</v>
      </c>
      <c r="O1119" s="113">
        <v>1.7251000000000001</v>
      </c>
      <c r="P1119" s="113">
        <v>14.995099999999999</v>
      </c>
      <c r="R1119">
        <v>3</v>
      </c>
      <c r="S1119" s="136"/>
      <c r="T1119" s="136"/>
      <c r="U1119" s="136"/>
    </row>
    <row r="1120" spans="1:21" x14ac:dyDescent="0.25">
      <c r="A1120" t="s">
        <v>8153</v>
      </c>
      <c r="B1120" s="13" t="s">
        <v>8928</v>
      </c>
      <c r="C1120" t="s">
        <v>1</v>
      </c>
      <c r="D1120" t="s">
        <v>0</v>
      </c>
      <c r="E1120">
        <v>298</v>
      </c>
      <c r="F1120" s="1" t="s">
        <v>1334</v>
      </c>
      <c r="G1120" t="s">
        <v>1335</v>
      </c>
      <c r="H1120" s="113">
        <v>0</v>
      </c>
      <c r="I1120" s="113">
        <v>0</v>
      </c>
      <c r="J1120" s="113">
        <v>0</v>
      </c>
      <c r="K1120" s="113">
        <v>400</v>
      </c>
      <c r="L1120" s="113">
        <v>0</v>
      </c>
      <c r="M1120" s="113">
        <v>0</v>
      </c>
      <c r="N1120" s="113">
        <v>0</v>
      </c>
      <c r="O1120" s="113">
        <v>52</v>
      </c>
      <c r="P1120" s="113">
        <v>452</v>
      </c>
      <c r="R1120">
        <v>3</v>
      </c>
      <c r="S1120" s="136"/>
      <c r="T1120" s="136"/>
      <c r="U1120" s="136"/>
    </row>
    <row r="1121" spans="1:21" x14ac:dyDescent="0.25">
      <c r="A1121" t="s">
        <v>8153</v>
      </c>
      <c r="B1121" s="13" t="s">
        <v>9322</v>
      </c>
      <c r="C1121" t="s">
        <v>1</v>
      </c>
      <c r="D1121" t="s">
        <v>0</v>
      </c>
      <c r="E1121">
        <v>45</v>
      </c>
      <c r="F1121" s="1" t="s">
        <v>9347</v>
      </c>
      <c r="G1121" t="s">
        <v>9348</v>
      </c>
      <c r="H1121" s="113">
        <v>0</v>
      </c>
      <c r="I1121" s="113">
        <v>0</v>
      </c>
      <c r="J1121" s="113">
        <v>0</v>
      </c>
      <c r="K1121" s="113">
        <v>1769.91</v>
      </c>
      <c r="L1121" s="113">
        <v>0</v>
      </c>
      <c r="M1121" s="113">
        <v>0</v>
      </c>
      <c r="N1121" s="113">
        <v>0</v>
      </c>
      <c r="O1121" s="113">
        <v>230.08830000000003</v>
      </c>
      <c r="P1121" s="113">
        <v>1999.9983000000002</v>
      </c>
      <c r="R1121">
        <v>3</v>
      </c>
      <c r="S1121" s="136"/>
      <c r="T1121" s="136"/>
      <c r="U1121" s="136"/>
    </row>
    <row r="1122" spans="1:21" x14ac:dyDescent="0.25">
      <c r="A1122" t="s">
        <v>8153</v>
      </c>
      <c r="B1122" s="13" t="s">
        <v>9297</v>
      </c>
      <c r="C1122" t="s">
        <v>1</v>
      </c>
      <c r="D1122" t="s">
        <v>0</v>
      </c>
      <c r="E1122">
        <v>216</v>
      </c>
      <c r="F1122" s="1" t="s">
        <v>9349</v>
      </c>
      <c r="G1122" t="s">
        <v>9350</v>
      </c>
      <c r="H1122" s="113">
        <v>0</v>
      </c>
      <c r="I1122" s="113">
        <v>0</v>
      </c>
      <c r="J1122" s="113">
        <v>0</v>
      </c>
      <c r="K1122" s="113">
        <v>17</v>
      </c>
      <c r="L1122" s="113">
        <v>0</v>
      </c>
      <c r="M1122" s="113">
        <v>0</v>
      </c>
      <c r="N1122" s="113">
        <v>0</v>
      </c>
      <c r="O1122" s="113">
        <v>2.21</v>
      </c>
      <c r="P1122" s="113">
        <v>19.21</v>
      </c>
      <c r="R1122">
        <v>3</v>
      </c>
      <c r="S1122" s="136"/>
      <c r="T1122" s="136"/>
      <c r="U1122" s="136"/>
    </row>
    <row r="1123" spans="1:21" x14ac:dyDescent="0.25">
      <c r="A1123" t="s">
        <v>8153</v>
      </c>
      <c r="B1123" s="13" t="s">
        <v>9295</v>
      </c>
      <c r="C1123" t="s">
        <v>1</v>
      </c>
      <c r="D1123" t="s">
        <v>0</v>
      </c>
      <c r="E1123">
        <v>215</v>
      </c>
      <c r="F1123" s="1" t="s">
        <v>9349</v>
      </c>
      <c r="G1123" t="s">
        <v>9350</v>
      </c>
      <c r="H1123" s="113">
        <v>0</v>
      </c>
      <c r="I1123" s="113">
        <v>0</v>
      </c>
      <c r="J1123" s="113">
        <v>0</v>
      </c>
      <c r="K1123" s="113">
        <v>17</v>
      </c>
      <c r="L1123" s="113">
        <v>0</v>
      </c>
      <c r="M1123" s="113">
        <v>0</v>
      </c>
      <c r="N1123" s="113">
        <v>0</v>
      </c>
      <c r="O1123" s="113">
        <v>2.21</v>
      </c>
      <c r="P1123" s="113">
        <v>19.21</v>
      </c>
      <c r="R1123">
        <v>3</v>
      </c>
      <c r="S1123" s="136"/>
      <c r="T1123" s="136"/>
      <c r="U1123" s="136"/>
    </row>
    <row r="1124" spans="1:21" x14ac:dyDescent="0.25">
      <c r="A1124" t="s">
        <v>8153</v>
      </c>
      <c r="B1124" s="13" t="s">
        <v>9322</v>
      </c>
      <c r="C1124" t="s">
        <v>1</v>
      </c>
      <c r="D1124" t="s">
        <v>0</v>
      </c>
      <c r="E1124">
        <v>3428</v>
      </c>
      <c r="F1124" s="1" t="s">
        <v>5246</v>
      </c>
      <c r="G1124" t="s">
        <v>9237</v>
      </c>
      <c r="H1124" s="113">
        <v>0</v>
      </c>
      <c r="I1124" s="113">
        <v>0</v>
      </c>
      <c r="J1124" s="113">
        <v>0</v>
      </c>
      <c r="K1124" s="113">
        <v>35</v>
      </c>
      <c r="L1124" s="113">
        <v>0</v>
      </c>
      <c r="M1124" s="113">
        <v>0</v>
      </c>
      <c r="N1124" s="113">
        <v>0</v>
      </c>
      <c r="O1124" s="113">
        <v>4.55</v>
      </c>
      <c r="P1124" s="113">
        <v>39.549999999999997</v>
      </c>
      <c r="R1124">
        <v>3</v>
      </c>
      <c r="S1124" s="136"/>
      <c r="T1124" s="136"/>
      <c r="U1124" s="136"/>
    </row>
    <row r="1125" spans="1:21" x14ac:dyDescent="0.25">
      <c r="A1125" t="s">
        <v>8153</v>
      </c>
      <c r="B1125" s="13" t="s">
        <v>9320</v>
      </c>
      <c r="C1125" t="s">
        <v>1</v>
      </c>
      <c r="D1125" t="s">
        <v>0</v>
      </c>
      <c r="E1125">
        <v>187</v>
      </c>
      <c r="F1125" s="1" t="s">
        <v>9345</v>
      </c>
      <c r="G1125" t="s">
        <v>9346</v>
      </c>
      <c r="H1125" s="113">
        <v>0</v>
      </c>
      <c r="I1125" s="113">
        <v>0</v>
      </c>
      <c r="J1125" s="113">
        <v>0</v>
      </c>
      <c r="K1125" s="113">
        <v>13.27</v>
      </c>
      <c r="L1125" s="113">
        <v>0</v>
      </c>
      <c r="M1125" s="113">
        <v>0</v>
      </c>
      <c r="N1125" s="113">
        <v>0</v>
      </c>
      <c r="O1125" s="113">
        <v>1.7251000000000001</v>
      </c>
      <c r="P1125" s="113">
        <v>14.995099999999999</v>
      </c>
      <c r="R1125">
        <v>3</v>
      </c>
      <c r="S1125" s="136"/>
      <c r="T1125" s="136"/>
      <c r="U1125" s="136"/>
    </row>
    <row r="1126" spans="1:21" x14ac:dyDescent="0.25">
      <c r="A1126" t="s">
        <v>8153</v>
      </c>
      <c r="B1126" s="13" t="s">
        <v>9342</v>
      </c>
      <c r="C1126" t="s">
        <v>1</v>
      </c>
      <c r="D1126" t="s">
        <v>0</v>
      </c>
      <c r="E1126">
        <v>52248</v>
      </c>
      <c r="F1126" s="1" t="s">
        <v>1459</v>
      </c>
      <c r="G1126" t="s">
        <v>9229</v>
      </c>
      <c r="H1126" s="113">
        <v>4.9799999999999995</v>
      </c>
      <c r="I1126" s="113">
        <v>0</v>
      </c>
      <c r="J1126" s="113">
        <v>0</v>
      </c>
      <c r="K1126" s="113">
        <v>59.31</v>
      </c>
      <c r="L1126" s="113">
        <v>0</v>
      </c>
      <c r="M1126" s="113">
        <v>0</v>
      </c>
      <c r="N1126" s="113">
        <v>0</v>
      </c>
      <c r="O1126" s="113">
        <v>7.7103000000000002</v>
      </c>
      <c r="P1126" s="113">
        <v>72.00030000000001</v>
      </c>
      <c r="R1126">
        <v>3</v>
      </c>
      <c r="S1126" s="136"/>
      <c r="T1126" s="136"/>
      <c r="U1126" s="136"/>
    </row>
    <row r="1127" spans="1:21" x14ac:dyDescent="0.25">
      <c r="A1127" t="s">
        <v>8153</v>
      </c>
      <c r="B1127" s="13" t="s">
        <v>9291</v>
      </c>
      <c r="C1127" t="s">
        <v>1</v>
      </c>
      <c r="D1127" t="s">
        <v>0</v>
      </c>
      <c r="E1127">
        <v>52501</v>
      </c>
      <c r="F1127" s="1" t="s">
        <v>1459</v>
      </c>
      <c r="G1127" t="s">
        <v>9229</v>
      </c>
      <c r="H1127" s="113">
        <v>2.73</v>
      </c>
      <c r="I1127" s="113">
        <v>0</v>
      </c>
      <c r="J1127" s="113">
        <v>0</v>
      </c>
      <c r="K1127" s="113">
        <v>32.479999999999997</v>
      </c>
      <c r="L1127" s="113">
        <v>0</v>
      </c>
      <c r="M1127" s="113">
        <v>0</v>
      </c>
      <c r="N1127" s="113">
        <v>0</v>
      </c>
      <c r="O1127" s="113">
        <v>4.2223999999999995</v>
      </c>
      <c r="P1127" s="113">
        <v>39.432399999999994</v>
      </c>
      <c r="R1127">
        <v>3</v>
      </c>
      <c r="S1127" s="136"/>
      <c r="T1127" s="136"/>
      <c r="U1127" s="136"/>
    </row>
    <row r="1128" spans="1:21" x14ac:dyDescent="0.25">
      <c r="A1128" t="s">
        <v>8153</v>
      </c>
      <c r="B1128" s="13" t="s">
        <v>9325</v>
      </c>
      <c r="C1128" t="s">
        <v>1</v>
      </c>
      <c r="D1128" t="s">
        <v>0</v>
      </c>
      <c r="E1128">
        <v>52662</v>
      </c>
      <c r="F1128" s="1" t="s">
        <v>1459</v>
      </c>
      <c r="G1128" t="s">
        <v>9229</v>
      </c>
      <c r="H1128" s="113">
        <v>3.18</v>
      </c>
      <c r="I1128" s="113">
        <v>0</v>
      </c>
      <c r="J1128" s="113">
        <v>0</v>
      </c>
      <c r="K1128" s="113">
        <v>37.89</v>
      </c>
      <c r="L1128" s="113">
        <v>0</v>
      </c>
      <c r="M1128" s="113">
        <v>0</v>
      </c>
      <c r="N1128" s="113">
        <v>0</v>
      </c>
      <c r="O1128" s="113">
        <v>4.9257</v>
      </c>
      <c r="P1128" s="113">
        <v>45.995699999999999</v>
      </c>
      <c r="R1128">
        <v>3</v>
      </c>
      <c r="S1128" s="136"/>
      <c r="T1128" s="136"/>
      <c r="U1128" s="136"/>
    </row>
    <row r="1129" spans="1:21" x14ac:dyDescent="0.25">
      <c r="A1129" t="s">
        <v>8153</v>
      </c>
      <c r="B1129" s="13" t="s">
        <v>9325</v>
      </c>
      <c r="C1129" t="s">
        <v>1</v>
      </c>
      <c r="D1129" t="s">
        <v>0</v>
      </c>
      <c r="E1129">
        <v>52663</v>
      </c>
      <c r="F1129" s="1" t="s">
        <v>1459</v>
      </c>
      <c r="G1129" t="s">
        <v>9229</v>
      </c>
      <c r="H1129" s="113">
        <v>1.57</v>
      </c>
      <c r="I1129" s="113">
        <v>0</v>
      </c>
      <c r="J1129" s="113">
        <v>0</v>
      </c>
      <c r="K1129" s="113">
        <v>18.71</v>
      </c>
      <c r="L1129" s="113">
        <v>0</v>
      </c>
      <c r="M1129" s="113">
        <v>0</v>
      </c>
      <c r="N1129" s="113">
        <v>0</v>
      </c>
      <c r="O1129" s="113">
        <v>2.4323000000000001</v>
      </c>
      <c r="P1129" s="113">
        <v>22.712300000000003</v>
      </c>
      <c r="R1129">
        <v>3</v>
      </c>
      <c r="S1129" s="136"/>
      <c r="T1129" s="136"/>
      <c r="U1129" s="136"/>
    </row>
    <row r="1130" spans="1:21" x14ac:dyDescent="0.25">
      <c r="A1130" t="s">
        <v>8153</v>
      </c>
      <c r="B1130" s="13" t="s">
        <v>9317</v>
      </c>
      <c r="C1130" t="s">
        <v>1</v>
      </c>
      <c r="D1130" t="s">
        <v>0</v>
      </c>
      <c r="E1130">
        <v>52771</v>
      </c>
      <c r="F1130" s="1" t="s">
        <v>1459</v>
      </c>
      <c r="G1130" t="s">
        <v>9229</v>
      </c>
      <c r="H1130" s="113">
        <v>5.53</v>
      </c>
      <c r="I1130" s="113">
        <v>0</v>
      </c>
      <c r="J1130" s="113">
        <v>0</v>
      </c>
      <c r="K1130" s="113">
        <v>65.900000000000006</v>
      </c>
      <c r="L1130" s="113">
        <v>0</v>
      </c>
      <c r="M1130" s="113">
        <v>0</v>
      </c>
      <c r="N1130" s="113">
        <v>0</v>
      </c>
      <c r="O1130" s="113">
        <v>8.5670000000000002</v>
      </c>
      <c r="P1130" s="113">
        <v>79.997000000000014</v>
      </c>
      <c r="R1130">
        <v>3</v>
      </c>
      <c r="S1130" s="136"/>
      <c r="T1130" s="136"/>
      <c r="U1130" s="136"/>
    </row>
    <row r="1131" spans="1:21" x14ac:dyDescent="0.25">
      <c r="A1131" t="s">
        <v>8153</v>
      </c>
      <c r="B1131" s="13" t="s">
        <v>9317</v>
      </c>
      <c r="C1131" t="s">
        <v>1</v>
      </c>
      <c r="D1131" t="s">
        <v>0</v>
      </c>
      <c r="E1131">
        <v>52837</v>
      </c>
      <c r="F1131" s="1" t="s">
        <v>1459</v>
      </c>
      <c r="G1131" t="s">
        <v>9229</v>
      </c>
      <c r="H1131" s="113">
        <v>2.52</v>
      </c>
      <c r="I1131" s="113">
        <v>0</v>
      </c>
      <c r="J1131" s="113">
        <v>0</v>
      </c>
      <c r="K1131" s="113">
        <v>30.05</v>
      </c>
      <c r="L1131" s="113">
        <v>0</v>
      </c>
      <c r="M1131" s="113">
        <v>0</v>
      </c>
      <c r="N1131" s="113">
        <v>0</v>
      </c>
      <c r="O1131" s="113">
        <v>3.9065000000000003</v>
      </c>
      <c r="P1131" s="113">
        <v>36.476500000000001</v>
      </c>
      <c r="R1131">
        <v>3</v>
      </c>
      <c r="S1131" s="136"/>
      <c r="T1131" s="136"/>
      <c r="U1131" s="136"/>
    </row>
    <row r="1132" spans="1:21" x14ac:dyDescent="0.25">
      <c r="A1132" t="s">
        <v>8153</v>
      </c>
      <c r="B1132" s="13" t="s">
        <v>9316</v>
      </c>
      <c r="C1132" t="s">
        <v>1</v>
      </c>
      <c r="D1132" t="s">
        <v>0</v>
      </c>
      <c r="E1132">
        <v>53212</v>
      </c>
      <c r="F1132" s="1" t="s">
        <v>1459</v>
      </c>
      <c r="G1132" t="s">
        <v>9229</v>
      </c>
      <c r="H1132" s="113">
        <v>5.8</v>
      </c>
      <c r="I1132" s="113">
        <v>0</v>
      </c>
      <c r="J1132" s="113">
        <v>0</v>
      </c>
      <c r="K1132" s="113">
        <v>65.67</v>
      </c>
      <c r="L1132" s="113">
        <v>0</v>
      </c>
      <c r="M1132" s="113">
        <v>0</v>
      </c>
      <c r="N1132" s="113">
        <v>0</v>
      </c>
      <c r="O1132" s="113">
        <v>8.5371000000000006</v>
      </c>
      <c r="P1132" s="113">
        <v>80.007099999999994</v>
      </c>
      <c r="R1132">
        <v>3</v>
      </c>
      <c r="S1132" s="136"/>
      <c r="T1132" s="136"/>
      <c r="U1132" s="136"/>
    </row>
    <row r="1133" spans="1:21" x14ac:dyDescent="0.25">
      <c r="A1133" t="s">
        <v>8153</v>
      </c>
      <c r="B1133" s="13" t="s">
        <v>9299</v>
      </c>
      <c r="C1133" t="s">
        <v>1</v>
      </c>
      <c r="D1133" t="s">
        <v>0</v>
      </c>
      <c r="E1133">
        <v>53410</v>
      </c>
      <c r="F1133" s="1" t="s">
        <v>1459</v>
      </c>
      <c r="G1133" t="s">
        <v>9229</v>
      </c>
      <c r="H1133" s="113">
        <v>4.49</v>
      </c>
      <c r="I1133" s="113">
        <v>0</v>
      </c>
      <c r="J1133" s="113">
        <v>0</v>
      </c>
      <c r="K1133" s="113">
        <v>50.84</v>
      </c>
      <c r="L1133" s="113">
        <v>0</v>
      </c>
      <c r="M1133" s="113">
        <v>0</v>
      </c>
      <c r="N1133" s="113">
        <v>0</v>
      </c>
      <c r="O1133" s="113">
        <v>6.6092000000000004</v>
      </c>
      <c r="P1133" s="113">
        <v>61.939200000000007</v>
      </c>
      <c r="R1133">
        <v>3</v>
      </c>
      <c r="S1133" s="136"/>
      <c r="T1133" s="136"/>
      <c r="U1133" s="136"/>
    </row>
    <row r="1134" spans="1:21" x14ac:dyDescent="0.25">
      <c r="A1134" t="s">
        <v>8153</v>
      </c>
      <c r="B1134" s="13" t="s">
        <v>9351</v>
      </c>
      <c r="C1134" t="s">
        <v>1</v>
      </c>
      <c r="D1134" t="s">
        <v>0</v>
      </c>
      <c r="E1134">
        <v>53534</v>
      </c>
      <c r="F1134" s="1" t="s">
        <v>1459</v>
      </c>
      <c r="G1134" t="s">
        <v>9229</v>
      </c>
      <c r="H1134" s="113">
        <v>1.7399999999999998</v>
      </c>
      <c r="I1134" s="113">
        <v>0</v>
      </c>
      <c r="J1134" s="113">
        <v>0</v>
      </c>
      <c r="K1134" s="113">
        <v>19.7</v>
      </c>
      <c r="L1134" s="113">
        <v>0</v>
      </c>
      <c r="M1134" s="113">
        <v>0</v>
      </c>
      <c r="N1134" s="113">
        <v>0</v>
      </c>
      <c r="O1134" s="113">
        <v>2.5609999999999999</v>
      </c>
      <c r="P1134" s="113">
        <v>24.000999999999998</v>
      </c>
      <c r="R1134">
        <v>3</v>
      </c>
      <c r="S1134" s="136"/>
      <c r="T1134" s="136"/>
      <c r="U1134" s="136"/>
    </row>
    <row r="1135" spans="1:21" x14ac:dyDescent="0.25">
      <c r="A1135" t="s">
        <v>8153</v>
      </c>
      <c r="B1135" s="13" t="s">
        <v>9310</v>
      </c>
      <c r="C1135" t="s">
        <v>1</v>
      </c>
      <c r="D1135" t="s">
        <v>0</v>
      </c>
      <c r="E1135">
        <v>53659</v>
      </c>
      <c r="F1135" s="1" t="s">
        <v>1459</v>
      </c>
      <c r="G1135" t="s">
        <v>9229</v>
      </c>
      <c r="H1135" s="113">
        <v>5.79</v>
      </c>
      <c r="I1135" s="113">
        <v>0</v>
      </c>
      <c r="J1135" s="113">
        <v>0</v>
      </c>
      <c r="K1135" s="113">
        <v>65.67</v>
      </c>
      <c r="L1135" s="113">
        <v>0</v>
      </c>
      <c r="M1135" s="113">
        <v>0</v>
      </c>
      <c r="N1135" s="113">
        <v>0</v>
      </c>
      <c r="O1135" s="113">
        <v>8.5371000000000006</v>
      </c>
      <c r="P1135" s="113">
        <v>79.997100000000003</v>
      </c>
      <c r="R1135">
        <v>3</v>
      </c>
      <c r="S1135" s="136"/>
      <c r="T1135" s="136"/>
      <c r="U1135" s="136"/>
    </row>
    <row r="1136" spans="1:21" x14ac:dyDescent="0.25">
      <c r="A1136" t="s">
        <v>8153</v>
      </c>
      <c r="B1136" s="13" t="s">
        <v>9310</v>
      </c>
      <c r="C1136" t="s">
        <v>1</v>
      </c>
      <c r="D1136" t="s">
        <v>0</v>
      </c>
      <c r="E1136">
        <v>53717</v>
      </c>
      <c r="F1136" s="1" t="s">
        <v>1459</v>
      </c>
      <c r="G1136" t="s">
        <v>9229</v>
      </c>
      <c r="H1136" s="113">
        <v>2.82</v>
      </c>
      <c r="I1136" s="113">
        <v>0</v>
      </c>
      <c r="J1136" s="113">
        <v>0</v>
      </c>
      <c r="K1136" s="113">
        <v>31.99</v>
      </c>
      <c r="L1136" s="113">
        <v>0</v>
      </c>
      <c r="M1136" s="113">
        <v>0</v>
      </c>
      <c r="N1136" s="113">
        <v>0</v>
      </c>
      <c r="O1136" s="113">
        <v>4.1586999999999996</v>
      </c>
      <c r="P1136" s="113">
        <v>38.968699999999998</v>
      </c>
      <c r="R1136">
        <v>3</v>
      </c>
      <c r="S1136" s="136"/>
      <c r="T1136" s="136"/>
      <c r="U1136" s="136"/>
    </row>
    <row r="1137" spans="1:21" x14ac:dyDescent="0.25">
      <c r="A1137" t="s">
        <v>8153</v>
      </c>
      <c r="B1137" s="13" t="s">
        <v>9289</v>
      </c>
      <c r="C1137" t="s">
        <v>1</v>
      </c>
      <c r="D1137" t="s">
        <v>0</v>
      </c>
      <c r="E1137">
        <v>54075</v>
      </c>
      <c r="F1137" s="1" t="s">
        <v>1459</v>
      </c>
      <c r="G1137" t="s">
        <v>9229</v>
      </c>
      <c r="H1137" s="113">
        <v>2.11</v>
      </c>
      <c r="I1137" s="113">
        <v>0</v>
      </c>
      <c r="J1137" s="113">
        <v>0</v>
      </c>
      <c r="K1137" s="113">
        <v>23.92</v>
      </c>
      <c r="L1137" s="113">
        <v>0</v>
      </c>
      <c r="M1137" s="113">
        <v>0</v>
      </c>
      <c r="N1137" s="113">
        <v>0</v>
      </c>
      <c r="O1137" s="113">
        <v>3.1096000000000004</v>
      </c>
      <c r="P1137" s="113">
        <v>29.139600000000002</v>
      </c>
      <c r="R1137">
        <v>3</v>
      </c>
      <c r="S1137" s="136"/>
      <c r="T1137" s="136"/>
      <c r="U1137" s="136"/>
    </row>
    <row r="1138" spans="1:21" x14ac:dyDescent="0.25">
      <c r="A1138" t="s">
        <v>8153</v>
      </c>
      <c r="B1138" s="13" t="s">
        <v>9289</v>
      </c>
      <c r="C1138" t="s">
        <v>1</v>
      </c>
      <c r="D1138" t="s">
        <v>0</v>
      </c>
      <c r="E1138">
        <v>54113</v>
      </c>
      <c r="F1138" s="1" t="s">
        <v>1459</v>
      </c>
      <c r="G1138" t="s">
        <v>9229</v>
      </c>
      <c r="H1138" s="113">
        <v>5.24</v>
      </c>
      <c r="I1138" s="113">
        <v>0</v>
      </c>
      <c r="J1138" s="113">
        <v>0</v>
      </c>
      <c r="K1138" s="113">
        <v>59.32</v>
      </c>
      <c r="L1138" s="113">
        <v>0</v>
      </c>
      <c r="M1138" s="113">
        <v>0</v>
      </c>
      <c r="N1138" s="113">
        <v>0</v>
      </c>
      <c r="O1138" s="113">
        <v>7.7116000000000007</v>
      </c>
      <c r="P1138" s="113">
        <v>72.271600000000007</v>
      </c>
      <c r="R1138">
        <v>3</v>
      </c>
      <c r="S1138" s="136"/>
      <c r="T1138" s="136"/>
      <c r="U1138" s="136"/>
    </row>
    <row r="1139" spans="1:21" x14ac:dyDescent="0.25">
      <c r="A1139" t="s">
        <v>8153</v>
      </c>
      <c r="B1139" s="13" t="s">
        <v>9324</v>
      </c>
      <c r="C1139" t="s">
        <v>1</v>
      </c>
      <c r="D1139" t="s">
        <v>0</v>
      </c>
      <c r="E1139">
        <v>54339</v>
      </c>
      <c r="F1139" s="1" t="s">
        <v>1459</v>
      </c>
      <c r="G1139" t="s">
        <v>9229</v>
      </c>
      <c r="H1139" s="113">
        <v>4.7300000000000004</v>
      </c>
      <c r="I1139" s="113">
        <v>0</v>
      </c>
      <c r="J1139" s="113">
        <v>0</v>
      </c>
      <c r="K1139" s="113">
        <v>53.54</v>
      </c>
      <c r="L1139" s="113">
        <v>0</v>
      </c>
      <c r="M1139" s="113">
        <v>0</v>
      </c>
      <c r="N1139" s="113">
        <v>0</v>
      </c>
      <c r="O1139" s="113">
        <v>6.9602000000000004</v>
      </c>
      <c r="P1139" s="113">
        <v>65.230199999999996</v>
      </c>
      <c r="R1139">
        <v>3</v>
      </c>
      <c r="S1139" s="136"/>
      <c r="T1139" s="136"/>
      <c r="U1139" s="136"/>
    </row>
    <row r="1140" spans="1:21" x14ac:dyDescent="0.25">
      <c r="A1140" t="s">
        <v>8153</v>
      </c>
      <c r="B1140" s="13" t="s">
        <v>9322</v>
      </c>
      <c r="C1140" t="s">
        <v>1</v>
      </c>
      <c r="D1140" t="s">
        <v>0</v>
      </c>
      <c r="E1140">
        <v>54632</v>
      </c>
      <c r="F1140" s="1" t="s">
        <v>1459</v>
      </c>
      <c r="G1140" t="s">
        <v>9229</v>
      </c>
      <c r="H1140" s="113">
        <v>2.4899999999999998</v>
      </c>
      <c r="I1140" s="113">
        <v>0</v>
      </c>
      <c r="J1140" s="113">
        <v>0</v>
      </c>
      <c r="K1140" s="113">
        <v>27.97</v>
      </c>
      <c r="L1140" s="113">
        <v>0</v>
      </c>
      <c r="M1140" s="113">
        <v>0</v>
      </c>
      <c r="N1140" s="113">
        <v>0</v>
      </c>
      <c r="O1140" s="113">
        <v>3.6360999999999999</v>
      </c>
      <c r="P1140" s="113">
        <v>34.0961</v>
      </c>
      <c r="R1140">
        <v>3</v>
      </c>
      <c r="S1140" s="136"/>
      <c r="T1140" s="136"/>
      <c r="U1140" s="136"/>
    </row>
    <row r="1141" spans="1:21" x14ac:dyDescent="0.25">
      <c r="A1141" t="s">
        <v>8153</v>
      </c>
      <c r="B1141" s="13" t="s">
        <v>9298</v>
      </c>
      <c r="C1141" t="s">
        <v>1</v>
      </c>
      <c r="D1141" t="s">
        <v>0</v>
      </c>
      <c r="E1141">
        <v>54859</v>
      </c>
      <c r="F1141" s="1" t="s">
        <v>1459</v>
      </c>
      <c r="G1141" t="s">
        <v>9229</v>
      </c>
      <c r="H1141" s="113">
        <v>5.84</v>
      </c>
      <c r="I1141" s="113">
        <v>0</v>
      </c>
      <c r="J1141" s="113">
        <v>0</v>
      </c>
      <c r="K1141" s="113">
        <v>65.63</v>
      </c>
      <c r="L1141" s="113">
        <v>0</v>
      </c>
      <c r="M1141" s="113">
        <v>0</v>
      </c>
      <c r="N1141" s="113">
        <v>0</v>
      </c>
      <c r="O1141" s="113">
        <v>8.5319000000000003</v>
      </c>
      <c r="P1141" s="113">
        <v>80.001900000000006</v>
      </c>
      <c r="R1141">
        <v>3</v>
      </c>
      <c r="S1141" s="136"/>
      <c r="T1141" s="136"/>
      <c r="U1141" s="136"/>
    </row>
    <row r="1142" spans="1:21" x14ac:dyDescent="0.25">
      <c r="A1142" t="s">
        <v>8153</v>
      </c>
      <c r="B1142" s="13" t="s">
        <v>9323</v>
      </c>
      <c r="C1142" t="s">
        <v>1</v>
      </c>
      <c r="D1142" t="s">
        <v>0</v>
      </c>
      <c r="E1142">
        <v>55069</v>
      </c>
      <c r="F1142" s="1" t="s">
        <v>1459</v>
      </c>
      <c r="G1142" t="s">
        <v>9229</v>
      </c>
      <c r="H1142" s="113">
        <v>2.34</v>
      </c>
      <c r="I1142" s="113">
        <v>0</v>
      </c>
      <c r="J1142" s="113">
        <v>0</v>
      </c>
      <c r="K1142" s="113">
        <v>26.25</v>
      </c>
      <c r="L1142" s="113">
        <v>0</v>
      </c>
      <c r="M1142" s="113">
        <v>0</v>
      </c>
      <c r="N1142" s="113">
        <v>0</v>
      </c>
      <c r="O1142" s="113">
        <v>3.4125000000000001</v>
      </c>
      <c r="P1142" s="113">
        <v>32.002499999999998</v>
      </c>
      <c r="R1142">
        <v>3</v>
      </c>
      <c r="S1142" s="136"/>
      <c r="T1142" s="136"/>
      <c r="U1142" s="136"/>
    </row>
    <row r="1143" spans="1:21" x14ac:dyDescent="0.25">
      <c r="A1143" t="s">
        <v>8153</v>
      </c>
      <c r="B1143" s="13" t="s">
        <v>9323</v>
      </c>
      <c r="C1143" t="s">
        <v>1</v>
      </c>
      <c r="D1143" t="s">
        <v>0</v>
      </c>
      <c r="E1143">
        <v>55130</v>
      </c>
      <c r="F1143" s="1" t="s">
        <v>1459</v>
      </c>
      <c r="G1143" t="s">
        <v>9229</v>
      </c>
      <c r="H1143" s="113">
        <v>5.18</v>
      </c>
      <c r="I1143" s="113">
        <v>0</v>
      </c>
      <c r="J1143" s="113">
        <v>0</v>
      </c>
      <c r="K1143" s="113">
        <v>58.25</v>
      </c>
      <c r="L1143" s="113">
        <v>0</v>
      </c>
      <c r="M1143" s="113">
        <v>0</v>
      </c>
      <c r="N1143" s="113">
        <v>0</v>
      </c>
      <c r="O1143" s="113">
        <v>7.5725000000000007</v>
      </c>
      <c r="P1143" s="113">
        <v>71.002499999999998</v>
      </c>
      <c r="R1143">
        <v>3</v>
      </c>
      <c r="S1143" s="136"/>
      <c r="T1143" s="136"/>
      <c r="U1143" s="136"/>
    </row>
    <row r="1144" spans="1:21" x14ac:dyDescent="0.25">
      <c r="A1144" t="s">
        <v>8153</v>
      </c>
      <c r="B1144" s="13" t="s">
        <v>9320</v>
      </c>
      <c r="C1144" t="s">
        <v>1</v>
      </c>
      <c r="D1144" t="s">
        <v>0</v>
      </c>
      <c r="E1144">
        <v>55414</v>
      </c>
      <c r="F1144" s="1" t="s">
        <v>1459</v>
      </c>
      <c r="G1144" t="s">
        <v>9229</v>
      </c>
      <c r="H1144" s="113">
        <v>5.83</v>
      </c>
      <c r="I1144" s="113">
        <v>0</v>
      </c>
      <c r="J1144" s="113">
        <v>0</v>
      </c>
      <c r="K1144" s="113">
        <v>65.63</v>
      </c>
      <c r="L1144" s="113">
        <v>0</v>
      </c>
      <c r="M1144" s="113">
        <v>0</v>
      </c>
      <c r="N1144" s="113">
        <v>0</v>
      </c>
      <c r="O1144" s="113">
        <v>8.5319000000000003</v>
      </c>
      <c r="P1144" s="113">
        <v>79.991899999999987</v>
      </c>
      <c r="R1144">
        <v>3</v>
      </c>
      <c r="S1144" s="136"/>
      <c r="T1144" s="136"/>
      <c r="U1144" s="136"/>
    </row>
    <row r="1145" spans="1:21" x14ac:dyDescent="0.25">
      <c r="A1145" t="s">
        <v>8153</v>
      </c>
      <c r="B1145" s="13" t="s">
        <v>9297</v>
      </c>
      <c r="C1145" t="s">
        <v>1</v>
      </c>
      <c r="D1145" t="s">
        <v>0</v>
      </c>
      <c r="E1145">
        <v>55534</v>
      </c>
      <c r="F1145" s="1" t="s">
        <v>1459</v>
      </c>
      <c r="G1145" t="s">
        <v>9229</v>
      </c>
      <c r="H1145" s="113">
        <v>4.68</v>
      </c>
      <c r="I1145" s="113">
        <v>0</v>
      </c>
      <c r="J1145" s="113">
        <v>0</v>
      </c>
      <c r="K1145" s="113">
        <v>52.54</v>
      </c>
      <c r="L1145" s="113">
        <v>0</v>
      </c>
      <c r="M1145" s="113">
        <v>0</v>
      </c>
      <c r="N1145" s="113">
        <v>0</v>
      </c>
      <c r="O1145" s="113">
        <v>6.8302000000000005</v>
      </c>
      <c r="P1145" s="113">
        <v>64.050200000000004</v>
      </c>
      <c r="R1145">
        <v>3</v>
      </c>
      <c r="S1145" s="136"/>
      <c r="T1145" s="136"/>
      <c r="U1145" s="136"/>
    </row>
    <row r="1146" spans="1:21" x14ac:dyDescent="0.25">
      <c r="A1146" t="s">
        <v>8153</v>
      </c>
      <c r="B1146" s="13" t="s">
        <v>9266</v>
      </c>
      <c r="C1146" t="s">
        <v>1</v>
      </c>
      <c r="D1146" t="s">
        <v>0</v>
      </c>
      <c r="E1146">
        <v>55752</v>
      </c>
      <c r="F1146" s="1" t="s">
        <v>1459</v>
      </c>
      <c r="G1146" t="s">
        <v>9229</v>
      </c>
      <c r="H1146" s="113">
        <v>2.87</v>
      </c>
      <c r="I1146" s="113">
        <v>0</v>
      </c>
      <c r="J1146" s="113">
        <v>0</v>
      </c>
      <c r="K1146" s="113">
        <v>32.229999999999997</v>
      </c>
      <c r="L1146" s="113">
        <v>0</v>
      </c>
      <c r="M1146" s="113">
        <v>0</v>
      </c>
      <c r="N1146" s="113">
        <v>0</v>
      </c>
      <c r="O1146" s="113">
        <v>4.1898999999999997</v>
      </c>
      <c r="P1146" s="113">
        <v>39.289899999999996</v>
      </c>
      <c r="R1146">
        <v>3</v>
      </c>
      <c r="S1146" s="136"/>
      <c r="T1146" s="136"/>
      <c r="U1146" s="136"/>
    </row>
    <row r="1147" spans="1:21" x14ac:dyDescent="0.25">
      <c r="A1147" t="s">
        <v>8153</v>
      </c>
      <c r="B1147" s="13" t="s">
        <v>9266</v>
      </c>
      <c r="C1147" t="s">
        <v>1</v>
      </c>
      <c r="D1147" t="s">
        <v>0</v>
      </c>
      <c r="E1147">
        <v>55769</v>
      </c>
      <c r="F1147" s="1" t="s">
        <v>1459</v>
      </c>
      <c r="G1147" t="s">
        <v>9229</v>
      </c>
      <c r="H1147" s="113">
        <v>3.81</v>
      </c>
      <c r="I1147" s="113">
        <v>0</v>
      </c>
      <c r="J1147" s="113">
        <v>0</v>
      </c>
      <c r="K1147" s="113">
        <v>42.65</v>
      </c>
      <c r="L1147" s="113">
        <v>0</v>
      </c>
      <c r="M1147" s="113">
        <v>0</v>
      </c>
      <c r="N1147" s="113">
        <v>0</v>
      </c>
      <c r="O1147" s="113">
        <v>5.5445000000000002</v>
      </c>
      <c r="P1147" s="113">
        <v>52.0045</v>
      </c>
      <c r="R1147">
        <v>3</v>
      </c>
      <c r="S1147" s="136"/>
      <c r="T1147" s="136"/>
      <c r="U1147" s="136"/>
    </row>
    <row r="1148" spans="1:21" x14ac:dyDescent="0.25">
      <c r="A1148" t="s">
        <v>8153</v>
      </c>
      <c r="B1148" s="13" t="s">
        <v>9266</v>
      </c>
      <c r="C1148" t="s">
        <v>1</v>
      </c>
      <c r="D1148" t="s">
        <v>0</v>
      </c>
      <c r="E1148">
        <v>7655</v>
      </c>
      <c r="F1148" s="1"/>
      <c r="G1148" t="s">
        <v>9226</v>
      </c>
      <c r="H1148" s="113">
        <v>10.18</v>
      </c>
      <c r="I1148" s="113">
        <v>0</v>
      </c>
      <c r="J1148" s="113">
        <v>0</v>
      </c>
      <c r="K1148" s="113">
        <v>114.46</v>
      </c>
      <c r="L1148" s="113">
        <v>0</v>
      </c>
      <c r="M1148" s="113">
        <v>0</v>
      </c>
      <c r="N1148" s="113">
        <v>0</v>
      </c>
      <c r="O1148" s="113">
        <v>14.879799999999999</v>
      </c>
      <c r="P1148" s="113">
        <v>139.51979999999998</v>
      </c>
      <c r="Q1148" s="113" t="s">
        <v>9308</v>
      </c>
      <c r="R1148">
        <v>3</v>
      </c>
      <c r="S1148" s="136"/>
      <c r="T1148" s="136"/>
      <c r="U1148" s="136"/>
    </row>
    <row r="1149" spans="1:21" x14ac:dyDescent="0.25">
      <c r="A1149" t="s">
        <v>8153</v>
      </c>
      <c r="B1149" s="13" t="s">
        <v>9297</v>
      </c>
      <c r="C1149" t="s">
        <v>1</v>
      </c>
      <c r="D1149" t="s">
        <v>0</v>
      </c>
      <c r="E1149">
        <v>7113</v>
      </c>
      <c r="F1149" s="1"/>
      <c r="G1149" t="s">
        <v>9226</v>
      </c>
      <c r="H1149" s="113">
        <v>11.08</v>
      </c>
      <c r="I1149" s="113">
        <v>0</v>
      </c>
      <c r="J1149" s="113">
        <v>0</v>
      </c>
      <c r="K1149" s="113">
        <v>124.56</v>
      </c>
      <c r="L1149" s="113">
        <v>0</v>
      </c>
      <c r="M1149" s="113">
        <v>0</v>
      </c>
      <c r="N1149" s="113">
        <v>0</v>
      </c>
      <c r="O1149" s="113">
        <v>16.192800000000002</v>
      </c>
      <c r="P1149" s="113">
        <v>151.83280000000002</v>
      </c>
      <c r="Q1149" s="113" t="s">
        <v>9308</v>
      </c>
      <c r="R1149">
        <v>3</v>
      </c>
      <c r="S1149" s="136"/>
      <c r="T1149" s="136"/>
      <c r="U1149" s="136"/>
    </row>
    <row r="1150" spans="1:21" x14ac:dyDescent="0.25">
      <c r="A1150" t="s">
        <v>8153</v>
      </c>
      <c r="B1150" s="13" t="s">
        <v>9277</v>
      </c>
      <c r="C1150" t="s">
        <v>1</v>
      </c>
      <c r="D1150" t="s">
        <v>0</v>
      </c>
      <c r="E1150">
        <v>6587</v>
      </c>
      <c r="F1150" s="1"/>
      <c r="G1150" t="s">
        <v>9226</v>
      </c>
      <c r="H1150" s="113">
        <v>10.16</v>
      </c>
      <c r="I1150" s="113">
        <v>0</v>
      </c>
      <c r="J1150" s="113">
        <v>0</v>
      </c>
      <c r="K1150" s="113">
        <v>114.14</v>
      </c>
      <c r="L1150" s="113">
        <v>0</v>
      </c>
      <c r="M1150" s="113">
        <v>0</v>
      </c>
      <c r="N1150" s="113">
        <v>0</v>
      </c>
      <c r="O1150" s="113">
        <v>14.838200000000001</v>
      </c>
      <c r="P1150" s="113">
        <v>139.13819999999998</v>
      </c>
      <c r="Q1150" s="113" t="s">
        <v>9308</v>
      </c>
      <c r="R1150">
        <v>3</v>
      </c>
      <c r="S1150" s="136"/>
      <c r="T1150" s="136"/>
      <c r="U1150" s="136"/>
    </row>
    <row r="1151" spans="1:21" x14ac:dyDescent="0.25">
      <c r="A1151" t="s">
        <v>8153</v>
      </c>
      <c r="B1151" s="13" t="s">
        <v>9321</v>
      </c>
      <c r="C1151" t="s">
        <v>1</v>
      </c>
      <c r="D1151" t="s">
        <v>0</v>
      </c>
      <c r="E1151">
        <v>5975</v>
      </c>
      <c r="F1151" s="1"/>
      <c r="G1151" t="s">
        <v>9226</v>
      </c>
      <c r="H1151" s="113">
        <v>8.0299999999999994</v>
      </c>
      <c r="I1151" s="113">
        <v>0</v>
      </c>
      <c r="J1151" s="113">
        <v>0</v>
      </c>
      <c r="K1151" s="113">
        <v>90.24</v>
      </c>
      <c r="L1151" s="113">
        <v>0</v>
      </c>
      <c r="M1151" s="113">
        <v>0</v>
      </c>
      <c r="N1151" s="113">
        <v>0</v>
      </c>
      <c r="O1151" s="113">
        <v>11.731199999999999</v>
      </c>
      <c r="P1151" s="113">
        <v>110.0012</v>
      </c>
      <c r="Q1151" s="113" t="s">
        <v>9308</v>
      </c>
      <c r="R1151">
        <v>3</v>
      </c>
      <c r="S1151" s="136"/>
      <c r="T1151" s="136"/>
      <c r="U1151" s="136"/>
    </row>
    <row r="1152" spans="1:21" x14ac:dyDescent="0.25">
      <c r="A1152" t="s">
        <v>8153</v>
      </c>
      <c r="B1152" s="13" t="s">
        <v>9295</v>
      </c>
      <c r="C1152" t="s">
        <v>1</v>
      </c>
      <c r="D1152" t="s">
        <v>0</v>
      </c>
      <c r="E1152">
        <v>5418</v>
      </c>
      <c r="F1152" s="1"/>
      <c r="G1152" t="s">
        <v>9226</v>
      </c>
      <c r="H1152" s="113">
        <v>10.8</v>
      </c>
      <c r="I1152" s="113">
        <v>0</v>
      </c>
      <c r="J1152" s="113">
        <v>0</v>
      </c>
      <c r="K1152" s="113">
        <v>121.41</v>
      </c>
      <c r="L1152" s="113">
        <v>0</v>
      </c>
      <c r="M1152" s="113">
        <v>0</v>
      </c>
      <c r="N1152" s="113">
        <v>0</v>
      </c>
      <c r="O1152" s="113">
        <v>15.783300000000001</v>
      </c>
      <c r="P1152" s="113">
        <v>147.9933</v>
      </c>
      <c r="Q1152" s="113" t="s">
        <v>9308</v>
      </c>
      <c r="R1152">
        <v>3</v>
      </c>
      <c r="S1152" s="136"/>
      <c r="T1152" s="136"/>
      <c r="U1152" s="136"/>
    </row>
    <row r="1153" spans="1:21" x14ac:dyDescent="0.25">
      <c r="A1153" t="s">
        <v>8153</v>
      </c>
      <c r="B1153" s="13" t="s">
        <v>9315</v>
      </c>
      <c r="C1153" t="s">
        <v>1</v>
      </c>
      <c r="D1153" t="s">
        <v>0</v>
      </c>
      <c r="E1153">
        <v>4892</v>
      </c>
      <c r="F1153" s="1"/>
      <c r="G1153" t="s">
        <v>9226</v>
      </c>
      <c r="H1153" s="113">
        <v>11.18</v>
      </c>
      <c r="I1153" s="113">
        <v>0</v>
      </c>
      <c r="J1153" s="113">
        <v>0</v>
      </c>
      <c r="K1153" s="113">
        <v>126.59</v>
      </c>
      <c r="L1153" s="113">
        <v>0</v>
      </c>
      <c r="M1153" s="113">
        <v>0</v>
      </c>
      <c r="N1153" s="113">
        <v>0</v>
      </c>
      <c r="O1153" s="113">
        <v>16.456700000000001</v>
      </c>
      <c r="P1153" s="113">
        <v>154.22670000000002</v>
      </c>
      <c r="Q1153" s="113" t="s">
        <v>9308</v>
      </c>
      <c r="R1153">
        <v>3</v>
      </c>
      <c r="S1153" s="136"/>
      <c r="T1153" s="136"/>
      <c r="U1153" s="136"/>
    </row>
    <row r="1154" spans="1:21" x14ac:dyDescent="0.25">
      <c r="A1154" t="s">
        <v>8153</v>
      </c>
      <c r="B1154" s="13" t="s">
        <v>9313</v>
      </c>
      <c r="C1154" t="s">
        <v>1</v>
      </c>
      <c r="D1154" t="s">
        <v>0</v>
      </c>
      <c r="E1154">
        <v>4254</v>
      </c>
      <c r="F1154" s="1"/>
      <c r="G1154" t="s">
        <v>9226</v>
      </c>
      <c r="H1154" s="113">
        <v>11.37</v>
      </c>
      <c r="I1154" s="113">
        <v>0</v>
      </c>
      <c r="J1154" s="113">
        <v>0</v>
      </c>
      <c r="K1154" s="113">
        <v>128.80000000000001</v>
      </c>
      <c r="L1154" s="113">
        <v>0</v>
      </c>
      <c r="M1154" s="113">
        <v>0</v>
      </c>
      <c r="N1154" s="113">
        <v>0</v>
      </c>
      <c r="O1154" s="113">
        <v>16.744000000000003</v>
      </c>
      <c r="P1154" s="113">
        <v>156.91</v>
      </c>
      <c r="Q1154" s="113" t="s">
        <v>9308</v>
      </c>
      <c r="R1154">
        <v>3</v>
      </c>
      <c r="S1154" s="136"/>
      <c r="T1154" s="136"/>
      <c r="U1154" s="136"/>
    </row>
    <row r="1155" spans="1:21" x14ac:dyDescent="0.25">
      <c r="A1155" t="s">
        <v>8153</v>
      </c>
      <c r="B1155" s="13" t="s">
        <v>9339</v>
      </c>
      <c r="C1155" t="s">
        <v>1</v>
      </c>
      <c r="D1155" t="s">
        <v>0</v>
      </c>
      <c r="E1155">
        <v>3720</v>
      </c>
      <c r="F1155" s="1"/>
      <c r="G1155" t="s">
        <v>9226</v>
      </c>
      <c r="H1155" s="113">
        <v>6.9599999999999991</v>
      </c>
      <c r="I1155" s="113">
        <v>0</v>
      </c>
      <c r="J1155" s="113">
        <v>0</v>
      </c>
      <c r="K1155" s="113">
        <v>78.86</v>
      </c>
      <c r="L1155" s="113">
        <v>0</v>
      </c>
      <c r="M1155" s="113">
        <v>0</v>
      </c>
      <c r="N1155" s="113">
        <v>0</v>
      </c>
      <c r="O1155" s="113">
        <v>10.251800000000001</v>
      </c>
      <c r="P1155" s="113">
        <v>96.071799999999996</v>
      </c>
      <c r="Q1155" s="113" t="s">
        <v>9308</v>
      </c>
      <c r="R1155">
        <v>3</v>
      </c>
      <c r="S1155" s="136"/>
      <c r="T1155" s="136"/>
      <c r="U1155" s="136"/>
    </row>
    <row r="1156" spans="1:21" x14ac:dyDescent="0.25">
      <c r="A1156" t="s">
        <v>8153</v>
      </c>
      <c r="B1156" s="13" t="s">
        <v>9339</v>
      </c>
      <c r="C1156" t="s">
        <v>1</v>
      </c>
      <c r="D1156" t="s">
        <v>0</v>
      </c>
      <c r="E1156">
        <v>3641</v>
      </c>
      <c r="F1156" s="1"/>
      <c r="G1156" t="s">
        <v>9226</v>
      </c>
      <c r="H1156" s="113">
        <v>2.9699999999999998</v>
      </c>
      <c r="I1156" s="113">
        <v>0</v>
      </c>
      <c r="J1156" s="113">
        <v>0</v>
      </c>
      <c r="K1156" s="113">
        <v>33.65</v>
      </c>
      <c r="L1156" s="113">
        <v>0</v>
      </c>
      <c r="M1156" s="113">
        <v>0</v>
      </c>
      <c r="N1156" s="113">
        <v>0</v>
      </c>
      <c r="O1156" s="113">
        <v>4.3745000000000003</v>
      </c>
      <c r="P1156" s="113">
        <v>40.994499999999995</v>
      </c>
      <c r="Q1156" s="113" t="s">
        <v>9308</v>
      </c>
      <c r="R1156">
        <v>3</v>
      </c>
      <c r="S1156" s="136"/>
      <c r="T1156" s="136"/>
      <c r="U1156" s="136"/>
    </row>
    <row r="1157" spans="1:21" x14ac:dyDescent="0.25">
      <c r="A1157" t="s">
        <v>8153</v>
      </c>
      <c r="B1157" s="13" t="s">
        <v>9310</v>
      </c>
      <c r="C1157" t="s">
        <v>1</v>
      </c>
      <c r="D1157" t="s">
        <v>0</v>
      </c>
      <c r="E1157">
        <v>3215</v>
      </c>
      <c r="F1157" s="1"/>
      <c r="G1157" t="s">
        <v>9226</v>
      </c>
      <c r="H1157" s="113">
        <v>10.8</v>
      </c>
      <c r="I1157" s="113">
        <v>0</v>
      </c>
      <c r="J1157" s="113">
        <v>0</v>
      </c>
      <c r="K1157" s="113">
        <v>122.42</v>
      </c>
      <c r="L1157" s="113">
        <v>0</v>
      </c>
      <c r="M1157" s="113">
        <v>0</v>
      </c>
      <c r="N1157" s="113">
        <v>0</v>
      </c>
      <c r="O1157" s="113">
        <v>15.9146</v>
      </c>
      <c r="P1157" s="113">
        <v>149.13460000000001</v>
      </c>
      <c r="Q1157" s="113" t="s">
        <v>9308</v>
      </c>
      <c r="R1157">
        <v>3</v>
      </c>
      <c r="S1157" s="136"/>
      <c r="T1157" s="136"/>
      <c r="U1157" s="136"/>
    </row>
    <row r="1158" spans="1:21" x14ac:dyDescent="0.25">
      <c r="A1158" t="s">
        <v>8153</v>
      </c>
      <c r="B1158" s="13" t="s">
        <v>9299</v>
      </c>
      <c r="C1158" t="s">
        <v>1</v>
      </c>
      <c r="D1158" t="s">
        <v>0</v>
      </c>
      <c r="E1158">
        <v>2586</v>
      </c>
      <c r="F1158" s="1"/>
      <c r="G1158" t="s">
        <v>9226</v>
      </c>
      <c r="H1158" s="113">
        <v>11.16</v>
      </c>
      <c r="I1158" s="113">
        <v>0</v>
      </c>
      <c r="J1158" s="113">
        <v>0</v>
      </c>
      <c r="K1158" s="113">
        <v>126.41</v>
      </c>
      <c r="L1158" s="113">
        <v>0</v>
      </c>
      <c r="M1158" s="113">
        <v>0</v>
      </c>
      <c r="N1158" s="113">
        <v>0</v>
      </c>
      <c r="O1158" s="113">
        <v>16.433299999999999</v>
      </c>
      <c r="P1158" s="113">
        <v>154.0033</v>
      </c>
      <c r="Q1158" s="113" t="s">
        <v>9308</v>
      </c>
      <c r="R1158">
        <v>3</v>
      </c>
      <c r="S1158" s="136"/>
      <c r="T1158" s="136"/>
      <c r="U1158" s="136"/>
    </row>
    <row r="1159" spans="1:21" x14ac:dyDescent="0.25">
      <c r="A1159" t="s">
        <v>8153</v>
      </c>
      <c r="B1159" s="13" t="s">
        <v>9352</v>
      </c>
      <c r="C1159" t="s">
        <v>1</v>
      </c>
      <c r="D1159" t="s">
        <v>0</v>
      </c>
      <c r="E1159">
        <v>2057</v>
      </c>
      <c r="F1159" s="1"/>
      <c r="G1159" t="s">
        <v>9226</v>
      </c>
      <c r="H1159" s="113">
        <v>9.33</v>
      </c>
      <c r="I1159" s="113">
        <v>0</v>
      </c>
      <c r="J1159" s="113">
        <v>0</v>
      </c>
      <c r="K1159" s="113">
        <v>105.73</v>
      </c>
      <c r="L1159" s="113">
        <v>0</v>
      </c>
      <c r="M1159" s="113">
        <v>0</v>
      </c>
      <c r="N1159" s="113">
        <v>0</v>
      </c>
      <c r="O1159" s="113">
        <v>13.744900000000001</v>
      </c>
      <c r="P1159" s="113">
        <v>128.8049</v>
      </c>
      <c r="Q1159" s="113" t="s">
        <v>9308</v>
      </c>
      <c r="R1159">
        <v>3</v>
      </c>
      <c r="S1159" s="136"/>
      <c r="T1159" s="136"/>
      <c r="U1159" s="136"/>
    </row>
    <row r="1160" spans="1:21" x14ac:dyDescent="0.25">
      <c r="A1160" t="s">
        <v>8153</v>
      </c>
      <c r="B1160" s="13" t="s">
        <v>9317</v>
      </c>
      <c r="C1160" t="s">
        <v>1</v>
      </c>
      <c r="D1160" t="s">
        <v>0</v>
      </c>
      <c r="E1160">
        <v>1542</v>
      </c>
      <c r="F1160" s="1"/>
      <c r="G1160" t="s">
        <v>9226</v>
      </c>
      <c r="H1160" s="113">
        <v>10.23</v>
      </c>
      <c r="I1160" s="113">
        <v>0</v>
      </c>
      <c r="J1160" s="113">
        <v>0</v>
      </c>
      <c r="K1160" s="113">
        <v>121.92</v>
      </c>
      <c r="L1160" s="113">
        <v>0</v>
      </c>
      <c r="M1160" s="113">
        <v>0</v>
      </c>
      <c r="N1160" s="113">
        <v>0</v>
      </c>
      <c r="O1160" s="113">
        <v>15.849600000000001</v>
      </c>
      <c r="P1160" s="113">
        <v>147.99960000000002</v>
      </c>
      <c r="Q1160" s="113" t="s">
        <v>9308</v>
      </c>
      <c r="R1160">
        <v>3</v>
      </c>
      <c r="S1160" s="136"/>
      <c r="T1160" s="136"/>
      <c r="U1160" s="136"/>
    </row>
    <row r="1161" spans="1:21" x14ac:dyDescent="0.25">
      <c r="A1161" t="s">
        <v>8153</v>
      </c>
      <c r="B1161" s="13" t="s">
        <v>9291</v>
      </c>
      <c r="C1161" t="s">
        <v>1</v>
      </c>
      <c r="D1161" t="s">
        <v>0</v>
      </c>
      <c r="E1161">
        <v>931</v>
      </c>
      <c r="F1161" s="1"/>
      <c r="G1161" t="s">
        <v>9226</v>
      </c>
      <c r="H1161" s="113">
        <v>8.59</v>
      </c>
      <c r="I1161" s="113">
        <v>0</v>
      </c>
      <c r="J1161" s="113">
        <v>0</v>
      </c>
      <c r="K1161" s="113">
        <v>102.38</v>
      </c>
      <c r="L1161" s="113">
        <v>0</v>
      </c>
      <c r="M1161" s="113">
        <v>0</v>
      </c>
      <c r="N1161" s="113">
        <v>0</v>
      </c>
      <c r="O1161" s="113">
        <v>13.3094</v>
      </c>
      <c r="P1161" s="113">
        <v>124.2794</v>
      </c>
      <c r="Q1161" s="113" t="s">
        <v>9308</v>
      </c>
      <c r="R1161">
        <v>3</v>
      </c>
      <c r="S1161" s="136"/>
      <c r="T1161" s="136"/>
      <c r="U1161" s="136"/>
    </row>
    <row r="1162" spans="1:21" x14ac:dyDescent="0.25">
      <c r="A1162" t="s">
        <v>8153</v>
      </c>
      <c r="B1162" s="13" t="s">
        <v>9342</v>
      </c>
      <c r="C1162" t="s">
        <v>1</v>
      </c>
      <c r="D1162" t="s">
        <v>0</v>
      </c>
      <c r="E1162">
        <v>404</v>
      </c>
      <c r="F1162" s="1"/>
      <c r="G1162" t="s">
        <v>9226</v>
      </c>
      <c r="H1162" s="113">
        <v>9.2900000000000009</v>
      </c>
      <c r="I1162" s="113">
        <v>0</v>
      </c>
      <c r="J1162" s="113">
        <v>0</v>
      </c>
      <c r="K1162" s="113">
        <v>110.7</v>
      </c>
      <c r="L1162" s="113">
        <v>0</v>
      </c>
      <c r="M1162" s="113">
        <v>0</v>
      </c>
      <c r="N1162" s="113">
        <v>0</v>
      </c>
      <c r="O1162" s="113">
        <v>14.391</v>
      </c>
      <c r="P1162" s="113">
        <v>134.381</v>
      </c>
      <c r="Q1162" s="113" t="s">
        <v>9308</v>
      </c>
      <c r="R1162">
        <v>3</v>
      </c>
      <c r="S1162" s="136"/>
      <c r="T1162" s="136"/>
      <c r="U1162" s="136"/>
    </row>
    <row r="1163" spans="1:21" x14ac:dyDescent="0.25">
      <c r="A1163" t="s">
        <v>7981</v>
      </c>
      <c r="B1163" s="13" t="s">
        <v>9353</v>
      </c>
      <c r="C1163" t="s">
        <v>1</v>
      </c>
      <c r="D1163" t="s">
        <v>0</v>
      </c>
      <c r="E1163">
        <v>131229</v>
      </c>
      <c r="F1163" s="1" t="s">
        <v>3266</v>
      </c>
      <c r="G1163" t="s">
        <v>9300</v>
      </c>
      <c r="H1163" s="113">
        <v>0</v>
      </c>
      <c r="I1163" s="113">
        <v>0</v>
      </c>
      <c r="J1163" s="113">
        <v>0</v>
      </c>
      <c r="K1163" s="113">
        <v>158.63999999999999</v>
      </c>
      <c r="L1163" s="113">
        <v>0</v>
      </c>
      <c r="M1163" s="113">
        <v>0</v>
      </c>
      <c r="N1163" s="113">
        <v>0</v>
      </c>
      <c r="O1163" s="113">
        <v>20.623200000000001</v>
      </c>
      <c r="P1163" s="113">
        <v>179.26319999999998</v>
      </c>
      <c r="R1163">
        <v>3</v>
      </c>
      <c r="S1163" s="136"/>
      <c r="T1163" s="136"/>
      <c r="U1163" s="136"/>
    </row>
    <row r="1164" spans="1:21" x14ac:dyDescent="0.25">
      <c r="A1164" t="s">
        <v>7981</v>
      </c>
      <c r="B1164" s="13" t="s">
        <v>9354</v>
      </c>
      <c r="C1164" t="s">
        <v>1</v>
      </c>
      <c r="D1164" t="s">
        <v>0</v>
      </c>
      <c r="E1164">
        <v>8230</v>
      </c>
      <c r="F1164" s="1" t="s">
        <v>3529</v>
      </c>
      <c r="G1164" t="s">
        <v>9355</v>
      </c>
      <c r="H1164" s="113">
        <v>0</v>
      </c>
      <c r="I1164" s="113">
        <v>0</v>
      </c>
      <c r="J1164" s="113">
        <v>0</v>
      </c>
      <c r="K1164" s="113">
        <v>221.24</v>
      </c>
      <c r="L1164" s="113">
        <v>0</v>
      </c>
      <c r="M1164" s="113">
        <v>0</v>
      </c>
      <c r="N1164" s="113">
        <v>0</v>
      </c>
      <c r="O1164" s="113">
        <v>28.761200000000002</v>
      </c>
      <c r="P1164" s="113">
        <v>250.00120000000001</v>
      </c>
      <c r="R1164">
        <v>3</v>
      </c>
      <c r="S1164" s="136"/>
      <c r="T1164" s="136"/>
      <c r="U1164" s="136"/>
    </row>
    <row r="1165" spans="1:21" x14ac:dyDescent="0.25">
      <c r="A1165" t="s">
        <v>7981</v>
      </c>
      <c r="B1165" s="13" t="s">
        <v>9356</v>
      </c>
      <c r="C1165" t="s">
        <v>1</v>
      </c>
      <c r="D1165" t="s">
        <v>0</v>
      </c>
      <c r="E1165">
        <v>17391</v>
      </c>
      <c r="F1165" s="1" t="s">
        <v>1674</v>
      </c>
      <c r="G1165" t="s">
        <v>9296</v>
      </c>
      <c r="H1165" s="113">
        <v>0</v>
      </c>
      <c r="I1165" s="113">
        <v>0</v>
      </c>
      <c r="J1165" s="113">
        <v>0</v>
      </c>
      <c r="K1165" s="113">
        <v>296.63</v>
      </c>
      <c r="L1165" s="113">
        <v>0</v>
      </c>
      <c r="M1165" s="113">
        <v>0</v>
      </c>
      <c r="N1165" s="113">
        <v>0</v>
      </c>
      <c r="O1165" s="113">
        <v>38.561900000000001</v>
      </c>
      <c r="P1165" s="113">
        <v>335.19189999999998</v>
      </c>
      <c r="R1165">
        <v>3</v>
      </c>
      <c r="S1165" s="136"/>
      <c r="T1165" s="136"/>
      <c r="U1165" s="136"/>
    </row>
    <row r="1166" spans="1:21" x14ac:dyDescent="0.25">
      <c r="A1166" t="s">
        <v>7981</v>
      </c>
      <c r="B1166" s="13" t="s">
        <v>9357</v>
      </c>
      <c r="C1166" t="s">
        <v>1</v>
      </c>
      <c r="D1166" t="s">
        <v>0</v>
      </c>
      <c r="E1166">
        <v>21644</v>
      </c>
      <c r="F1166" s="1" t="s">
        <v>1674</v>
      </c>
      <c r="G1166" t="s">
        <v>9296</v>
      </c>
      <c r="H1166" s="113">
        <v>0</v>
      </c>
      <c r="I1166" s="113">
        <v>0</v>
      </c>
      <c r="J1166" s="113">
        <v>0</v>
      </c>
      <c r="K1166" s="113">
        <v>205.06</v>
      </c>
      <c r="L1166" s="113">
        <v>0</v>
      </c>
      <c r="M1166" s="113">
        <v>0</v>
      </c>
      <c r="N1166" s="113">
        <v>0</v>
      </c>
      <c r="O1166" s="113">
        <v>26.657800000000002</v>
      </c>
      <c r="P1166" s="113">
        <v>231.71780000000001</v>
      </c>
      <c r="R1166">
        <v>3</v>
      </c>
      <c r="S1166" s="136"/>
      <c r="T1166" s="136"/>
      <c r="U1166" s="136"/>
    </row>
    <row r="1167" spans="1:21" x14ac:dyDescent="0.25">
      <c r="A1167" t="s">
        <v>7981</v>
      </c>
      <c r="B1167" s="13" t="s">
        <v>9013</v>
      </c>
      <c r="C1167" t="s">
        <v>1</v>
      </c>
      <c r="D1167" t="s">
        <v>0</v>
      </c>
      <c r="E1167">
        <v>309</v>
      </c>
      <c r="F1167" s="1" t="s">
        <v>9252</v>
      </c>
      <c r="G1167" t="s">
        <v>9253</v>
      </c>
      <c r="H1167" s="113">
        <v>0</v>
      </c>
      <c r="I1167" s="113">
        <v>0</v>
      </c>
      <c r="J1167" s="113">
        <v>0</v>
      </c>
      <c r="K1167" s="113">
        <v>798.8</v>
      </c>
      <c r="L1167" s="113">
        <v>0</v>
      </c>
      <c r="M1167" s="113">
        <v>0</v>
      </c>
      <c r="N1167" s="113">
        <v>0</v>
      </c>
      <c r="O1167" s="113">
        <v>103.84399999999999</v>
      </c>
      <c r="P1167" s="113">
        <v>902.64400000000001</v>
      </c>
      <c r="R1167">
        <v>3</v>
      </c>
      <c r="S1167" s="136"/>
      <c r="T1167" s="136"/>
      <c r="U1167" s="136"/>
    </row>
    <row r="1168" spans="1:21" x14ac:dyDescent="0.25">
      <c r="A1168" t="s">
        <v>7981</v>
      </c>
      <c r="B1168" s="13" t="s">
        <v>9329</v>
      </c>
      <c r="C1168" t="s">
        <v>1</v>
      </c>
      <c r="D1168" t="s">
        <v>0</v>
      </c>
      <c r="E1168">
        <v>3335</v>
      </c>
      <c r="F1168" s="1" t="s">
        <v>2876</v>
      </c>
      <c r="G1168" t="s">
        <v>9225</v>
      </c>
      <c r="H1168" s="113">
        <v>0</v>
      </c>
      <c r="I1168" s="113">
        <v>0</v>
      </c>
      <c r="J1168" s="113">
        <v>0</v>
      </c>
      <c r="K1168" s="113">
        <v>31.98</v>
      </c>
      <c r="L1168" s="113">
        <v>0</v>
      </c>
      <c r="M1168" s="113">
        <v>0</v>
      </c>
      <c r="N1168" s="113">
        <v>0</v>
      </c>
      <c r="O1168" s="113">
        <v>4.1574</v>
      </c>
      <c r="P1168" s="113">
        <v>36.1374</v>
      </c>
      <c r="R1168">
        <v>3</v>
      </c>
      <c r="S1168" s="136"/>
      <c r="T1168" s="136"/>
      <c r="U1168" s="136"/>
    </row>
    <row r="1169" spans="1:21" x14ac:dyDescent="0.25">
      <c r="A1169" t="s">
        <v>7981</v>
      </c>
      <c r="B1169" s="13" t="s">
        <v>9329</v>
      </c>
      <c r="C1169" t="s">
        <v>1</v>
      </c>
      <c r="D1169" t="s">
        <v>0</v>
      </c>
      <c r="E1169">
        <v>3334</v>
      </c>
      <c r="F1169" s="1" t="s">
        <v>2876</v>
      </c>
      <c r="G1169" t="s">
        <v>9225</v>
      </c>
      <c r="H1169" s="113">
        <v>0</v>
      </c>
      <c r="I1169" s="113">
        <v>0</v>
      </c>
      <c r="J1169" s="113">
        <v>0</v>
      </c>
      <c r="K1169" s="113">
        <v>64.069999999999993</v>
      </c>
      <c r="L1169" s="113">
        <v>0</v>
      </c>
      <c r="M1169" s="113">
        <v>0</v>
      </c>
      <c r="N1169" s="113">
        <v>0</v>
      </c>
      <c r="O1169" s="113">
        <v>8.3290999999999986</v>
      </c>
      <c r="P1169" s="113">
        <v>72.39909999999999</v>
      </c>
      <c r="R1169">
        <v>3</v>
      </c>
      <c r="S1169" s="136"/>
      <c r="T1169" s="136"/>
      <c r="U1169" s="136"/>
    </row>
    <row r="1170" spans="1:21" x14ac:dyDescent="0.25">
      <c r="A1170" t="s">
        <v>7981</v>
      </c>
      <c r="B1170" s="13" t="s">
        <v>9358</v>
      </c>
      <c r="C1170" t="s">
        <v>1</v>
      </c>
      <c r="D1170" t="s">
        <v>0</v>
      </c>
      <c r="E1170">
        <v>3395</v>
      </c>
      <c r="F1170" s="1" t="s">
        <v>2876</v>
      </c>
      <c r="G1170" t="s">
        <v>9225</v>
      </c>
      <c r="H1170" s="113">
        <v>0</v>
      </c>
      <c r="I1170" s="113">
        <v>0</v>
      </c>
      <c r="J1170" s="113">
        <v>0</v>
      </c>
      <c r="K1170" s="113">
        <v>64.069999999999993</v>
      </c>
      <c r="L1170" s="113">
        <v>0</v>
      </c>
      <c r="M1170" s="113">
        <v>0</v>
      </c>
      <c r="N1170" s="113">
        <v>0</v>
      </c>
      <c r="O1170" s="113">
        <v>8.3290999999999986</v>
      </c>
      <c r="P1170" s="113">
        <v>72.39909999999999</v>
      </c>
      <c r="R1170">
        <v>3</v>
      </c>
      <c r="S1170" s="136"/>
      <c r="T1170" s="136"/>
      <c r="U1170" s="136"/>
    </row>
    <row r="1171" spans="1:21" x14ac:dyDescent="0.25">
      <c r="A1171" t="s">
        <v>7981</v>
      </c>
      <c r="B1171" s="13" t="s">
        <v>9359</v>
      </c>
      <c r="C1171" t="s">
        <v>1</v>
      </c>
      <c r="D1171" t="s">
        <v>0</v>
      </c>
      <c r="E1171">
        <v>3378</v>
      </c>
      <c r="F1171" s="1" t="s">
        <v>2876</v>
      </c>
      <c r="G1171" t="s">
        <v>9225</v>
      </c>
      <c r="H1171" s="113">
        <v>0</v>
      </c>
      <c r="I1171" s="113">
        <v>0</v>
      </c>
      <c r="J1171" s="113">
        <v>0</v>
      </c>
      <c r="K1171" s="113">
        <v>64.069999999999993</v>
      </c>
      <c r="L1171" s="113">
        <v>0</v>
      </c>
      <c r="M1171" s="113">
        <v>0</v>
      </c>
      <c r="N1171" s="113">
        <v>0</v>
      </c>
      <c r="O1171" s="113">
        <v>8.3290999999999986</v>
      </c>
      <c r="P1171" s="113">
        <v>72.39909999999999</v>
      </c>
      <c r="R1171">
        <v>3</v>
      </c>
      <c r="S1171" s="136"/>
      <c r="T1171" s="136"/>
      <c r="U1171" s="136"/>
    </row>
    <row r="1172" spans="1:21" x14ac:dyDescent="0.25">
      <c r="A1172" t="s">
        <v>7981</v>
      </c>
      <c r="B1172" s="13" t="s">
        <v>9331</v>
      </c>
      <c r="C1172" t="s">
        <v>1</v>
      </c>
      <c r="D1172" t="s">
        <v>0</v>
      </c>
      <c r="E1172">
        <v>3317</v>
      </c>
      <c r="F1172" s="1" t="s">
        <v>2876</v>
      </c>
      <c r="G1172" t="s">
        <v>9225</v>
      </c>
      <c r="H1172" s="113">
        <v>0</v>
      </c>
      <c r="I1172" s="113">
        <v>0</v>
      </c>
      <c r="J1172" s="113">
        <v>0</v>
      </c>
      <c r="K1172" s="113">
        <v>64.069999999999993</v>
      </c>
      <c r="L1172" s="113">
        <v>0</v>
      </c>
      <c r="M1172" s="113">
        <v>0</v>
      </c>
      <c r="N1172" s="113">
        <v>0</v>
      </c>
      <c r="O1172" s="113">
        <v>8.3290999999999986</v>
      </c>
      <c r="P1172" s="113">
        <v>72.39909999999999</v>
      </c>
      <c r="R1172">
        <v>3</v>
      </c>
      <c r="S1172" s="136"/>
      <c r="T1172" s="136"/>
      <c r="U1172" s="136"/>
    </row>
    <row r="1173" spans="1:21" x14ac:dyDescent="0.25">
      <c r="A1173" t="s">
        <v>7981</v>
      </c>
      <c r="B1173" s="13" t="s">
        <v>9358</v>
      </c>
      <c r="C1173" t="s">
        <v>1</v>
      </c>
      <c r="D1173" t="s">
        <v>0</v>
      </c>
      <c r="E1173">
        <v>3394</v>
      </c>
      <c r="F1173" s="1" t="s">
        <v>2876</v>
      </c>
      <c r="G1173" t="s">
        <v>9225</v>
      </c>
      <c r="H1173" s="113">
        <v>0</v>
      </c>
      <c r="I1173" s="113">
        <v>0</v>
      </c>
      <c r="J1173" s="113">
        <v>0</v>
      </c>
      <c r="K1173" s="113">
        <v>64.069999999999993</v>
      </c>
      <c r="L1173" s="113">
        <v>0</v>
      </c>
      <c r="M1173" s="113">
        <v>0</v>
      </c>
      <c r="N1173" s="113">
        <v>0</v>
      </c>
      <c r="O1173" s="113">
        <v>8.3290999999999986</v>
      </c>
      <c r="P1173" s="113">
        <v>72.39909999999999</v>
      </c>
      <c r="R1173">
        <v>3</v>
      </c>
      <c r="S1173" s="136"/>
      <c r="T1173" s="136"/>
      <c r="U1173" s="136"/>
    </row>
    <row r="1174" spans="1:21" x14ac:dyDescent="0.25">
      <c r="A1174" t="s">
        <v>7981</v>
      </c>
      <c r="B1174" s="13" t="s">
        <v>9319</v>
      </c>
      <c r="C1174" t="s">
        <v>1</v>
      </c>
      <c r="D1174" t="s">
        <v>0</v>
      </c>
      <c r="E1174">
        <v>3430</v>
      </c>
      <c r="F1174" s="1" t="s">
        <v>2876</v>
      </c>
      <c r="G1174" t="s">
        <v>9225</v>
      </c>
      <c r="H1174" s="113">
        <v>0</v>
      </c>
      <c r="I1174" s="113">
        <v>0</v>
      </c>
      <c r="J1174" s="113">
        <v>0</v>
      </c>
      <c r="K1174" s="113">
        <v>64.069999999999993</v>
      </c>
      <c r="L1174" s="113">
        <v>0</v>
      </c>
      <c r="M1174" s="113">
        <v>0</v>
      </c>
      <c r="N1174" s="113">
        <v>0</v>
      </c>
      <c r="O1174" s="113">
        <v>8.3290999999999986</v>
      </c>
      <c r="P1174" s="113">
        <v>72.39909999999999</v>
      </c>
      <c r="R1174">
        <v>3</v>
      </c>
      <c r="S1174" s="136"/>
      <c r="T1174" s="136"/>
      <c r="U1174" s="136"/>
    </row>
    <row r="1175" spans="1:21" x14ac:dyDescent="0.25">
      <c r="A1175" t="s">
        <v>7981</v>
      </c>
      <c r="B1175" s="13" t="s">
        <v>9360</v>
      </c>
      <c r="C1175" t="s">
        <v>1</v>
      </c>
      <c r="D1175" t="s">
        <v>0</v>
      </c>
      <c r="E1175">
        <v>3247</v>
      </c>
      <c r="F1175" s="1" t="s">
        <v>2876</v>
      </c>
      <c r="G1175" t="s">
        <v>9225</v>
      </c>
      <c r="H1175" s="113">
        <v>0</v>
      </c>
      <c r="I1175" s="113">
        <v>0</v>
      </c>
      <c r="J1175" s="113">
        <v>0</v>
      </c>
      <c r="K1175" s="113">
        <v>64.069999999999993</v>
      </c>
      <c r="L1175" s="113">
        <v>0</v>
      </c>
      <c r="M1175" s="113">
        <v>0</v>
      </c>
      <c r="N1175" s="113">
        <v>0</v>
      </c>
      <c r="O1175" s="113">
        <v>8.3290999999999986</v>
      </c>
      <c r="P1175" s="113">
        <v>72.39909999999999</v>
      </c>
      <c r="R1175">
        <v>3</v>
      </c>
      <c r="S1175" s="136"/>
      <c r="T1175" s="136"/>
      <c r="U1175" s="136"/>
    </row>
    <row r="1176" spans="1:21" x14ac:dyDescent="0.25">
      <c r="A1176" t="s">
        <v>7981</v>
      </c>
      <c r="B1176" s="13" t="s">
        <v>9361</v>
      </c>
      <c r="C1176" t="s">
        <v>1</v>
      </c>
      <c r="D1176" t="s">
        <v>0</v>
      </c>
      <c r="E1176">
        <v>3411</v>
      </c>
      <c r="F1176" s="1" t="s">
        <v>2876</v>
      </c>
      <c r="G1176" t="s">
        <v>9225</v>
      </c>
      <c r="H1176" s="113">
        <v>0</v>
      </c>
      <c r="I1176" s="113">
        <v>0</v>
      </c>
      <c r="J1176" s="113">
        <v>0</v>
      </c>
      <c r="K1176" s="113">
        <v>48.29</v>
      </c>
      <c r="L1176" s="113">
        <v>0</v>
      </c>
      <c r="M1176" s="113">
        <v>0</v>
      </c>
      <c r="N1176" s="113">
        <v>0</v>
      </c>
      <c r="O1176" s="113">
        <v>6.2777000000000003</v>
      </c>
      <c r="P1176" s="113">
        <v>54.567700000000002</v>
      </c>
      <c r="R1176">
        <v>3</v>
      </c>
      <c r="S1176" s="136"/>
      <c r="T1176" s="136"/>
      <c r="U1176" s="136"/>
    </row>
    <row r="1177" spans="1:21" x14ac:dyDescent="0.25">
      <c r="A1177" t="s">
        <v>7981</v>
      </c>
      <c r="B1177" s="13" t="s">
        <v>9359</v>
      </c>
      <c r="C1177" t="s">
        <v>1</v>
      </c>
      <c r="D1177" t="s">
        <v>0</v>
      </c>
      <c r="E1177">
        <v>3377</v>
      </c>
      <c r="F1177" s="1" t="s">
        <v>2876</v>
      </c>
      <c r="G1177" t="s">
        <v>9225</v>
      </c>
      <c r="H1177" s="113">
        <v>0</v>
      </c>
      <c r="I1177" s="113">
        <v>0</v>
      </c>
      <c r="J1177" s="113">
        <v>0</v>
      </c>
      <c r="K1177" s="113">
        <v>40.93</v>
      </c>
      <c r="L1177" s="113">
        <v>0</v>
      </c>
      <c r="M1177" s="113">
        <v>0</v>
      </c>
      <c r="N1177" s="113">
        <v>0</v>
      </c>
      <c r="O1177" s="113">
        <v>5.3209</v>
      </c>
      <c r="P1177" s="113">
        <v>46.250900000000001</v>
      </c>
      <c r="R1177">
        <v>3</v>
      </c>
      <c r="S1177" s="136"/>
      <c r="T1177" s="136"/>
      <c r="U1177" s="136"/>
    </row>
    <row r="1178" spans="1:21" x14ac:dyDescent="0.25">
      <c r="A1178" t="s">
        <v>7981</v>
      </c>
      <c r="B1178" s="13" t="s">
        <v>9362</v>
      </c>
      <c r="C1178" t="s">
        <v>1</v>
      </c>
      <c r="D1178" t="s">
        <v>0</v>
      </c>
      <c r="E1178">
        <v>3358</v>
      </c>
      <c r="F1178" s="1" t="s">
        <v>2876</v>
      </c>
      <c r="G1178" t="s">
        <v>9225</v>
      </c>
      <c r="H1178" s="113">
        <v>0</v>
      </c>
      <c r="I1178" s="113">
        <v>0</v>
      </c>
      <c r="J1178" s="113">
        <v>0</v>
      </c>
      <c r="K1178" s="113">
        <v>57.24</v>
      </c>
      <c r="L1178" s="113">
        <v>0</v>
      </c>
      <c r="M1178" s="113">
        <v>0</v>
      </c>
      <c r="N1178" s="113">
        <v>0</v>
      </c>
      <c r="O1178" s="113">
        <v>7.4412000000000003</v>
      </c>
      <c r="P1178" s="113">
        <v>64.681200000000004</v>
      </c>
      <c r="R1178">
        <v>3</v>
      </c>
      <c r="S1178" s="136"/>
      <c r="T1178" s="136"/>
      <c r="U1178" s="136"/>
    </row>
    <row r="1179" spans="1:21" x14ac:dyDescent="0.25">
      <c r="A1179" t="s">
        <v>7981</v>
      </c>
      <c r="B1179" s="13" t="s">
        <v>9331</v>
      </c>
      <c r="C1179" t="s">
        <v>1</v>
      </c>
      <c r="D1179" t="s">
        <v>0</v>
      </c>
      <c r="E1179">
        <v>3318</v>
      </c>
      <c r="F1179" s="1" t="s">
        <v>2876</v>
      </c>
      <c r="G1179" t="s">
        <v>9225</v>
      </c>
      <c r="H1179" s="113">
        <v>0</v>
      </c>
      <c r="I1179" s="113">
        <v>0</v>
      </c>
      <c r="J1179" s="113">
        <v>0</v>
      </c>
      <c r="K1179" s="113">
        <v>38.06</v>
      </c>
      <c r="L1179" s="113">
        <v>0</v>
      </c>
      <c r="M1179" s="113">
        <v>0</v>
      </c>
      <c r="N1179" s="113">
        <v>0</v>
      </c>
      <c r="O1179" s="113">
        <v>4.9478000000000009</v>
      </c>
      <c r="P1179" s="113">
        <v>43.007800000000003</v>
      </c>
      <c r="R1179">
        <v>3</v>
      </c>
      <c r="S1179" s="136"/>
      <c r="T1179" s="136"/>
      <c r="U1179" s="136"/>
    </row>
    <row r="1180" spans="1:21" x14ac:dyDescent="0.25">
      <c r="A1180" t="s">
        <v>7981</v>
      </c>
      <c r="B1180" s="13" t="s">
        <v>9353</v>
      </c>
      <c r="C1180" t="s">
        <v>1</v>
      </c>
      <c r="D1180" t="s">
        <v>0</v>
      </c>
      <c r="E1180">
        <v>3286</v>
      </c>
      <c r="F1180" s="1" t="s">
        <v>2876</v>
      </c>
      <c r="G1180" t="s">
        <v>9225</v>
      </c>
      <c r="H1180" s="113">
        <v>0</v>
      </c>
      <c r="I1180" s="113">
        <v>0</v>
      </c>
      <c r="J1180" s="113">
        <v>0</v>
      </c>
      <c r="K1180" s="113">
        <v>47.97</v>
      </c>
      <c r="L1180" s="113">
        <v>0</v>
      </c>
      <c r="M1180" s="113">
        <v>0</v>
      </c>
      <c r="N1180" s="113">
        <v>0</v>
      </c>
      <c r="O1180" s="113">
        <v>6.2361000000000004</v>
      </c>
      <c r="P1180" s="113">
        <v>54.206099999999999</v>
      </c>
      <c r="R1180">
        <v>3</v>
      </c>
      <c r="S1180" s="136"/>
      <c r="T1180" s="136"/>
      <c r="U1180" s="136"/>
    </row>
    <row r="1181" spans="1:21" x14ac:dyDescent="0.25">
      <c r="A1181" t="s">
        <v>7981</v>
      </c>
      <c r="B1181" s="13" t="s">
        <v>9360</v>
      </c>
      <c r="C1181" t="s">
        <v>1</v>
      </c>
      <c r="D1181" t="s">
        <v>0</v>
      </c>
      <c r="E1181">
        <v>3248</v>
      </c>
      <c r="F1181" s="1" t="s">
        <v>2876</v>
      </c>
      <c r="G1181" t="s">
        <v>9225</v>
      </c>
      <c r="H1181" s="113">
        <v>0</v>
      </c>
      <c r="I1181" s="113">
        <v>0</v>
      </c>
      <c r="J1181" s="113">
        <v>0</v>
      </c>
      <c r="K1181" s="113">
        <v>42.21</v>
      </c>
      <c r="L1181" s="113">
        <v>0</v>
      </c>
      <c r="M1181" s="113">
        <v>0</v>
      </c>
      <c r="N1181" s="113">
        <v>0</v>
      </c>
      <c r="O1181" s="113">
        <v>5.4873000000000003</v>
      </c>
      <c r="P1181" s="113">
        <v>47.697299999999998</v>
      </c>
      <c r="R1181">
        <v>3</v>
      </c>
      <c r="S1181" s="136"/>
      <c r="T1181" s="136"/>
      <c r="U1181" s="136"/>
    </row>
    <row r="1182" spans="1:21" x14ac:dyDescent="0.25">
      <c r="A1182" t="s">
        <v>7981</v>
      </c>
      <c r="B1182" s="13" t="s">
        <v>9363</v>
      </c>
      <c r="C1182" t="s">
        <v>1</v>
      </c>
      <c r="D1182" t="s">
        <v>0</v>
      </c>
      <c r="E1182">
        <v>3217</v>
      </c>
      <c r="F1182" s="1" t="s">
        <v>2876</v>
      </c>
      <c r="G1182" t="s">
        <v>9225</v>
      </c>
      <c r="H1182" s="113">
        <v>0</v>
      </c>
      <c r="I1182" s="113">
        <v>0</v>
      </c>
      <c r="J1182" s="113">
        <v>0</v>
      </c>
      <c r="K1182" s="113">
        <v>50.96</v>
      </c>
      <c r="L1182" s="113">
        <v>0</v>
      </c>
      <c r="M1182" s="113">
        <v>0</v>
      </c>
      <c r="N1182" s="113">
        <v>0</v>
      </c>
      <c r="O1182" s="113">
        <v>6.6248000000000005</v>
      </c>
      <c r="P1182" s="113">
        <v>57.584800000000001</v>
      </c>
      <c r="R1182">
        <v>3</v>
      </c>
      <c r="S1182" s="136"/>
      <c r="T1182" s="136"/>
      <c r="U1182" s="136"/>
    </row>
    <row r="1183" spans="1:21" x14ac:dyDescent="0.25">
      <c r="A1183" t="s">
        <v>7981</v>
      </c>
      <c r="B1183" s="13" t="s">
        <v>9364</v>
      </c>
      <c r="C1183" t="s">
        <v>1</v>
      </c>
      <c r="D1183" t="s">
        <v>0</v>
      </c>
      <c r="E1183">
        <v>3191</v>
      </c>
      <c r="F1183" s="1" t="s">
        <v>2876</v>
      </c>
      <c r="G1183" t="s">
        <v>9225</v>
      </c>
      <c r="H1183" s="113">
        <v>0</v>
      </c>
      <c r="I1183" s="113">
        <v>0</v>
      </c>
      <c r="J1183" s="113">
        <v>0</v>
      </c>
      <c r="K1183" s="113">
        <v>43.21</v>
      </c>
      <c r="L1183" s="113">
        <v>0</v>
      </c>
      <c r="M1183" s="113">
        <v>0</v>
      </c>
      <c r="N1183" s="113">
        <v>0</v>
      </c>
      <c r="O1183" s="113">
        <v>5.6173000000000002</v>
      </c>
      <c r="P1183" s="113">
        <v>48.827300000000001</v>
      </c>
      <c r="R1183">
        <v>3</v>
      </c>
      <c r="S1183" s="136"/>
      <c r="T1183" s="136"/>
      <c r="U1183" s="136"/>
    </row>
    <row r="1184" spans="1:21" x14ac:dyDescent="0.25">
      <c r="A1184" t="s">
        <v>7981</v>
      </c>
      <c r="B1184" s="13" t="s">
        <v>9318</v>
      </c>
      <c r="C1184" t="s">
        <v>1</v>
      </c>
      <c r="D1184" t="s">
        <v>0</v>
      </c>
      <c r="E1184">
        <v>3468</v>
      </c>
      <c r="F1184" s="1" t="s">
        <v>2876</v>
      </c>
      <c r="G1184" t="s">
        <v>9225</v>
      </c>
      <c r="H1184" s="113">
        <v>0</v>
      </c>
      <c r="I1184" s="113">
        <v>0</v>
      </c>
      <c r="J1184" s="113">
        <v>0</v>
      </c>
      <c r="K1184" s="113">
        <v>64.069999999999993</v>
      </c>
      <c r="L1184" s="113">
        <v>0</v>
      </c>
      <c r="M1184" s="113">
        <v>0</v>
      </c>
      <c r="N1184" s="113">
        <v>0</v>
      </c>
      <c r="O1184" s="113">
        <v>8.3290999999999986</v>
      </c>
      <c r="P1184" s="113">
        <v>72.39909999999999</v>
      </c>
      <c r="R1184">
        <v>3</v>
      </c>
      <c r="S1184" s="136"/>
      <c r="T1184" s="136"/>
      <c r="U1184" s="136"/>
    </row>
    <row r="1185" spans="1:21" x14ac:dyDescent="0.25">
      <c r="A1185" t="s">
        <v>7981</v>
      </c>
      <c r="B1185" s="13" t="s">
        <v>9357</v>
      </c>
      <c r="C1185" t="s">
        <v>1</v>
      </c>
      <c r="D1185" t="s">
        <v>0</v>
      </c>
      <c r="E1185">
        <v>3450</v>
      </c>
      <c r="F1185" s="1" t="s">
        <v>2876</v>
      </c>
      <c r="G1185" t="s">
        <v>9225</v>
      </c>
      <c r="H1185" s="113">
        <v>0</v>
      </c>
      <c r="I1185" s="113">
        <v>0</v>
      </c>
      <c r="J1185" s="113">
        <v>0</v>
      </c>
      <c r="K1185" s="113">
        <v>64.069999999999993</v>
      </c>
      <c r="L1185" s="113">
        <v>0</v>
      </c>
      <c r="M1185" s="113">
        <v>0</v>
      </c>
      <c r="N1185" s="113">
        <v>0</v>
      </c>
      <c r="O1185" s="113">
        <v>8.3290999999999986</v>
      </c>
      <c r="P1185" s="113">
        <v>72.39909999999999</v>
      </c>
      <c r="R1185">
        <v>3</v>
      </c>
      <c r="S1185" s="136"/>
      <c r="T1185" s="136"/>
      <c r="U1185" s="136"/>
    </row>
    <row r="1186" spans="1:21" x14ac:dyDescent="0.25">
      <c r="A1186" t="s">
        <v>7981</v>
      </c>
      <c r="B1186" s="13" t="s">
        <v>9330</v>
      </c>
      <c r="C1186" t="s">
        <v>1</v>
      </c>
      <c r="D1186" t="s">
        <v>0</v>
      </c>
      <c r="E1186">
        <v>3416</v>
      </c>
      <c r="F1186" s="1" t="s">
        <v>2876</v>
      </c>
      <c r="G1186" t="s">
        <v>9225</v>
      </c>
      <c r="H1186" s="113">
        <v>0</v>
      </c>
      <c r="I1186" s="113">
        <v>0</v>
      </c>
      <c r="J1186" s="113">
        <v>0</v>
      </c>
      <c r="K1186" s="113">
        <v>64.069999999999993</v>
      </c>
      <c r="L1186" s="113">
        <v>0</v>
      </c>
      <c r="M1186" s="113">
        <v>0</v>
      </c>
      <c r="N1186" s="113">
        <v>0</v>
      </c>
      <c r="O1186" s="113">
        <v>8.3290999999999986</v>
      </c>
      <c r="P1186" s="113">
        <v>72.39909999999999</v>
      </c>
      <c r="R1186">
        <v>3</v>
      </c>
      <c r="S1186" s="136"/>
      <c r="T1186" s="136"/>
      <c r="U1186" s="136"/>
    </row>
    <row r="1187" spans="1:21" x14ac:dyDescent="0.25">
      <c r="A1187" t="s">
        <v>7981</v>
      </c>
      <c r="B1187" s="13" t="s">
        <v>9358</v>
      </c>
      <c r="C1187" t="s">
        <v>1</v>
      </c>
      <c r="D1187" t="s">
        <v>0</v>
      </c>
      <c r="E1187">
        <v>3396</v>
      </c>
      <c r="F1187" s="1" t="s">
        <v>2876</v>
      </c>
      <c r="G1187" t="s">
        <v>9225</v>
      </c>
      <c r="H1187" s="113">
        <v>0</v>
      </c>
      <c r="I1187" s="113">
        <v>0</v>
      </c>
      <c r="J1187" s="113">
        <v>0</v>
      </c>
      <c r="K1187" s="113">
        <v>64.069999999999993</v>
      </c>
      <c r="L1187" s="113">
        <v>0</v>
      </c>
      <c r="M1187" s="113">
        <v>0</v>
      </c>
      <c r="N1187" s="113">
        <v>0</v>
      </c>
      <c r="O1187" s="113">
        <v>8.3290999999999986</v>
      </c>
      <c r="P1187" s="113">
        <v>72.39909999999999</v>
      </c>
      <c r="R1187">
        <v>3</v>
      </c>
      <c r="S1187" s="136"/>
      <c r="T1187" s="136"/>
      <c r="U1187" s="136"/>
    </row>
    <row r="1188" spans="1:21" x14ac:dyDescent="0.25">
      <c r="A1188" t="s">
        <v>7981</v>
      </c>
      <c r="B1188" s="13" t="s">
        <v>9362</v>
      </c>
      <c r="C1188" t="s">
        <v>1</v>
      </c>
      <c r="D1188" t="s">
        <v>0</v>
      </c>
      <c r="E1188">
        <v>3354</v>
      </c>
      <c r="F1188" s="1" t="s">
        <v>2876</v>
      </c>
      <c r="G1188" t="s">
        <v>9225</v>
      </c>
      <c r="H1188" s="113">
        <v>0</v>
      </c>
      <c r="I1188" s="113">
        <v>0</v>
      </c>
      <c r="J1188" s="113">
        <v>0</v>
      </c>
      <c r="K1188" s="113">
        <v>64.069999999999993</v>
      </c>
      <c r="L1188" s="113">
        <v>0</v>
      </c>
      <c r="M1188" s="113">
        <v>0</v>
      </c>
      <c r="N1188" s="113">
        <v>0</v>
      </c>
      <c r="O1188" s="113">
        <v>8.3290999999999986</v>
      </c>
      <c r="P1188" s="113">
        <v>72.39909999999999</v>
      </c>
      <c r="R1188">
        <v>3</v>
      </c>
      <c r="S1188" s="136"/>
      <c r="T1188" s="136"/>
      <c r="U1188" s="136"/>
    </row>
    <row r="1189" spans="1:21" x14ac:dyDescent="0.25">
      <c r="A1189" t="s">
        <v>7981</v>
      </c>
      <c r="B1189" s="13" t="s">
        <v>9329</v>
      </c>
      <c r="C1189" t="s">
        <v>1</v>
      </c>
      <c r="D1189" t="s">
        <v>0</v>
      </c>
      <c r="E1189">
        <v>3342</v>
      </c>
      <c r="F1189" s="1" t="s">
        <v>2876</v>
      </c>
      <c r="G1189" t="s">
        <v>9225</v>
      </c>
      <c r="H1189" s="113">
        <v>0</v>
      </c>
      <c r="I1189" s="113">
        <v>0</v>
      </c>
      <c r="J1189" s="113">
        <v>0</v>
      </c>
      <c r="K1189" s="113">
        <v>64.069999999999993</v>
      </c>
      <c r="L1189" s="113">
        <v>0</v>
      </c>
      <c r="M1189" s="113">
        <v>0</v>
      </c>
      <c r="N1189" s="113">
        <v>0</v>
      </c>
      <c r="O1189" s="113">
        <v>8.3290999999999986</v>
      </c>
      <c r="P1189" s="113">
        <v>72.39909999999999</v>
      </c>
      <c r="R1189">
        <v>3</v>
      </c>
      <c r="S1189" s="136"/>
      <c r="T1189" s="136"/>
      <c r="U1189" s="136"/>
    </row>
    <row r="1190" spans="1:21" x14ac:dyDescent="0.25">
      <c r="A1190" t="s">
        <v>7981</v>
      </c>
      <c r="B1190" s="13" t="s">
        <v>9353</v>
      </c>
      <c r="C1190" t="s">
        <v>1</v>
      </c>
      <c r="D1190" t="s">
        <v>0</v>
      </c>
      <c r="E1190">
        <v>3287</v>
      </c>
      <c r="F1190" s="1" t="s">
        <v>2876</v>
      </c>
      <c r="G1190" t="s">
        <v>9225</v>
      </c>
      <c r="H1190" s="113">
        <v>0</v>
      </c>
      <c r="I1190" s="113">
        <v>0</v>
      </c>
      <c r="J1190" s="113">
        <v>0</v>
      </c>
      <c r="K1190" s="113">
        <v>64.069999999999993</v>
      </c>
      <c r="L1190" s="113">
        <v>0</v>
      </c>
      <c r="M1190" s="113">
        <v>0</v>
      </c>
      <c r="N1190" s="113">
        <v>0</v>
      </c>
      <c r="O1190" s="113">
        <v>8.3290999999999986</v>
      </c>
      <c r="P1190" s="113">
        <v>72.39909999999999</v>
      </c>
      <c r="R1190">
        <v>3</v>
      </c>
      <c r="S1190" s="136"/>
      <c r="T1190" s="136"/>
      <c r="U1190" s="136"/>
    </row>
    <row r="1191" spans="1:21" x14ac:dyDescent="0.25">
      <c r="A1191" t="s">
        <v>7981</v>
      </c>
      <c r="B1191" s="13" t="s">
        <v>9356</v>
      </c>
      <c r="C1191" t="s">
        <v>1</v>
      </c>
      <c r="D1191" t="s">
        <v>0</v>
      </c>
      <c r="E1191">
        <v>3263</v>
      </c>
      <c r="F1191" s="1" t="s">
        <v>2876</v>
      </c>
      <c r="G1191" t="s">
        <v>9225</v>
      </c>
      <c r="H1191" s="113">
        <v>0</v>
      </c>
      <c r="I1191" s="113">
        <v>0</v>
      </c>
      <c r="J1191" s="113">
        <v>0</v>
      </c>
      <c r="K1191" s="113">
        <v>64.069999999999993</v>
      </c>
      <c r="L1191" s="113">
        <v>0</v>
      </c>
      <c r="M1191" s="113">
        <v>0</v>
      </c>
      <c r="N1191" s="113">
        <v>0</v>
      </c>
      <c r="O1191" s="113">
        <v>8.3290999999999986</v>
      </c>
      <c r="P1191" s="113">
        <v>72.39909999999999</v>
      </c>
      <c r="R1191">
        <v>3</v>
      </c>
      <c r="S1191" s="136"/>
      <c r="T1191" s="136"/>
      <c r="U1191" s="136"/>
    </row>
    <row r="1192" spans="1:21" x14ac:dyDescent="0.25">
      <c r="A1192" t="s">
        <v>7981</v>
      </c>
      <c r="B1192" s="13" t="s">
        <v>9365</v>
      </c>
      <c r="C1192" t="s">
        <v>1</v>
      </c>
      <c r="D1192" t="s">
        <v>0</v>
      </c>
      <c r="E1192">
        <v>3303</v>
      </c>
      <c r="F1192" s="1" t="s">
        <v>2876</v>
      </c>
      <c r="G1192" t="s">
        <v>9225</v>
      </c>
      <c r="H1192" s="113">
        <v>0</v>
      </c>
      <c r="I1192" s="113">
        <v>0</v>
      </c>
      <c r="J1192" s="113">
        <v>0</v>
      </c>
      <c r="K1192" s="113">
        <v>42.21</v>
      </c>
      <c r="L1192" s="113">
        <v>0</v>
      </c>
      <c r="M1192" s="113">
        <v>0</v>
      </c>
      <c r="N1192" s="113">
        <v>0</v>
      </c>
      <c r="O1192" s="113">
        <v>5.4873000000000003</v>
      </c>
      <c r="P1192" s="113">
        <v>47.697299999999998</v>
      </c>
      <c r="R1192">
        <v>3</v>
      </c>
      <c r="S1192" s="136"/>
      <c r="T1192" s="136"/>
      <c r="U1192" s="136"/>
    </row>
    <row r="1193" spans="1:21" x14ac:dyDescent="0.25">
      <c r="A1193" t="s">
        <v>7981</v>
      </c>
      <c r="B1193" s="13" t="s">
        <v>9318</v>
      </c>
      <c r="C1193" t="s">
        <v>1</v>
      </c>
      <c r="D1193" t="s">
        <v>0</v>
      </c>
      <c r="E1193">
        <v>3469</v>
      </c>
      <c r="F1193" s="1" t="s">
        <v>2876</v>
      </c>
      <c r="G1193" t="s">
        <v>9225</v>
      </c>
      <c r="H1193" s="113">
        <v>0</v>
      </c>
      <c r="I1193" s="113">
        <v>0</v>
      </c>
      <c r="J1193" s="113">
        <v>0</v>
      </c>
      <c r="K1193" s="113">
        <v>64.069999999999993</v>
      </c>
      <c r="L1193" s="113">
        <v>0</v>
      </c>
      <c r="M1193" s="113">
        <v>0</v>
      </c>
      <c r="N1193" s="113">
        <v>0</v>
      </c>
      <c r="O1193" s="113">
        <v>8.3290999999999986</v>
      </c>
      <c r="P1193" s="113">
        <v>72.39909999999999</v>
      </c>
      <c r="R1193">
        <v>3</v>
      </c>
      <c r="S1193" s="136"/>
      <c r="T1193" s="136"/>
      <c r="U1193" s="136"/>
    </row>
    <row r="1194" spans="1:21" x14ac:dyDescent="0.25">
      <c r="A1194" t="s">
        <v>7981</v>
      </c>
      <c r="B1194" s="13" t="s">
        <v>9361</v>
      </c>
      <c r="C1194" t="s">
        <v>1</v>
      </c>
      <c r="D1194" t="s">
        <v>0</v>
      </c>
      <c r="E1194">
        <v>3412</v>
      </c>
      <c r="F1194" s="1" t="s">
        <v>2876</v>
      </c>
      <c r="G1194" t="s">
        <v>9225</v>
      </c>
      <c r="H1194" s="113">
        <v>0</v>
      </c>
      <c r="I1194" s="113">
        <v>0</v>
      </c>
      <c r="J1194" s="113">
        <v>0</v>
      </c>
      <c r="K1194" s="113">
        <v>64.069999999999993</v>
      </c>
      <c r="L1194" s="113">
        <v>0</v>
      </c>
      <c r="M1194" s="113">
        <v>0</v>
      </c>
      <c r="N1194" s="113">
        <v>0</v>
      </c>
      <c r="O1194" s="113">
        <v>8.3290999999999986</v>
      </c>
      <c r="P1194" s="113">
        <v>72.39909999999999</v>
      </c>
      <c r="R1194">
        <v>3</v>
      </c>
      <c r="S1194" s="136"/>
      <c r="T1194" s="136"/>
      <c r="U1194" s="136"/>
    </row>
    <row r="1195" spans="1:21" x14ac:dyDescent="0.25">
      <c r="A1195" t="s">
        <v>7981</v>
      </c>
      <c r="B1195" s="13" t="s">
        <v>9362</v>
      </c>
      <c r="C1195" t="s">
        <v>1</v>
      </c>
      <c r="D1195" t="s">
        <v>0</v>
      </c>
      <c r="E1195">
        <v>3355</v>
      </c>
      <c r="F1195" s="1" t="s">
        <v>2876</v>
      </c>
      <c r="G1195" t="s">
        <v>9225</v>
      </c>
      <c r="H1195" s="113">
        <v>0</v>
      </c>
      <c r="I1195" s="113">
        <v>0</v>
      </c>
      <c r="J1195" s="113">
        <v>0</v>
      </c>
      <c r="K1195" s="113">
        <v>64.069999999999993</v>
      </c>
      <c r="L1195" s="113">
        <v>0</v>
      </c>
      <c r="M1195" s="113">
        <v>0</v>
      </c>
      <c r="N1195" s="113">
        <v>0</v>
      </c>
      <c r="O1195" s="113">
        <v>8.3290999999999986</v>
      </c>
      <c r="P1195" s="113">
        <v>72.39909999999999</v>
      </c>
      <c r="R1195">
        <v>3</v>
      </c>
      <c r="S1195" s="136"/>
      <c r="T1195" s="136"/>
      <c r="U1195" s="136"/>
    </row>
    <row r="1196" spans="1:21" x14ac:dyDescent="0.25">
      <c r="A1196" t="s">
        <v>7981</v>
      </c>
      <c r="B1196" s="13" t="s">
        <v>9353</v>
      </c>
      <c r="C1196" t="s">
        <v>1</v>
      </c>
      <c r="D1196" t="s">
        <v>0</v>
      </c>
      <c r="E1196">
        <v>3288</v>
      </c>
      <c r="F1196" s="1" t="s">
        <v>2876</v>
      </c>
      <c r="G1196" t="s">
        <v>9225</v>
      </c>
      <c r="H1196" s="113">
        <v>0</v>
      </c>
      <c r="I1196" s="113">
        <v>0</v>
      </c>
      <c r="J1196" s="113">
        <v>0</v>
      </c>
      <c r="K1196" s="113">
        <v>64.069999999999993</v>
      </c>
      <c r="L1196" s="113">
        <v>0</v>
      </c>
      <c r="M1196" s="113">
        <v>0</v>
      </c>
      <c r="N1196" s="113">
        <v>0</v>
      </c>
      <c r="O1196" s="113">
        <v>8.3290999999999986</v>
      </c>
      <c r="P1196" s="113">
        <v>72.39909999999999</v>
      </c>
      <c r="R1196">
        <v>3</v>
      </c>
      <c r="S1196" s="136"/>
      <c r="T1196" s="136"/>
      <c r="U1196" s="136"/>
    </row>
    <row r="1197" spans="1:21" x14ac:dyDescent="0.25">
      <c r="A1197" t="s">
        <v>7981</v>
      </c>
      <c r="B1197" s="13" t="s">
        <v>9311</v>
      </c>
      <c r="C1197" t="s">
        <v>1</v>
      </c>
      <c r="D1197" t="s">
        <v>0</v>
      </c>
      <c r="E1197">
        <v>3482</v>
      </c>
      <c r="F1197" s="1" t="s">
        <v>2876</v>
      </c>
      <c r="G1197" t="s">
        <v>9225</v>
      </c>
      <c r="H1197" s="113">
        <v>0</v>
      </c>
      <c r="I1197" s="113">
        <v>0</v>
      </c>
      <c r="J1197" s="113">
        <v>0</v>
      </c>
      <c r="K1197" s="113">
        <v>62.04</v>
      </c>
      <c r="L1197" s="113">
        <v>0</v>
      </c>
      <c r="M1197" s="113">
        <v>0</v>
      </c>
      <c r="N1197" s="113">
        <v>0</v>
      </c>
      <c r="O1197" s="113">
        <v>8.0652000000000008</v>
      </c>
      <c r="P1197" s="113">
        <v>70.105199999999996</v>
      </c>
      <c r="R1197">
        <v>3</v>
      </c>
      <c r="S1197" s="136"/>
      <c r="T1197" s="136"/>
      <c r="U1197" s="136"/>
    </row>
    <row r="1198" spans="1:21" x14ac:dyDescent="0.25">
      <c r="A1198" t="s">
        <v>7981</v>
      </c>
      <c r="B1198" s="13" t="s">
        <v>9366</v>
      </c>
      <c r="C1198" t="s">
        <v>1</v>
      </c>
      <c r="D1198" t="s">
        <v>0</v>
      </c>
      <c r="E1198">
        <v>3457</v>
      </c>
      <c r="F1198" s="1" t="s">
        <v>2876</v>
      </c>
      <c r="G1198" t="s">
        <v>9225</v>
      </c>
      <c r="H1198" s="113">
        <v>0</v>
      </c>
      <c r="I1198" s="113">
        <v>0</v>
      </c>
      <c r="J1198" s="113">
        <v>0</v>
      </c>
      <c r="K1198" s="113">
        <v>33.26</v>
      </c>
      <c r="L1198" s="113">
        <v>0</v>
      </c>
      <c r="M1198" s="113">
        <v>0</v>
      </c>
      <c r="N1198" s="113">
        <v>0</v>
      </c>
      <c r="O1198" s="113">
        <v>4.3238000000000003</v>
      </c>
      <c r="P1198" s="113">
        <v>37.583799999999997</v>
      </c>
      <c r="R1198">
        <v>3</v>
      </c>
      <c r="S1198" s="136"/>
      <c r="T1198" s="136"/>
      <c r="U1198" s="136"/>
    </row>
    <row r="1199" spans="1:21" x14ac:dyDescent="0.25">
      <c r="A1199" t="s">
        <v>7981</v>
      </c>
      <c r="B1199" s="13" t="s">
        <v>9319</v>
      </c>
      <c r="C1199" t="s">
        <v>1</v>
      </c>
      <c r="D1199" t="s">
        <v>0</v>
      </c>
      <c r="E1199">
        <v>3434</v>
      </c>
      <c r="F1199" s="1" t="s">
        <v>2876</v>
      </c>
      <c r="G1199" t="s">
        <v>9225</v>
      </c>
      <c r="H1199" s="113">
        <v>0</v>
      </c>
      <c r="I1199" s="113">
        <v>0</v>
      </c>
      <c r="J1199" s="113">
        <v>0</v>
      </c>
      <c r="K1199" s="113">
        <v>31.98</v>
      </c>
      <c r="L1199" s="113">
        <v>0</v>
      </c>
      <c r="M1199" s="113">
        <v>0</v>
      </c>
      <c r="N1199" s="113">
        <v>0</v>
      </c>
      <c r="O1199" s="113">
        <v>4.1574</v>
      </c>
      <c r="P1199" s="113">
        <v>36.1374</v>
      </c>
      <c r="R1199">
        <v>3</v>
      </c>
      <c r="S1199" s="136"/>
      <c r="T1199" s="136"/>
      <c r="U1199" s="136"/>
    </row>
    <row r="1200" spans="1:21" x14ac:dyDescent="0.25">
      <c r="A1200" t="s">
        <v>7981</v>
      </c>
      <c r="B1200" s="13" t="s">
        <v>9330</v>
      </c>
      <c r="C1200" t="s">
        <v>1</v>
      </c>
      <c r="D1200" t="s">
        <v>0</v>
      </c>
      <c r="E1200">
        <v>3419</v>
      </c>
      <c r="F1200" s="1" t="s">
        <v>2876</v>
      </c>
      <c r="G1200" t="s">
        <v>9225</v>
      </c>
      <c r="H1200" s="113">
        <v>0</v>
      </c>
      <c r="I1200" s="113">
        <v>0</v>
      </c>
      <c r="J1200" s="113">
        <v>0</v>
      </c>
      <c r="K1200" s="113">
        <v>44.13</v>
      </c>
      <c r="L1200" s="113">
        <v>0</v>
      </c>
      <c r="M1200" s="113">
        <v>0</v>
      </c>
      <c r="N1200" s="113">
        <v>0</v>
      </c>
      <c r="O1200" s="113">
        <v>5.7369000000000003</v>
      </c>
      <c r="P1200" s="113">
        <v>49.866900000000001</v>
      </c>
      <c r="R1200">
        <v>3</v>
      </c>
      <c r="S1200" s="136"/>
      <c r="T1200" s="136"/>
      <c r="U1200" s="136"/>
    </row>
    <row r="1201" spans="1:21" x14ac:dyDescent="0.25">
      <c r="A1201" t="s">
        <v>7981</v>
      </c>
      <c r="B1201" s="13" t="s">
        <v>9328</v>
      </c>
      <c r="C1201" t="s">
        <v>1</v>
      </c>
      <c r="D1201" t="s">
        <v>0</v>
      </c>
      <c r="E1201">
        <v>3402</v>
      </c>
      <c r="F1201" s="1" t="s">
        <v>2876</v>
      </c>
      <c r="G1201" t="s">
        <v>9225</v>
      </c>
      <c r="H1201" s="113">
        <v>0</v>
      </c>
      <c r="I1201" s="113">
        <v>0</v>
      </c>
      <c r="J1201" s="113">
        <v>0</v>
      </c>
      <c r="K1201" s="113">
        <v>31.98</v>
      </c>
      <c r="L1201" s="113">
        <v>0</v>
      </c>
      <c r="M1201" s="113">
        <v>0</v>
      </c>
      <c r="N1201" s="113">
        <v>0</v>
      </c>
      <c r="O1201" s="113">
        <v>4.1574</v>
      </c>
      <c r="P1201" s="113">
        <v>36.1374</v>
      </c>
      <c r="R1201">
        <v>3</v>
      </c>
      <c r="S1201" s="136"/>
      <c r="T1201" s="136"/>
      <c r="U1201" s="136"/>
    </row>
    <row r="1202" spans="1:21" x14ac:dyDescent="0.25">
      <c r="A1202" t="s">
        <v>7981</v>
      </c>
      <c r="B1202" s="13" t="s">
        <v>9359</v>
      </c>
      <c r="C1202" t="s">
        <v>1</v>
      </c>
      <c r="D1202" t="s">
        <v>0</v>
      </c>
      <c r="E1202">
        <v>3382</v>
      </c>
      <c r="F1202" s="1" t="s">
        <v>2876</v>
      </c>
      <c r="G1202" t="s">
        <v>9225</v>
      </c>
      <c r="H1202" s="113">
        <v>0</v>
      </c>
      <c r="I1202" s="113">
        <v>0</v>
      </c>
      <c r="J1202" s="113">
        <v>0</v>
      </c>
      <c r="K1202" s="113">
        <v>31.98</v>
      </c>
      <c r="L1202" s="113">
        <v>0</v>
      </c>
      <c r="M1202" s="113">
        <v>0</v>
      </c>
      <c r="N1202" s="113">
        <v>0</v>
      </c>
      <c r="O1202" s="113">
        <v>4.1574</v>
      </c>
      <c r="P1202" s="113">
        <v>36.1374</v>
      </c>
      <c r="R1202">
        <v>3</v>
      </c>
      <c r="S1202" s="136"/>
      <c r="T1202" s="136"/>
      <c r="U1202" s="136"/>
    </row>
    <row r="1203" spans="1:21" x14ac:dyDescent="0.25">
      <c r="A1203" t="s">
        <v>7981</v>
      </c>
      <c r="B1203" s="13" t="s">
        <v>9367</v>
      </c>
      <c r="C1203" t="s">
        <v>1</v>
      </c>
      <c r="D1203" t="s">
        <v>0</v>
      </c>
      <c r="E1203">
        <v>3368</v>
      </c>
      <c r="F1203" s="1" t="s">
        <v>2876</v>
      </c>
      <c r="G1203" t="s">
        <v>9225</v>
      </c>
      <c r="H1203" s="113">
        <v>0</v>
      </c>
      <c r="I1203" s="113">
        <v>0</v>
      </c>
      <c r="J1203" s="113">
        <v>0</v>
      </c>
      <c r="K1203" s="113">
        <v>44.45</v>
      </c>
      <c r="L1203" s="113">
        <v>0</v>
      </c>
      <c r="M1203" s="113">
        <v>0</v>
      </c>
      <c r="N1203" s="113">
        <v>0</v>
      </c>
      <c r="O1203" s="113">
        <v>5.7785000000000002</v>
      </c>
      <c r="P1203" s="113">
        <v>50.228500000000004</v>
      </c>
      <c r="R1203">
        <v>3</v>
      </c>
      <c r="S1203" s="136"/>
      <c r="T1203" s="136"/>
      <c r="U1203" s="136"/>
    </row>
    <row r="1204" spans="1:21" x14ac:dyDescent="0.25">
      <c r="A1204" t="s">
        <v>7981</v>
      </c>
      <c r="B1204" s="13" t="s">
        <v>9368</v>
      </c>
      <c r="C1204" t="s">
        <v>1</v>
      </c>
      <c r="D1204" t="s">
        <v>0</v>
      </c>
      <c r="E1204">
        <v>3347</v>
      </c>
      <c r="F1204" s="1" t="s">
        <v>2876</v>
      </c>
      <c r="G1204" t="s">
        <v>9225</v>
      </c>
      <c r="H1204" s="113">
        <v>0</v>
      </c>
      <c r="I1204" s="113">
        <v>0</v>
      </c>
      <c r="J1204" s="113">
        <v>0</v>
      </c>
      <c r="K1204" s="113">
        <v>36.14</v>
      </c>
      <c r="L1204" s="113">
        <v>0</v>
      </c>
      <c r="M1204" s="113">
        <v>0</v>
      </c>
      <c r="N1204" s="113">
        <v>0</v>
      </c>
      <c r="O1204" s="113">
        <v>4.6981999999999999</v>
      </c>
      <c r="P1204" s="113">
        <v>40.838200000000001</v>
      </c>
      <c r="R1204">
        <v>3</v>
      </c>
      <c r="S1204" s="136"/>
      <c r="T1204" s="136"/>
      <c r="U1204" s="136"/>
    </row>
    <row r="1205" spans="1:21" x14ac:dyDescent="0.25">
      <c r="A1205" t="s">
        <v>7981</v>
      </c>
      <c r="B1205" s="13" t="s">
        <v>9331</v>
      </c>
      <c r="C1205" t="s">
        <v>1</v>
      </c>
      <c r="D1205" t="s">
        <v>0</v>
      </c>
      <c r="E1205">
        <v>3319</v>
      </c>
      <c r="F1205" s="1" t="s">
        <v>2876</v>
      </c>
      <c r="G1205" t="s">
        <v>9225</v>
      </c>
      <c r="H1205" s="113">
        <v>0</v>
      </c>
      <c r="I1205" s="113">
        <v>0</v>
      </c>
      <c r="J1205" s="113">
        <v>0</v>
      </c>
      <c r="K1205" s="113">
        <v>31.98</v>
      </c>
      <c r="L1205" s="113">
        <v>0</v>
      </c>
      <c r="M1205" s="113">
        <v>0</v>
      </c>
      <c r="N1205" s="113">
        <v>0</v>
      </c>
      <c r="O1205" s="113">
        <v>4.1574</v>
      </c>
      <c r="P1205" s="113">
        <v>36.1374</v>
      </c>
      <c r="R1205">
        <v>3</v>
      </c>
      <c r="S1205" s="136"/>
      <c r="T1205" s="136"/>
      <c r="U1205" s="136"/>
    </row>
    <row r="1206" spans="1:21" x14ac:dyDescent="0.25">
      <c r="A1206" t="s">
        <v>7981</v>
      </c>
      <c r="B1206" s="13" t="s">
        <v>9369</v>
      </c>
      <c r="C1206" t="s">
        <v>1</v>
      </c>
      <c r="D1206" t="s">
        <v>0</v>
      </c>
      <c r="E1206">
        <v>3300</v>
      </c>
      <c r="F1206" s="1" t="s">
        <v>2876</v>
      </c>
      <c r="G1206" t="s">
        <v>9225</v>
      </c>
      <c r="H1206" s="113">
        <v>0</v>
      </c>
      <c r="I1206" s="113">
        <v>0</v>
      </c>
      <c r="J1206" s="113">
        <v>0</v>
      </c>
      <c r="K1206" s="113">
        <v>53.73</v>
      </c>
      <c r="L1206" s="113">
        <v>0</v>
      </c>
      <c r="M1206" s="113">
        <v>0</v>
      </c>
      <c r="N1206" s="113">
        <v>0</v>
      </c>
      <c r="O1206" s="113">
        <v>6.9848999999999997</v>
      </c>
      <c r="P1206" s="113">
        <v>60.7149</v>
      </c>
      <c r="R1206">
        <v>3</v>
      </c>
      <c r="S1206" s="136"/>
      <c r="T1206" s="136"/>
      <c r="U1206" s="136"/>
    </row>
    <row r="1207" spans="1:21" x14ac:dyDescent="0.25">
      <c r="A1207" t="s">
        <v>7981</v>
      </c>
      <c r="B1207" s="13" t="s">
        <v>9370</v>
      </c>
      <c r="C1207" t="s">
        <v>1</v>
      </c>
      <c r="D1207" t="s">
        <v>0</v>
      </c>
      <c r="E1207">
        <v>3273</v>
      </c>
      <c r="F1207" s="1" t="s">
        <v>2876</v>
      </c>
      <c r="G1207" t="s">
        <v>9225</v>
      </c>
      <c r="H1207" s="113">
        <v>0</v>
      </c>
      <c r="I1207" s="113">
        <v>0</v>
      </c>
      <c r="J1207" s="113">
        <v>0</v>
      </c>
      <c r="K1207" s="113">
        <v>39.659999999999997</v>
      </c>
      <c r="L1207" s="113">
        <v>0</v>
      </c>
      <c r="M1207" s="113">
        <v>0</v>
      </c>
      <c r="N1207" s="113">
        <v>0</v>
      </c>
      <c r="O1207" s="113">
        <v>5.1558000000000002</v>
      </c>
      <c r="P1207" s="113">
        <v>44.815799999999996</v>
      </c>
      <c r="R1207">
        <v>3</v>
      </c>
      <c r="S1207" s="136"/>
      <c r="T1207" s="136"/>
      <c r="U1207" s="136"/>
    </row>
    <row r="1208" spans="1:21" x14ac:dyDescent="0.25">
      <c r="A1208" t="s">
        <v>7981</v>
      </c>
      <c r="B1208" s="13" t="s">
        <v>9360</v>
      </c>
      <c r="C1208" t="s">
        <v>1</v>
      </c>
      <c r="D1208" t="s">
        <v>0</v>
      </c>
      <c r="E1208">
        <v>3249</v>
      </c>
      <c r="F1208" s="1" t="s">
        <v>2876</v>
      </c>
      <c r="G1208" t="s">
        <v>9225</v>
      </c>
      <c r="H1208" s="113">
        <v>0</v>
      </c>
      <c r="I1208" s="113">
        <v>0</v>
      </c>
      <c r="J1208" s="113">
        <v>0</v>
      </c>
      <c r="K1208" s="113">
        <v>31.98</v>
      </c>
      <c r="L1208" s="113">
        <v>0</v>
      </c>
      <c r="M1208" s="113">
        <v>0</v>
      </c>
      <c r="N1208" s="113">
        <v>0</v>
      </c>
      <c r="O1208" s="113">
        <v>4.1574</v>
      </c>
      <c r="P1208" s="113">
        <v>36.1374</v>
      </c>
      <c r="R1208">
        <v>3</v>
      </c>
      <c r="S1208" s="136"/>
      <c r="T1208" s="136"/>
      <c r="U1208" s="136"/>
    </row>
    <row r="1209" spans="1:21" x14ac:dyDescent="0.25">
      <c r="A1209" t="s">
        <v>7981</v>
      </c>
      <c r="B1209" s="13" t="s">
        <v>9311</v>
      </c>
      <c r="C1209" t="s">
        <v>1</v>
      </c>
      <c r="D1209" t="s">
        <v>0</v>
      </c>
      <c r="E1209">
        <v>3474</v>
      </c>
      <c r="F1209" s="1" t="s">
        <v>2876</v>
      </c>
      <c r="G1209" t="s">
        <v>9225</v>
      </c>
      <c r="H1209" s="113">
        <v>0</v>
      </c>
      <c r="I1209" s="113">
        <v>0</v>
      </c>
      <c r="J1209" s="113">
        <v>0</v>
      </c>
      <c r="K1209" s="113">
        <v>50.21</v>
      </c>
      <c r="L1209" s="113">
        <v>0</v>
      </c>
      <c r="M1209" s="113">
        <v>0</v>
      </c>
      <c r="N1209" s="113">
        <v>0</v>
      </c>
      <c r="O1209" s="113">
        <v>6.5273000000000003</v>
      </c>
      <c r="P1209" s="113">
        <v>56.737300000000005</v>
      </c>
      <c r="R1209">
        <v>3</v>
      </c>
      <c r="S1209" s="136"/>
      <c r="T1209" s="136"/>
      <c r="U1209" s="136"/>
    </row>
    <row r="1210" spans="1:21" x14ac:dyDescent="0.25">
      <c r="A1210" t="s">
        <v>7981</v>
      </c>
      <c r="B1210" s="13" t="s">
        <v>9357</v>
      </c>
      <c r="C1210" t="s">
        <v>1</v>
      </c>
      <c r="D1210" t="s">
        <v>0</v>
      </c>
      <c r="E1210">
        <v>3442</v>
      </c>
      <c r="F1210" s="1" t="s">
        <v>2876</v>
      </c>
      <c r="G1210" t="s">
        <v>9225</v>
      </c>
      <c r="H1210" s="113">
        <v>0</v>
      </c>
      <c r="I1210" s="113">
        <v>0</v>
      </c>
      <c r="J1210" s="113">
        <v>0</v>
      </c>
      <c r="K1210" s="113">
        <v>37.74</v>
      </c>
      <c r="L1210" s="113">
        <v>0</v>
      </c>
      <c r="M1210" s="113">
        <v>0</v>
      </c>
      <c r="N1210" s="113">
        <v>0</v>
      </c>
      <c r="O1210" s="113">
        <v>4.9062000000000001</v>
      </c>
      <c r="P1210" s="113">
        <v>42.6462</v>
      </c>
      <c r="R1210">
        <v>3</v>
      </c>
      <c r="S1210" s="136"/>
      <c r="T1210" s="136"/>
      <c r="U1210" s="136"/>
    </row>
    <row r="1211" spans="1:21" x14ac:dyDescent="0.25">
      <c r="A1211" t="s">
        <v>7981</v>
      </c>
      <c r="B1211" s="13" t="s">
        <v>9330</v>
      </c>
      <c r="C1211" t="s">
        <v>1</v>
      </c>
      <c r="D1211" t="s">
        <v>0</v>
      </c>
      <c r="E1211">
        <v>3417</v>
      </c>
      <c r="F1211" s="1" t="s">
        <v>2876</v>
      </c>
      <c r="G1211" t="s">
        <v>9225</v>
      </c>
      <c r="H1211" s="113">
        <v>0</v>
      </c>
      <c r="I1211" s="113">
        <v>0</v>
      </c>
      <c r="J1211" s="113">
        <v>0</v>
      </c>
      <c r="K1211" s="113">
        <v>34.86</v>
      </c>
      <c r="L1211" s="113">
        <v>0</v>
      </c>
      <c r="M1211" s="113">
        <v>0</v>
      </c>
      <c r="N1211" s="113">
        <v>0</v>
      </c>
      <c r="O1211" s="113">
        <v>4.5318000000000005</v>
      </c>
      <c r="P1211" s="113">
        <v>39.391800000000003</v>
      </c>
      <c r="R1211">
        <v>3</v>
      </c>
      <c r="S1211" s="136"/>
      <c r="T1211" s="136"/>
      <c r="U1211" s="136"/>
    </row>
    <row r="1212" spans="1:21" x14ac:dyDescent="0.25">
      <c r="A1212" t="s">
        <v>7981</v>
      </c>
      <c r="B1212" s="13" t="s">
        <v>9358</v>
      </c>
      <c r="C1212" t="s">
        <v>1</v>
      </c>
      <c r="D1212" t="s">
        <v>0</v>
      </c>
      <c r="E1212">
        <v>3386</v>
      </c>
      <c r="F1212" s="1" t="s">
        <v>2876</v>
      </c>
      <c r="G1212" t="s">
        <v>9225</v>
      </c>
      <c r="H1212" s="113">
        <v>0</v>
      </c>
      <c r="I1212" s="113">
        <v>0</v>
      </c>
      <c r="J1212" s="113">
        <v>0</v>
      </c>
      <c r="K1212" s="113">
        <v>31.98</v>
      </c>
      <c r="L1212" s="113">
        <v>0</v>
      </c>
      <c r="M1212" s="113">
        <v>0</v>
      </c>
      <c r="N1212" s="113">
        <v>0</v>
      </c>
      <c r="O1212" s="113">
        <v>4.1574</v>
      </c>
      <c r="P1212" s="113">
        <v>36.1374</v>
      </c>
      <c r="R1212">
        <v>3</v>
      </c>
      <c r="S1212" s="136"/>
      <c r="T1212" s="136"/>
      <c r="U1212" s="136"/>
    </row>
    <row r="1213" spans="1:21" x14ac:dyDescent="0.25">
      <c r="A1213" t="s">
        <v>7981</v>
      </c>
      <c r="B1213" s="13" t="s">
        <v>9367</v>
      </c>
      <c r="C1213" t="s">
        <v>1</v>
      </c>
      <c r="D1213" t="s">
        <v>0</v>
      </c>
      <c r="E1213">
        <v>3367</v>
      </c>
      <c r="F1213" s="1" t="s">
        <v>2876</v>
      </c>
      <c r="G1213" t="s">
        <v>9225</v>
      </c>
      <c r="H1213" s="113">
        <v>0</v>
      </c>
      <c r="I1213" s="113">
        <v>0</v>
      </c>
      <c r="J1213" s="113">
        <v>0</v>
      </c>
      <c r="K1213" s="113">
        <v>46.69</v>
      </c>
      <c r="L1213" s="113">
        <v>0</v>
      </c>
      <c r="M1213" s="113">
        <v>0</v>
      </c>
      <c r="N1213" s="113">
        <v>0</v>
      </c>
      <c r="O1213" s="113">
        <v>6.0697000000000001</v>
      </c>
      <c r="P1213" s="113">
        <v>52.759699999999995</v>
      </c>
      <c r="R1213">
        <v>3</v>
      </c>
      <c r="S1213" s="136"/>
      <c r="T1213" s="136"/>
      <c r="U1213" s="136"/>
    </row>
    <row r="1214" spans="1:21" x14ac:dyDescent="0.25">
      <c r="A1214" t="s">
        <v>7981</v>
      </c>
      <c r="B1214" s="13" t="s">
        <v>9329</v>
      </c>
      <c r="C1214" t="s">
        <v>1</v>
      </c>
      <c r="D1214" t="s">
        <v>0</v>
      </c>
      <c r="E1214">
        <v>3336</v>
      </c>
      <c r="F1214" s="1" t="s">
        <v>2876</v>
      </c>
      <c r="G1214" t="s">
        <v>9225</v>
      </c>
      <c r="H1214" s="113">
        <v>0</v>
      </c>
      <c r="I1214" s="113">
        <v>0</v>
      </c>
      <c r="J1214" s="113">
        <v>0</v>
      </c>
      <c r="K1214" s="113">
        <v>31.98</v>
      </c>
      <c r="L1214" s="113">
        <v>0</v>
      </c>
      <c r="M1214" s="113">
        <v>0</v>
      </c>
      <c r="N1214" s="113">
        <v>0</v>
      </c>
      <c r="O1214" s="113">
        <v>4.1574</v>
      </c>
      <c r="P1214" s="113">
        <v>36.1374</v>
      </c>
      <c r="R1214">
        <v>3</v>
      </c>
      <c r="S1214" s="136"/>
      <c r="T1214" s="136"/>
      <c r="U1214" s="136"/>
    </row>
    <row r="1215" spans="1:21" x14ac:dyDescent="0.25">
      <c r="A1215" t="s">
        <v>7981</v>
      </c>
      <c r="B1215" s="13" t="s">
        <v>9369</v>
      </c>
      <c r="C1215" t="s">
        <v>1</v>
      </c>
      <c r="D1215" t="s">
        <v>0</v>
      </c>
      <c r="E1215">
        <v>3295</v>
      </c>
      <c r="F1215" s="1" t="s">
        <v>2876</v>
      </c>
      <c r="G1215" t="s">
        <v>9225</v>
      </c>
      <c r="H1215" s="113">
        <v>0</v>
      </c>
      <c r="I1215" s="113">
        <v>0</v>
      </c>
      <c r="J1215" s="113">
        <v>0</v>
      </c>
      <c r="K1215" s="113">
        <v>43.17</v>
      </c>
      <c r="L1215" s="113">
        <v>0</v>
      </c>
      <c r="M1215" s="113">
        <v>0</v>
      </c>
      <c r="N1215" s="113">
        <v>0</v>
      </c>
      <c r="O1215" s="113">
        <v>5.6121000000000008</v>
      </c>
      <c r="P1215" s="113">
        <v>48.7821</v>
      </c>
      <c r="R1215">
        <v>3</v>
      </c>
      <c r="S1215" s="136"/>
      <c r="T1215" s="136"/>
      <c r="U1215" s="136"/>
    </row>
    <row r="1216" spans="1:21" x14ac:dyDescent="0.25">
      <c r="A1216" t="s">
        <v>7981</v>
      </c>
      <c r="B1216" s="13" t="s">
        <v>9356</v>
      </c>
      <c r="C1216" t="s">
        <v>1</v>
      </c>
      <c r="D1216" t="s">
        <v>0</v>
      </c>
      <c r="E1216">
        <v>3254</v>
      </c>
      <c r="F1216" s="1" t="s">
        <v>2876</v>
      </c>
      <c r="G1216" t="s">
        <v>9225</v>
      </c>
      <c r="H1216" s="113">
        <v>0</v>
      </c>
      <c r="I1216" s="113">
        <v>0</v>
      </c>
      <c r="J1216" s="113">
        <v>0</v>
      </c>
      <c r="K1216" s="113">
        <v>33.26</v>
      </c>
      <c r="L1216" s="113">
        <v>0</v>
      </c>
      <c r="M1216" s="113">
        <v>0</v>
      </c>
      <c r="N1216" s="113">
        <v>0</v>
      </c>
      <c r="O1216" s="113">
        <v>4.3238000000000003</v>
      </c>
      <c r="P1216" s="113">
        <v>37.583799999999997</v>
      </c>
      <c r="R1216">
        <v>3</v>
      </c>
      <c r="S1216" s="136"/>
      <c r="T1216" s="136"/>
      <c r="U1216" s="136"/>
    </row>
    <row r="1217" spans="1:21" x14ac:dyDescent="0.25">
      <c r="A1217" t="s">
        <v>7981</v>
      </c>
      <c r="B1217" s="13" t="s">
        <v>9328</v>
      </c>
      <c r="C1217" t="s">
        <v>1</v>
      </c>
      <c r="D1217" t="s">
        <v>0</v>
      </c>
      <c r="E1217">
        <v>331</v>
      </c>
      <c r="F1217" s="1" t="s">
        <v>9371</v>
      </c>
      <c r="G1217" t="s">
        <v>9372</v>
      </c>
      <c r="H1217" s="113">
        <v>0</v>
      </c>
      <c r="I1217" s="113">
        <v>0</v>
      </c>
      <c r="J1217" s="113">
        <v>0</v>
      </c>
      <c r="K1217" s="113">
        <v>22.12</v>
      </c>
      <c r="L1217" s="113">
        <v>0</v>
      </c>
      <c r="M1217" s="113">
        <v>0</v>
      </c>
      <c r="N1217" s="113">
        <v>0</v>
      </c>
      <c r="O1217" s="113">
        <v>2.8756000000000004</v>
      </c>
      <c r="P1217" s="113">
        <v>24.995600000000003</v>
      </c>
      <c r="R1217">
        <v>3</v>
      </c>
      <c r="S1217" s="136"/>
      <c r="T1217" s="136"/>
      <c r="U1217" s="136"/>
    </row>
    <row r="1218" spans="1:21" x14ac:dyDescent="0.25">
      <c r="A1218" t="s">
        <v>7981</v>
      </c>
      <c r="B1218" s="13" t="s">
        <v>9329</v>
      </c>
      <c r="C1218" t="s">
        <v>1</v>
      </c>
      <c r="D1218" t="s">
        <v>0</v>
      </c>
      <c r="E1218">
        <v>511970</v>
      </c>
      <c r="F1218" s="1" t="s">
        <v>1317</v>
      </c>
      <c r="G1218" t="s">
        <v>9227</v>
      </c>
      <c r="H1218" s="113">
        <v>0</v>
      </c>
      <c r="I1218" s="113">
        <v>0</v>
      </c>
      <c r="J1218" s="113">
        <v>0</v>
      </c>
      <c r="K1218" s="113">
        <v>21.9</v>
      </c>
      <c r="L1218" s="113">
        <v>0</v>
      </c>
      <c r="M1218" s="113">
        <v>0</v>
      </c>
      <c r="N1218" s="113">
        <v>0</v>
      </c>
      <c r="O1218" s="113">
        <v>2.847</v>
      </c>
      <c r="P1218" s="113">
        <v>24.747</v>
      </c>
      <c r="R1218">
        <v>3</v>
      </c>
      <c r="S1218" s="136"/>
      <c r="T1218" s="136"/>
      <c r="U1218" s="136"/>
    </row>
    <row r="1219" spans="1:21" x14ac:dyDescent="0.25">
      <c r="A1219" t="s">
        <v>7981</v>
      </c>
      <c r="B1219" s="13" t="s">
        <v>9360</v>
      </c>
      <c r="C1219" t="s">
        <v>1</v>
      </c>
      <c r="D1219" t="s">
        <v>0</v>
      </c>
      <c r="E1219">
        <v>38197</v>
      </c>
      <c r="F1219" s="1" t="s">
        <v>6965</v>
      </c>
      <c r="G1219" t="s">
        <v>9373</v>
      </c>
      <c r="H1219" s="113">
        <v>0</v>
      </c>
      <c r="I1219" s="113">
        <v>0</v>
      </c>
      <c r="J1219" s="113">
        <v>0</v>
      </c>
      <c r="K1219" s="113">
        <v>55.22</v>
      </c>
      <c r="L1219" s="113">
        <v>0</v>
      </c>
      <c r="M1219" s="113">
        <v>0</v>
      </c>
      <c r="N1219" s="113">
        <v>0</v>
      </c>
      <c r="O1219" s="113">
        <v>7.1786000000000003</v>
      </c>
      <c r="P1219" s="113">
        <v>62.398600000000002</v>
      </c>
      <c r="R1219">
        <v>3</v>
      </c>
      <c r="S1219" s="136"/>
      <c r="T1219" s="136"/>
      <c r="U1219" s="136"/>
    </row>
    <row r="1220" spans="1:21" x14ac:dyDescent="0.25">
      <c r="A1220" t="s">
        <v>7981</v>
      </c>
      <c r="B1220" s="13" t="s">
        <v>9374</v>
      </c>
      <c r="C1220" t="s">
        <v>1</v>
      </c>
      <c r="D1220" t="s">
        <v>0</v>
      </c>
      <c r="E1220">
        <v>5529</v>
      </c>
      <c r="F1220" s="1" t="s">
        <v>6475</v>
      </c>
      <c r="G1220" t="s">
        <v>9290</v>
      </c>
      <c r="H1220" s="113">
        <v>0</v>
      </c>
      <c r="I1220" s="113">
        <v>0</v>
      </c>
      <c r="J1220" s="113">
        <v>0</v>
      </c>
      <c r="K1220" s="113">
        <v>80.7</v>
      </c>
      <c r="L1220" s="113">
        <v>0</v>
      </c>
      <c r="M1220" s="113">
        <v>0</v>
      </c>
      <c r="N1220" s="113">
        <v>0</v>
      </c>
      <c r="O1220" s="113">
        <v>10.491000000000001</v>
      </c>
      <c r="P1220" s="113">
        <v>91.191000000000003</v>
      </c>
      <c r="R1220">
        <v>3</v>
      </c>
      <c r="S1220" s="136"/>
      <c r="T1220" s="136"/>
      <c r="U1220" s="136"/>
    </row>
    <row r="1221" spans="1:21" x14ac:dyDescent="0.25">
      <c r="A1221" t="s">
        <v>7981</v>
      </c>
      <c r="B1221" s="13" t="s">
        <v>9356</v>
      </c>
      <c r="C1221" t="s">
        <v>1</v>
      </c>
      <c r="D1221" t="s">
        <v>0</v>
      </c>
      <c r="E1221">
        <v>3929</v>
      </c>
      <c r="F1221" s="1" t="s">
        <v>3169</v>
      </c>
      <c r="G1221" t="s">
        <v>9375</v>
      </c>
      <c r="H1221" s="113">
        <v>0</v>
      </c>
      <c r="I1221" s="113">
        <v>0</v>
      </c>
      <c r="J1221" s="113">
        <v>0</v>
      </c>
      <c r="K1221" s="113">
        <v>14.4</v>
      </c>
      <c r="L1221" s="113">
        <v>0</v>
      </c>
      <c r="M1221" s="113">
        <v>0</v>
      </c>
      <c r="N1221" s="113">
        <v>0</v>
      </c>
      <c r="O1221" s="113">
        <v>1.8720000000000001</v>
      </c>
      <c r="P1221" s="113">
        <v>16.272000000000002</v>
      </c>
      <c r="R1221">
        <v>3</v>
      </c>
      <c r="S1221" s="136"/>
      <c r="T1221" s="136"/>
      <c r="U1221" s="136"/>
    </row>
    <row r="1222" spans="1:21" x14ac:dyDescent="0.25">
      <c r="A1222" t="s">
        <v>7981</v>
      </c>
      <c r="B1222" s="13" t="s">
        <v>9376</v>
      </c>
      <c r="C1222" t="s">
        <v>1</v>
      </c>
      <c r="D1222" t="s">
        <v>0</v>
      </c>
      <c r="E1222">
        <v>16218</v>
      </c>
      <c r="F1222" s="1" t="s">
        <v>7896</v>
      </c>
      <c r="G1222" t="s">
        <v>9377</v>
      </c>
      <c r="H1222" s="113">
        <v>3.8</v>
      </c>
      <c r="I1222" s="113">
        <v>0</v>
      </c>
      <c r="J1222" s="113">
        <v>0</v>
      </c>
      <c r="K1222" s="113">
        <v>43.05</v>
      </c>
      <c r="L1222" s="113">
        <v>0</v>
      </c>
      <c r="M1222" s="113">
        <v>0</v>
      </c>
      <c r="N1222" s="113">
        <v>0</v>
      </c>
      <c r="O1222" s="113">
        <v>5.5964999999999998</v>
      </c>
      <c r="P1222" s="113">
        <v>52.446499999999993</v>
      </c>
      <c r="R1222">
        <v>3</v>
      </c>
      <c r="S1222" s="136"/>
      <c r="T1222" s="136"/>
      <c r="U1222" s="136"/>
    </row>
    <row r="1223" spans="1:21" x14ac:dyDescent="0.25">
      <c r="A1223" t="s">
        <v>7981</v>
      </c>
      <c r="B1223" s="13" t="s">
        <v>9378</v>
      </c>
      <c r="C1223" t="s">
        <v>1</v>
      </c>
      <c r="D1223" t="s">
        <v>0</v>
      </c>
      <c r="E1223">
        <v>10440</v>
      </c>
      <c r="F1223" s="1" t="s">
        <v>1500</v>
      </c>
      <c r="G1223" t="s">
        <v>9379</v>
      </c>
      <c r="H1223" s="113">
        <v>14.22</v>
      </c>
      <c r="I1223" s="113">
        <v>0</v>
      </c>
      <c r="J1223" s="113">
        <v>0</v>
      </c>
      <c r="K1223" s="113">
        <v>182.1</v>
      </c>
      <c r="L1223" s="113">
        <v>0</v>
      </c>
      <c r="M1223" s="113">
        <v>0</v>
      </c>
      <c r="N1223" s="113">
        <v>0</v>
      </c>
      <c r="O1223" s="113">
        <v>23.673000000000002</v>
      </c>
      <c r="P1223" s="113">
        <v>219.99299999999999</v>
      </c>
      <c r="R1223">
        <v>3</v>
      </c>
      <c r="S1223" s="136"/>
      <c r="T1223" s="136"/>
      <c r="U1223" s="136"/>
    </row>
    <row r="1224" spans="1:21" x14ac:dyDescent="0.25">
      <c r="A1224" t="s">
        <v>7981</v>
      </c>
      <c r="B1224" s="13" t="s">
        <v>9380</v>
      </c>
      <c r="C1224" t="s">
        <v>1</v>
      </c>
      <c r="D1224" t="s">
        <v>0</v>
      </c>
      <c r="E1224">
        <v>789101</v>
      </c>
      <c r="F1224" s="1" t="s">
        <v>1443</v>
      </c>
      <c r="G1224" t="s">
        <v>9231</v>
      </c>
      <c r="H1224" s="113">
        <v>6.98</v>
      </c>
      <c r="I1224" s="113">
        <v>0</v>
      </c>
      <c r="J1224" s="113">
        <v>0</v>
      </c>
      <c r="K1224" s="113">
        <v>82.32</v>
      </c>
      <c r="L1224" s="113">
        <v>0</v>
      </c>
      <c r="M1224" s="113">
        <v>0</v>
      </c>
      <c r="N1224" s="113">
        <v>0</v>
      </c>
      <c r="O1224" s="113">
        <v>10.701599999999999</v>
      </c>
      <c r="P1224" s="113">
        <v>100.0016</v>
      </c>
      <c r="R1224">
        <v>3</v>
      </c>
      <c r="S1224" s="136"/>
      <c r="T1224" s="136"/>
      <c r="U1224" s="136"/>
    </row>
    <row r="1225" spans="1:21" x14ac:dyDescent="0.25">
      <c r="A1225" t="s">
        <v>7981</v>
      </c>
      <c r="B1225" s="13" t="s">
        <v>9381</v>
      </c>
      <c r="C1225" t="s">
        <v>1</v>
      </c>
      <c r="D1225" t="s">
        <v>0</v>
      </c>
      <c r="E1225">
        <v>827868</v>
      </c>
      <c r="F1225" s="1" t="s">
        <v>1443</v>
      </c>
      <c r="G1225" t="s">
        <v>9231</v>
      </c>
      <c r="H1225" s="113">
        <v>8.16</v>
      </c>
      <c r="I1225" s="113">
        <v>0</v>
      </c>
      <c r="J1225" s="113">
        <v>0</v>
      </c>
      <c r="K1225" s="113">
        <v>98.97</v>
      </c>
      <c r="L1225" s="113">
        <v>0</v>
      </c>
      <c r="M1225" s="113">
        <v>0</v>
      </c>
      <c r="N1225" s="113">
        <v>0</v>
      </c>
      <c r="O1225" s="113">
        <v>12.866099999999999</v>
      </c>
      <c r="P1225" s="113">
        <v>119.9961</v>
      </c>
      <c r="R1225">
        <v>3</v>
      </c>
      <c r="S1225" s="136"/>
      <c r="T1225" s="136"/>
      <c r="U1225" s="136"/>
    </row>
    <row r="1226" spans="1:21" x14ac:dyDescent="0.25">
      <c r="A1226" t="s">
        <v>7981</v>
      </c>
      <c r="B1226" s="13" t="s">
        <v>9381</v>
      </c>
      <c r="C1226" t="s">
        <v>1</v>
      </c>
      <c r="D1226" t="s">
        <v>0</v>
      </c>
      <c r="E1226">
        <v>828507</v>
      </c>
      <c r="F1226" s="1" t="s">
        <v>1443</v>
      </c>
      <c r="G1226" t="s">
        <v>9231</v>
      </c>
      <c r="H1226" s="113">
        <v>13.23</v>
      </c>
      <c r="I1226" s="113">
        <v>0</v>
      </c>
      <c r="J1226" s="113">
        <v>0</v>
      </c>
      <c r="K1226" s="113">
        <v>159.84</v>
      </c>
      <c r="L1226" s="113">
        <v>0</v>
      </c>
      <c r="M1226" s="113">
        <v>0</v>
      </c>
      <c r="N1226" s="113">
        <v>0</v>
      </c>
      <c r="O1226" s="113">
        <v>20.779199999999999</v>
      </c>
      <c r="P1226" s="113">
        <v>193.8492</v>
      </c>
      <c r="R1226">
        <v>3</v>
      </c>
      <c r="S1226" s="136"/>
      <c r="T1226" s="136"/>
      <c r="U1226" s="136"/>
    </row>
    <row r="1227" spans="1:21" x14ac:dyDescent="0.25">
      <c r="A1227" t="s">
        <v>7981</v>
      </c>
      <c r="B1227" s="13" t="s">
        <v>9382</v>
      </c>
      <c r="C1227" t="s">
        <v>1</v>
      </c>
      <c r="D1227" t="s">
        <v>0</v>
      </c>
      <c r="E1227">
        <v>829346</v>
      </c>
      <c r="F1227" s="1" t="s">
        <v>1443</v>
      </c>
      <c r="G1227" t="s">
        <v>9231</v>
      </c>
      <c r="H1227" s="113">
        <v>8.16</v>
      </c>
      <c r="I1227" s="113">
        <v>0</v>
      </c>
      <c r="J1227" s="113">
        <v>0</v>
      </c>
      <c r="K1227" s="113">
        <v>98.97</v>
      </c>
      <c r="L1227" s="113">
        <v>0</v>
      </c>
      <c r="M1227" s="113">
        <v>0</v>
      </c>
      <c r="N1227" s="113">
        <v>0</v>
      </c>
      <c r="O1227" s="113">
        <v>12.866099999999999</v>
      </c>
      <c r="P1227" s="113">
        <v>119.9961</v>
      </c>
      <c r="R1227">
        <v>3</v>
      </c>
      <c r="S1227" s="136"/>
      <c r="T1227" s="136"/>
      <c r="U1227" s="136"/>
    </row>
    <row r="1228" spans="1:21" x14ac:dyDescent="0.25">
      <c r="A1228" t="s">
        <v>7981</v>
      </c>
      <c r="B1228" s="13" t="s">
        <v>9366</v>
      </c>
      <c r="C1228" t="s">
        <v>1</v>
      </c>
      <c r="D1228" t="s">
        <v>0</v>
      </c>
      <c r="E1228">
        <v>2914</v>
      </c>
      <c r="F1228" s="1" t="s">
        <v>9337</v>
      </c>
      <c r="G1228" t="s">
        <v>9338</v>
      </c>
      <c r="H1228" s="113">
        <v>0</v>
      </c>
      <c r="I1228" s="113">
        <v>0</v>
      </c>
      <c r="J1228" s="113">
        <v>0</v>
      </c>
      <c r="K1228" s="113">
        <v>61.95</v>
      </c>
      <c r="L1228" s="113">
        <v>0</v>
      </c>
      <c r="M1228" s="113">
        <v>0</v>
      </c>
      <c r="N1228" s="113">
        <v>0</v>
      </c>
      <c r="O1228" s="113">
        <v>8.0535000000000014</v>
      </c>
      <c r="P1228" s="113">
        <v>70.003500000000003</v>
      </c>
      <c r="R1228">
        <v>3</v>
      </c>
      <c r="S1228" s="136"/>
      <c r="T1228" s="136"/>
      <c r="U1228" s="136"/>
    </row>
    <row r="1229" spans="1:21" x14ac:dyDescent="0.25">
      <c r="A1229" t="s">
        <v>7981</v>
      </c>
      <c r="B1229" s="13" t="s">
        <v>9366</v>
      </c>
      <c r="C1229" t="s">
        <v>1</v>
      </c>
      <c r="D1229" t="s">
        <v>0</v>
      </c>
      <c r="E1229">
        <v>2915</v>
      </c>
      <c r="F1229" s="1" t="s">
        <v>9337</v>
      </c>
      <c r="G1229" t="s">
        <v>9338</v>
      </c>
      <c r="H1229" s="113">
        <v>0</v>
      </c>
      <c r="I1229" s="113">
        <v>0</v>
      </c>
      <c r="J1229" s="113">
        <v>0</v>
      </c>
      <c r="K1229" s="113">
        <v>36.549999999999997</v>
      </c>
      <c r="L1229" s="113">
        <v>0</v>
      </c>
      <c r="M1229" s="113">
        <v>0</v>
      </c>
      <c r="N1229" s="113">
        <v>0</v>
      </c>
      <c r="O1229" s="113">
        <v>4.7515000000000001</v>
      </c>
      <c r="P1229" s="113">
        <v>41.301499999999997</v>
      </c>
      <c r="R1229">
        <v>3</v>
      </c>
      <c r="S1229" s="136"/>
      <c r="T1229" s="136"/>
      <c r="U1229" s="136"/>
    </row>
    <row r="1230" spans="1:21" x14ac:dyDescent="0.25">
      <c r="A1230" t="s">
        <v>7981</v>
      </c>
      <c r="B1230" s="13" t="s">
        <v>9368</v>
      </c>
      <c r="C1230" t="s">
        <v>1</v>
      </c>
      <c r="D1230" t="s">
        <v>0</v>
      </c>
      <c r="E1230">
        <v>339000</v>
      </c>
      <c r="F1230" s="1" t="s">
        <v>3075</v>
      </c>
      <c r="G1230" t="s">
        <v>9383</v>
      </c>
      <c r="H1230" s="113">
        <v>0</v>
      </c>
      <c r="I1230" s="113">
        <v>0</v>
      </c>
      <c r="J1230" s="113">
        <v>0</v>
      </c>
      <c r="K1230" s="113">
        <v>55</v>
      </c>
      <c r="L1230" s="113">
        <v>0</v>
      </c>
      <c r="M1230" s="113">
        <v>0</v>
      </c>
      <c r="N1230" s="113">
        <v>0</v>
      </c>
      <c r="O1230" s="113">
        <v>7.15</v>
      </c>
      <c r="P1230" s="113">
        <v>62.15</v>
      </c>
      <c r="R1230">
        <v>3</v>
      </c>
      <c r="S1230" s="136"/>
      <c r="T1230" s="136"/>
      <c r="U1230" s="136"/>
    </row>
    <row r="1231" spans="1:21" x14ac:dyDescent="0.25">
      <c r="A1231" t="s">
        <v>7981</v>
      </c>
      <c r="B1231" s="13" t="s">
        <v>9360</v>
      </c>
      <c r="C1231" t="s">
        <v>1</v>
      </c>
      <c r="D1231" t="s">
        <v>0</v>
      </c>
      <c r="E1231">
        <v>102519</v>
      </c>
      <c r="F1231" s="1" t="s">
        <v>2796</v>
      </c>
      <c r="G1231" t="s">
        <v>9340</v>
      </c>
      <c r="H1231" s="113">
        <v>0</v>
      </c>
      <c r="I1231" s="113">
        <v>0</v>
      </c>
      <c r="J1231" s="113">
        <v>0</v>
      </c>
      <c r="K1231" s="113">
        <v>66.92</v>
      </c>
      <c r="L1231" s="113">
        <v>0</v>
      </c>
      <c r="M1231" s="113">
        <v>0</v>
      </c>
      <c r="N1231" s="113">
        <v>0</v>
      </c>
      <c r="O1231" s="113">
        <v>8.6996000000000002</v>
      </c>
      <c r="P1231" s="113">
        <v>75.619600000000005</v>
      </c>
      <c r="R1231">
        <v>3</v>
      </c>
      <c r="S1231" s="136"/>
      <c r="T1231" s="136"/>
      <c r="U1231" s="136"/>
    </row>
    <row r="1232" spans="1:21" x14ac:dyDescent="0.25">
      <c r="A1232" t="s">
        <v>7981</v>
      </c>
      <c r="B1232" s="13" t="s">
        <v>9384</v>
      </c>
      <c r="C1232" t="s">
        <v>1</v>
      </c>
      <c r="D1232" t="s">
        <v>0</v>
      </c>
      <c r="E1232">
        <v>418</v>
      </c>
      <c r="F1232" s="1" t="s">
        <v>9385</v>
      </c>
      <c r="G1232" t="s">
        <v>9386</v>
      </c>
      <c r="H1232" s="113">
        <v>0</v>
      </c>
      <c r="I1232" s="113">
        <v>0</v>
      </c>
      <c r="J1232" s="113">
        <v>0</v>
      </c>
      <c r="K1232" s="113">
        <v>214.2</v>
      </c>
      <c r="L1232" s="113">
        <v>0</v>
      </c>
      <c r="M1232" s="113">
        <v>0</v>
      </c>
      <c r="N1232" s="113">
        <v>0</v>
      </c>
      <c r="O1232" s="113">
        <v>27.846</v>
      </c>
      <c r="P1232" s="113">
        <v>242.04599999999999</v>
      </c>
      <c r="R1232">
        <v>3</v>
      </c>
      <c r="S1232" s="136"/>
      <c r="T1232" s="136"/>
      <c r="U1232" s="136"/>
    </row>
    <row r="1233" spans="1:21" x14ac:dyDescent="0.25">
      <c r="A1233" t="s">
        <v>7981</v>
      </c>
      <c r="B1233" s="13" t="s">
        <v>9329</v>
      </c>
      <c r="C1233" t="s">
        <v>1</v>
      </c>
      <c r="D1233" t="s">
        <v>0</v>
      </c>
      <c r="E1233">
        <v>911542</v>
      </c>
      <c r="F1233" s="1" t="s">
        <v>1340</v>
      </c>
      <c r="G1233" t="s">
        <v>9303</v>
      </c>
      <c r="H1233" s="113">
        <v>0</v>
      </c>
      <c r="I1233" s="113">
        <v>0</v>
      </c>
      <c r="J1233" s="113">
        <v>0</v>
      </c>
      <c r="K1233" s="113">
        <v>16.64</v>
      </c>
      <c r="L1233" s="113">
        <v>0</v>
      </c>
      <c r="M1233" s="113">
        <v>0</v>
      </c>
      <c r="N1233" s="113">
        <v>0</v>
      </c>
      <c r="O1233" s="113">
        <v>2.1632000000000002</v>
      </c>
      <c r="P1233" s="113">
        <v>18.8032</v>
      </c>
      <c r="R1233">
        <v>3</v>
      </c>
      <c r="S1233" s="136"/>
      <c r="T1233" s="136"/>
      <c r="U1233" s="136"/>
    </row>
    <row r="1234" spans="1:21" x14ac:dyDescent="0.25">
      <c r="A1234" t="s">
        <v>7981</v>
      </c>
      <c r="B1234" s="13" t="s">
        <v>9328</v>
      </c>
      <c r="C1234" t="s">
        <v>1</v>
      </c>
      <c r="D1234" t="s">
        <v>0</v>
      </c>
      <c r="E1234">
        <v>2858</v>
      </c>
      <c r="F1234" s="1" t="s">
        <v>9387</v>
      </c>
      <c r="G1234" t="s">
        <v>9388</v>
      </c>
      <c r="H1234" s="113">
        <v>0</v>
      </c>
      <c r="I1234" s="113">
        <v>0</v>
      </c>
      <c r="J1234" s="113">
        <v>0</v>
      </c>
      <c r="K1234" s="113">
        <v>64.19</v>
      </c>
      <c r="L1234" s="113">
        <v>0</v>
      </c>
      <c r="M1234" s="113">
        <v>0</v>
      </c>
      <c r="N1234" s="113">
        <v>0</v>
      </c>
      <c r="O1234" s="113">
        <v>8.3446999999999996</v>
      </c>
      <c r="P1234" s="113">
        <v>72.534700000000001</v>
      </c>
      <c r="R1234">
        <v>3</v>
      </c>
      <c r="S1234" s="136"/>
      <c r="T1234" s="136"/>
      <c r="U1234" s="136"/>
    </row>
    <row r="1235" spans="1:21" x14ac:dyDescent="0.25">
      <c r="A1235" t="s">
        <v>7981</v>
      </c>
      <c r="B1235" s="13" t="s">
        <v>9384</v>
      </c>
      <c r="C1235" t="s">
        <v>1</v>
      </c>
      <c r="D1235" t="s">
        <v>0</v>
      </c>
      <c r="E1235">
        <v>909232</v>
      </c>
      <c r="F1235" s="1" t="s">
        <v>1340</v>
      </c>
      <c r="G1235" t="s">
        <v>9303</v>
      </c>
      <c r="H1235" s="113">
        <v>0</v>
      </c>
      <c r="I1235" s="113">
        <v>0</v>
      </c>
      <c r="J1235" s="113">
        <v>0</v>
      </c>
      <c r="K1235" s="113">
        <v>15.18</v>
      </c>
      <c r="L1235" s="113">
        <v>0</v>
      </c>
      <c r="M1235" s="113">
        <v>0</v>
      </c>
      <c r="N1235" s="113">
        <v>0</v>
      </c>
      <c r="O1235" s="113">
        <v>1.9734</v>
      </c>
      <c r="P1235" s="113">
        <v>17.153400000000001</v>
      </c>
      <c r="R1235">
        <v>3</v>
      </c>
      <c r="S1235" s="136"/>
      <c r="T1235" s="136"/>
      <c r="U1235" s="136"/>
    </row>
    <row r="1236" spans="1:21" x14ac:dyDescent="0.25">
      <c r="A1236" t="s">
        <v>7981</v>
      </c>
      <c r="B1236" s="13" t="s">
        <v>9362</v>
      </c>
      <c r="C1236" t="s">
        <v>1</v>
      </c>
      <c r="D1236" t="s">
        <v>0</v>
      </c>
      <c r="E1236">
        <v>339164</v>
      </c>
      <c r="F1236" s="1" t="s">
        <v>1375</v>
      </c>
      <c r="G1236" t="s">
        <v>9288</v>
      </c>
      <c r="H1236" s="113">
        <v>2.77</v>
      </c>
      <c r="I1236" s="113">
        <v>0</v>
      </c>
      <c r="J1236" s="113">
        <v>0</v>
      </c>
      <c r="K1236" s="113">
        <v>32.06</v>
      </c>
      <c r="L1236" s="113">
        <v>0</v>
      </c>
      <c r="M1236" s="113">
        <v>0</v>
      </c>
      <c r="N1236" s="113">
        <v>0</v>
      </c>
      <c r="O1236" s="113">
        <v>4.1678000000000006</v>
      </c>
      <c r="P1236" s="113">
        <v>38.997800000000005</v>
      </c>
      <c r="R1236">
        <v>3</v>
      </c>
      <c r="S1236" s="136"/>
      <c r="T1236" s="136"/>
      <c r="U1236" s="136"/>
    </row>
    <row r="1237" spans="1:21" x14ac:dyDescent="0.25">
      <c r="A1237" t="s">
        <v>7981</v>
      </c>
      <c r="B1237" s="13" t="s">
        <v>9318</v>
      </c>
      <c r="C1237" t="s">
        <v>1</v>
      </c>
      <c r="D1237" t="s">
        <v>0</v>
      </c>
      <c r="E1237">
        <v>13934</v>
      </c>
      <c r="F1237" s="1" t="s">
        <v>9234</v>
      </c>
      <c r="G1237" t="s">
        <v>9235</v>
      </c>
      <c r="H1237" s="113">
        <v>3.4699999999999998</v>
      </c>
      <c r="I1237" s="113">
        <v>0</v>
      </c>
      <c r="J1237" s="113">
        <v>0</v>
      </c>
      <c r="K1237" s="113">
        <v>41.38</v>
      </c>
      <c r="L1237" s="113">
        <v>0</v>
      </c>
      <c r="M1237" s="113">
        <v>0</v>
      </c>
      <c r="N1237" s="113">
        <v>0</v>
      </c>
      <c r="O1237" s="113">
        <v>5.3794000000000004</v>
      </c>
      <c r="P1237" s="113">
        <v>50.229399999999998</v>
      </c>
      <c r="R1237">
        <v>3</v>
      </c>
      <c r="S1237" s="136"/>
      <c r="T1237" s="136"/>
      <c r="U1237" s="136"/>
    </row>
    <row r="1238" spans="1:21" x14ac:dyDescent="0.25">
      <c r="A1238" t="s">
        <v>7981</v>
      </c>
      <c r="B1238" s="13" t="s">
        <v>9384</v>
      </c>
      <c r="C1238" t="s">
        <v>1</v>
      </c>
      <c r="D1238" t="s">
        <v>0</v>
      </c>
      <c r="E1238">
        <v>337133</v>
      </c>
      <c r="F1238" s="1" t="s">
        <v>1375</v>
      </c>
      <c r="G1238" t="s">
        <v>9288</v>
      </c>
      <c r="H1238" s="113">
        <v>2.9</v>
      </c>
      <c r="I1238" s="113">
        <v>0</v>
      </c>
      <c r="J1238" s="113">
        <v>0</v>
      </c>
      <c r="K1238" s="113">
        <v>32.950000000000003</v>
      </c>
      <c r="L1238" s="113">
        <v>0</v>
      </c>
      <c r="M1238" s="113">
        <v>0</v>
      </c>
      <c r="N1238" s="113">
        <v>0</v>
      </c>
      <c r="O1238" s="113">
        <v>4.2835000000000001</v>
      </c>
      <c r="P1238" s="113">
        <v>40.133499999999998</v>
      </c>
      <c r="R1238">
        <v>3</v>
      </c>
      <c r="S1238" s="136"/>
      <c r="T1238" s="136"/>
      <c r="U1238" s="136"/>
    </row>
    <row r="1239" spans="1:21" x14ac:dyDescent="0.25">
      <c r="A1239" t="s">
        <v>7981</v>
      </c>
      <c r="B1239" s="13" t="s">
        <v>9389</v>
      </c>
      <c r="C1239" t="s">
        <v>1</v>
      </c>
      <c r="D1239" t="s">
        <v>0</v>
      </c>
      <c r="E1239">
        <v>13615</v>
      </c>
      <c r="F1239" s="1" t="s">
        <v>9234</v>
      </c>
      <c r="G1239" t="s">
        <v>9235</v>
      </c>
      <c r="H1239" s="113">
        <v>2.82</v>
      </c>
      <c r="I1239" s="113">
        <v>0</v>
      </c>
      <c r="J1239" s="113">
        <v>0</v>
      </c>
      <c r="K1239" s="113">
        <v>32.020000000000003</v>
      </c>
      <c r="L1239" s="113">
        <v>0</v>
      </c>
      <c r="M1239" s="113">
        <v>0</v>
      </c>
      <c r="N1239" s="113">
        <v>0</v>
      </c>
      <c r="O1239" s="113">
        <v>4.1626000000000003</v>
      </c>
      <c r="P1239" s="113">
        <v>39.002600000000001</v>
      </c>
      <c r="R1239">
        <v>3</v>
      </c>
      <c r="S1239" s="136"/>
      <c r="T1239" s="136"/>
      <c r="U1239" s="136"/>
    </row>
    <row r="1240" spans="1:21" x14ac:dyDescent="0.25">
      <c r="A1240" t="s">
        <v>7981</v>
      </c>
      <c r="B1240" s="13" t="s">
        <v>9328</v>
      </c>
      <c r="C1240" t="s">
        <v>1</v>
      </c>
      <c r="D1240" t="s">
        <v>0</v>
      </c>
      <c r="E1240">
        <v>13300</v>
      </c>
      <c r="F1240" s="1" t="s">
        <v>9234</v>
      </c>
      <c r="G1240" t="s">
        <v>9235</v>
      </c>
      <c r="H1240" s="113">
        <v>2.63</v>
      </c>
      <c r="I1240" s="113">
        <v>0</v>
      </c>
      <c r="J1240" s="113">
        <v>0</v>
      </c>
      <c r="K1240" s="113">
        <v>30.42</v>
      </c>
      <c r="L1240" s="113">
        <v>0</v>
      </c>
      <c r="M1240" s="113">
        <v>0</v>
      </c>
      <c r="N1240" s="113">
        <v>0</v>
      </c>
      <c r="O1240" s="113">
        <v>3.9546000000000006</v>
      </c>
      <c r="P1240" s="113">
        <v>37.004600000000003</v>
      </c>
      <c r="R1240">
        <v>3</v>
      </c>
      <c r="S1240" s="136"/>
      <c r="T1240" s="136"/>
      <c r="U1240" s="136"/>
    </row>
    <row r="1241" spans="1:21" x14ac:dyDescent="0.25">
      <c r="A1241" t="s">
        <v>7981</v>
      </c>
      <c r="B1241" s="13" t="s">
        <v>9365</v>
      </c>
      <c r="C1241" t="s">
        <v>1</v>
      </c>
      <c r="D1241" t="s">
        <v>0</v>
      </c>
      <c r="E1241">
        <v>18363</v>
      </c>
      <c r="F1241" s="1" t="s">
        <v>6304</v>
      </c>
      <c r="G1241" t="s">
        <v>6305</v>
      </c>
      <c r="H1241" s="113">
        <v>2.61</v>
      </c>
      <c r="I1241" s="113">
        <v>0</v>
      </c>
      <c r="J1241" s="113">
        <v>0</v>
      </c>
      <c r="K1241" s="113">
        <v>29.65</v>
      </c>
      <c r="L1241" s="113">
        <v>0</v>
      </c>
      <c r="M1241" s="113">
        <v>0</v>
      </c>
      <c r="N1241" s="113">
        <v>0</v>
      </c>
      <c r="O1241" s="113">
        <v>3.8544999999999998</v>
      </c>
      <c r="P1241" s="113">
        <v>36.1145</v>
      </c>
      <c r="R1241">
        <v>3</v>
      </c>
      <c r="S1241" s="136"/>
      <c r="T1241" s="136"/>
      <c r="U1241" s="136"/>
    </row>
    <row r="1242" spans="1:21" x14ac:dyDescent="0.25">
      <c r="A1242" t="s">
        <v>7981</v>
      </c>
      <c r="B1242" s="13" t="s">
        <v>9370</v>
      </c>
      <c r="C1242" t="s">
        <v>1</v>
      </c>
      <c r="D1242" t="s">
        <v>0</v>
      </c>
      <c r="E1242">
        <v>31896597</v>
      </c>
      <c r="F1242" s="1" t="s">
        <v>3436</v>
      </c>
      <c r="G1242" t="s">
        <v>9265</v>
      </c>
      <c r="H1242" s="113">
        <v>0</v>
      </c>
      <c r="I1242" s="113">
        <v>0</v>
      </c>
      <c r="J1242" s="113">
        <v>0</v>
      </c>
      <c r="K1242" s="113">
        <v>31.51</v>
      </c>
      <c r="L1242" s="113">
        <v>0</v>
      </c>
      <c r="M1242" s="113">
        <v>0</v>
      </c>
      <c r="N1242" s="113">
        <v>0</v>
      </c>
      <c r="O1242" s="113">
        <v>4.0963000000000003</v>
      </c>
      <c r="P1242" s="113">
        <v>35.606300000000005</v>
      </c>
      <c r="R1242">
        <v>3</v>
      </c>
      <c r="S1242" s="136"/>
      <c r="T1242" s="136"/>
      <c r="U1242" s="136"/>
    </row>
    <row r="1243" spans="1:21" x14ac:dyDescent="0.25">
      <c r="A1243" t="s">
        <v>7981</v>
      </c>
      <c r="B1243" s="13" t="s">
        <v>9390</v>
      </c>
      <c r="C1243" t="s">
        <v>1</v>
      </c>
      <c r="D1243" t="s">
        <v>0</v>
      </c>
      <c r="E1243">
        <v>3946982</v>
      </c>
      <c r="F1243" s="1" t="s">
        <v>3436</v>
      </c>
      <c r="G1243" t="s">
        <v>9265</v>
      </c>
      <c r="H1243" s="113">
        <v>0</v>
      </c>
      <c r="I1243" s="113">
        <v>0</v>
      </c>
      <c r="J1243" s="113">
        <v>0</v>
      </c>
      <c r="K1243" s="113">
        <v>31.51</v>
      </c>
      <c r="L1243" s="113">
        <v>0</v>
      </c>
      <c r="M1243" s="113">
        <v>0</v>
      </c>
      <c r="N1243" s="113">
        <v>0</v>
      </c>
      <c r="O1243" s="113">
        <v>4.0963000000000003</v>
      </c>
      <c r="P1243" s="113">
        <v>35.606300000000005</v>
      </c>
      <c r="R1243">
        <v>3</v>
      </c>
      <c r="S1243" s="136"/>
      <c r="T1243" s="136"/>
      <c r="U1243" s="136"/>
    </row>
    <row r="1244" spans="1:21" x14ac:dyDescent="0.25">
      <c r="A1244" t="s">
        <v>7981</v>
      </c>
      <c r="B1244" s="13" t="s">
        <v>9391</v>
      </c>
      <c r="C1244" t="s">
        <v>1</v>
      </c>
      <c r="D1244" t="s">
        <v>0</v>
      </c>
      <c r="E1244">
        <v>3971745</v>
      </c>
      <c r="F1244" s="1" t="s">
        <v>5368</v>
      </c>
      <c r="G1244" t="s">
        <v>9392</v>
      </c>
      <c r="H1244" s="113">
        <v>0</v>
      </c>
      <c r="I1244" s="113">
        <v>0</v>
      </c>
      <c r="J1244" s="113">
        <v>0</v>
      </c>
      <c r="K1244" s="113">
        <v>91.1</v>
      </c>
      <c r="L1244" s="113">
        <v>0</v>
      </c>
      <c r="M1244" s="113">
        <v>0</v>
      </c>
      <c r="N1244" s="113">
        <v>0</v>
      </c>
      <c r="O1244" s="113">
        <v>11.843</v>
      </c>
      <c r="P1244" s="113">
        <v>102.943</v>
      </c>
      <c r="R1244">
        <v>3</v>
      </c>
      <c r="S1244" s="136"/>
      <c r="T1244" s="136"/>
      <c r="U1244" s="136"/>
    </row>
    <row r="1245" spans="1:21" x14ac:dyDescent="0.25">
      <c r="A1245" t="s">
        <v>7981</v>
      </c>
      <c r="B1245" s="13" t="s">
        <v>9356</v>
      </c>
      <c r="C1245" t="s">
        <v>1</v>
      </c>
      <c r="D1245" t="s">
        <v>0</v>
      </c>
      <c r="E1245">
        <v>3441</v>
      </c>
      <c r="F1245" s="1" t="s">
        <v>5368</v>
      </c>
      <c r="G1245" t="s">
        <v>9392</v>
      </c>
      <c r="H1245" s="113">
        <v>0</v>
      </c>
      <c r="I1245" s="113">
        <v>0</v>
      </c>
      <c r="J1245" s="113">
        <v>0</v>
      </c>
      <c r="K1245" s="113">
        <v>382.2</v>
      </c>
      <c r="L1245" s="113">
        <v>0</v>
      </c>
      <c r="M1245" s="113">
        <v>0</v>
      </c>
      <c r="N1245" s="113">
        <v>0</v>
      </c>
      <c r="O1245" s="113">
        <v>49.686</v>
      </c>
      <c r="P1245" s="113">
        <v>431.88599999999997</v>
      </c>
      <c r="R1245">
        <v>3</v>
      </c>
      <c r="S1245" s="136"/>
      <c r="T1245" s="136"/>
      <c r="U1245" s="136"/>
    </row>
    <row r="1246" spans="1:21" x14ac:dyDescent="0.25">
      <c r="A1246" t="s">
        <v>7981</v>
      </c>
      <c r="B1246" s="13" t="s">
        <v>9389</v>
      </c>
      <c r="C1246" t="s">
        <v>1</v>
      </c>
      <c r="D1246" t="s">
        <v>0</v>
      </c>
      <c r="E1246">
        <v>3527</v>
      </c>
      <c r="F1246" s="1" t="s">
        <v>5368</v>
      </c>
      <c r="G1246" t="s">
        <v>9392</v>
      </c>
      <c r="H1246" s="113">
        <v>0</v>
      </c>
      <c r="I1246" s="113">
        <v>0</v>
      </c>
      <c r="J1246" s="113">
        <v>0</v>
      </c>
      <c r="K1246" s="113">
        <v>148.19999999999999</v>
      </c>
      <c r="L1246" s="113">
        <v>0</v>
      </c>
      <c r="M1246" s="113">
        <v>0</v>
      </c>
      <c r="N1246" s="113">
        <v>0</v>
      </c>
      <c r="O1246" s="113">
        <v>19.265999999999998</v>
      </c>
      <c r="P1246" s="113">
        <v>167.46599999999998</v>
      </c>
      <c r="R1246">
        <v>3</v>
      </c>
      <c r="S1246" s="136"/>
      <c r="T1246" s="136"/>
      <c r="U1246" s="136"/>
    </row>
    <row r="1247" spans="1:21" x14ac:dyDescent="0.25">
      <c r="A1247" t="s">
        <v>7981</v>
      </c>
      <c r="B1247" s="13" t="s">
        <v>9384</v>
      </c>
      <c r="C1247" t="s">
        <v>1</v>
      </c>
      <c r="D1247" t="s">
        <v>0</v>
      </c>
      <c r="E1247">
        <v>48729</v>
      </c>
      <c r="F1247" s="1" t="s">
        <v>1459</v>
      </c>
      <c r="G1247" t="s">
        <v>9229</v>
      </c>
      <c r="H1247" s="113">
        <v>4.2699999999999996</v>
      </c>
      <c r="I1247" s="113">
        <v>0</v>
      </c>
      <c r="J1247" s="113">
        <v>0</v>
      </c>
      <c r="K1247" s="113">
        <v>54.63</v>
      </c>
      <c r="L1247" s="113">
        <v>0</v>
      </c>
      <c r="M1247" s="113">
        <v>0</v>
      </c>
      <c r="N1247" s="113">
        <v>0</v>
      </c>
      <c r="O1247" s="113">
        <v>7.1019000000000005</v>
      </c>
      <c r="P1247" s="113">
        <v>66.001900000000006</v>
      </c>
      <c r="R1247">
        <v>3</v>
      </c>
      <c r="S1247" s="136"/>
      <c r="T1247" s="136"/>
      <c r="U1247" s="136"/>
    </row>
    <row r="1248" spans="1:21" x14ac:dyDescent="0.25">
      <c r="A1248" t="s">
        <v>7981</v>
      </c>
      <c r="B1248" s="13" t="s">
        <v>9384</v>
      </c>
      <c r="C1248" t="s">
        <v>1</v>
      </c>
      <c r="D1248" t="s">
        <v>0</v>
      </c>
      <c r="E1248">
        <v>48730</v>
      </c>
      <c r="F1248" s="1" t="s">
        <v>1459</v>
      </c>
      <c r="G1248" t="s">
        <v>9229</v>
      </c>
      <c r="H1248" s="113">
        <v>5.17</v>
      </c>
      <c r="I1248" s="113">
        <v>0</v>
      </c>
      <c r="J1248" s="113">
        <v>0</v>
      </c>
      <c r="K1248" s="113">
        <v>66.22</v>
      </c>
      <c r="L1248" s="113">
        <v>0</v>
      </c>
      <c r="M1248" s="113">
        <v>0</v>
      </c>
      <c r="N1248" s="113">
        <v>0</v>
      </c>
      <c r="O1248" s="113">
        <v>8.6086000000000009</v>
      </c>
      <c r="P1248" s="113">
        <v>79.998599999999996</v>
      </c>
      <c r="R1248">
        <v>3</v>
      </c>
      <c r="S1248" s="136"/>
      <c r="T1248" s="136"/>
      <c r="U1248" s="136"/>
    </row>
    <row r="1249" spans="1:21" x14ac:dyDescent="0.25">
      <c r="A1249" t="s">
        <v>7981</v>
      </c>
      <c r="B1249" s="13" t="s">
        <v>9370</v>
      </c>
      <c r="C1249" t="s">
        <v>1</v>
      </c>
      <c r="D1249" t="s">
        <v>0</v>
      </c>
      <c r="E1249">
        <v>49143</v>
      </c>
      <c r="F1249" s="1" t="s">
        <v>1459</v>
      </c>
      <c r="G1249" t="s">
        <v>9229</v>
      </c>
      <c r="H1249" s="113">
        <v>4.88</v>
      </c>
      <c r="I1249" s="113">
        <v>0</v>
      </c>
      <c r="J1249" s="113">
        <v>0</v>
      </c>
      <c r="K1249" s="113">
        <v>62.58</v>
      </c>
      <c r="L1249" s="113">
        <v>0</v>
      </c>
      <c r="M1249" s="113">
        <v>0</v>
      </c>
      <c r="N1249" s="113">
        <v>0</v>
      </c>
      <c r="O1249" s="113">
        <v>8.1354000000000006</v>
      </c>
      <c r="P1249" s="113">
        <v>75.595399999999998</v>
      </c>
      <c r="R1249">
        <v>3</v>
      </c>
      <c r="S1249" s="136"/>
      <c r="T1249" s="136"/>
      <c r="U1249" s="136"/>
    </row>
    <row r="1250" spans="1:21" x14ac:dyDescent="0.25">
      <c r="A1250" t="s">
        <v>7981</v>
      </c>
      <c r="B1250" s="13" t="s">
        <v>9369</v>
      </c>
      <c r="C1250" t="s">
        <v>1</v>
      </c>
      <c r="D1250" t="s">
        <v>0</v>
      </c>
      <c r="E1250">
        <v>49446</v>
      </c>
      <c r="F1250" s="1" t="s">
        <v>1459</v>
      </c>
      <c r="G1250" t="s">
        <v>9229</v>
      </c>
      <c r="H1250" s="113">
        <v>5.22</v>
      </c>
      <c r="I1250" s="113">
        <v>0</v>
      </c>
      <c r="J1250" s="113">
        <v>0</v>
      </c>
      <c r="K1250" s="113">
        <v>66.180000000000007</v>
      </c>
      <c r="L1250" s="113">
        <v>0</v>
      </c>
      <c r="M1250" s="113">
        <v>0</v>
      </c>
      <c r="N1250" s="113">
        <v>0</v>
      </c>
      <c r="O1250" s="113">
        <v>8.6034000000000006</v>
      </c>
      <c r="P1250" s="113">
        <v>80.003399999999999</v>
      </c>
      <c r="R1250">
        <v>3</v>
      </c>
      <c r="S1250" s="136"/>
      <c r="T1250" s="136"/>
      <c r="U1250" s="136"/>
    </row>
    <row r="1251" spans="1:21" x14ac:dyDescent="0.25">
      <c r="A1251" t="s">
        <v>7981</v>
      </c>
      <c r="B1251" s="13" t="s">
        <v>9365</v>
      </c>
      <c r="C1251" t="s">
        <v>1</v>
      </c>
      <c r="D1251" t="s">
        <v>0</v>
      </c>
      <c r="E1251">
        <v>49588</v>
      </c>
      <c r="F1251" s="1" t="s">
        <v>1459</v>
      </c>
      <c r="G1251" t="s">
        <v>9229</v>
      </c>
      <c r="H1251" s="113">
        <v>4.71</v>
      </c>
      <c r="I1251" s="113">
        <v>0</v>
      </c>
      <c r="J1251" s="113">
        <v>0</v>
      </c>
      <c r="K1251" s="113">
        <v>59.81</v>
      </c>
      <c r="L1251" s="113">
        <v>0</v>
      </c>
      <c r="M1251" s="113">
        <v>0</v>
      </c>
      <c r="N1251" s="113">
        <v>0</v>
      </c>
      <c r="O1251" s="113">
        <v>7.7753000000000005</v>
      </c>
      <c r="P1251" s="113">
        <v>72.295299999999997</v>
      </c>
      <c r="R1251">
        <v>3</v>
      </c>
      <c r="S1251" s="136"/>
      <c r="T1251" s="136"/>
      <c r="U1251" s="136"/>
    </row>
    <row r="1252" spans="1:21" x14ac:dyDescent="0.25">
      <c r="A1252" t="s">
        <v>7981</v>
      </c>
      <c r="B1252" s="13" t="s">
        <v>9329</v>
      </c>
      <c r="C1252" t="s">
        <v>1</v>
      </c>
      <c r="D1252" t="s">
        <v>0</v>
      </c>
      <c r="E1252">
        <v>49799</v>
      </c>
      <c r="F1252" s="1" t="s">
        <v>1459</v>
      </c>
      <c r="G1252" t="s">
        <v>9229</v>
      </c>
      <c r="H1252" s="113">
        <v>1.98</v>
      </c>
      <c r="I1252" s="113">
        <v>0</v>
      </c>
      <c r="J1252" s="113">
        <v>0</v>
      </c>
      <c r="K1252" s="113">
        <v>25.15</v>
      </c>
      <c r="L1252" s="113">
        <v>0</v>
      </c>
      <c r="M1252" s="113">
        <v>0</v>
      </c>
      <c r="N1252" s="113">
        <v>0</v>
      </c>
      <c r="O1252" s="113">
        <v>3.2694999999999999</v>
      </c>
      <c r="P1252" s="113">
        <v>30.3995</v>
      </c>
      <c r="R1252">
        <v>3</v>
      </c>
      <c r="S1252" s="136"/>
      <c r="T1252" s="136"/>
      <c r="U1252" s="136"/>
    </row>
    <row r="1253" spans="1:21" x14ac:dyDescent="0.25">
      <c r="A1253" t="s">
        <v>7981</v>
      </c>
      <c r="B1253" s="13" t="s">
        <v>9368</v>
      </c>
      <c r="C1253" t="s">
        <v>1</v>
      </c>
      <c r="D1253" t="s">
        <v>0</v>
      </c>
      <c r="E1253">
        <v>50001</v>
      </c>
      <c r="F1253" s="1" t="s">
        <v>1459</v>
      </c>
      <c r="G1253" t="s">
        <v>9229</v>
      </c>
      <c r="H1253" s="113">
        <v>4.6100000000000003</v>
      </c>
      <c r="I1253" s="113">
        <v>0</v>
      </c>
      <c r="J1253" s="113">
        <v>0</v>
      </c>
      <c r="K1253" s="113">
        <v>58.48</v>
      </c>
      <c r="L1253" s="113">
        <v>0</v>
      </c>
      <c r="M1253" s="113">
        <v>0</v>
      </c>
      <c r="N1253" s="113">
        <v>0</v>
      </c>
      <c r="O1253" s="113">
        <v>7.6024000000000003</v>
      </c>
      <c r="P1253" s="113">
        <v>70.692399999999992</v>
      </c>
      <c r="R1253">
        <v>3</v>
      </c>
      <c r="S1253" s="136"/>
      <c r="T1253" s="136"/>
      <c r="U1253" s="136"/>
    </row>
    <row r="1254" spans="1:21" x14ac:dyDescent="0.25">
      <c r="A1254" t="s">
        <v>7981</v>
      </c>
      <c r="B1254" s="13" t="s">
        <v>9368</v>
      </c>
      <c r="C1254" t="s">
        <v>1</v>
      </c>
      <c r="D1254" t="s">
        <v>0</v>
      </c>
      <c r="E1254">
        <v>50002</v>
      </c>
      <c r="F1254" s="1" t="s">
        <v>1459</v>
      </c>
      <c r="G1254" t="s">
        <v>9229</v>
      </c>
      <c r="H1254" s="113">
        <v>3.09</v>
      </c>
      <c r="I1254" s="113">
        <v>0</v>
      </c>
      <c r="J1254" s="113">
        <v>0</v>
      </c>
      <c r="K1254" s="113">
        <v>39.18</v>
      </c>
      <c r="L1254" s="113">
        <v>0</v>
      </c>
      <c r="M1254" s="113">
        <v>0</v>
      </c>
      <c r="N1254" s="113">
        <v>0</v>
      </c>
      <c r="O1254" s="113">
        <v>5.0933999999999999</v>
      </c>
      <c r="P1254" s="113">
        <v>47.363399999999999</v>
      </c>
      <c r="R1254">
        <v>3</v>
      </c>
      <c r="S1254" s="136"/>
      <c r="T1254" s="136"/>
      <c r="U1254" s="136"/>
    </row>
    <row r="1255" spans="1:21" x14ac:dyDescent="0.25">
      <c r="A1255" t="s">
        <v>7981</v>
      </c>
      <c r="B1255" s="13" t="s">
        <v>9362</v>
      </c>
      <c r="C1255" t="s">
        <v>1</v>
      </c>
      <c r="D1255" t="s">
        <v>0</v>
      </c>
      <c r="E1255">
        <v>50159</v>
      </c>
      <c r="F1255" s="1" t="s">
        <v>1459</v>
      </c>
      <c r="G1255" t="s">
        <v>9229</v>
      </c>
      <c r="H1255" s="113">
        <v>5.22</v>
      </c>
      <c r="I1255" s="113">
        <v>0</v>
      </c>
      <c r="J1255" s="113">
        <v>0</v>
      </c>
      <c r="K1255" s="113">
        <v>66.180000000000007</v>
      </c>
      <c r="L1255" s="113">
        <v>0</v>
      </c>
      <c r="M1255" s="113">
        <v>0</v>
      </c>
      <c r="N1255" s="113">
        <v>0</v>
      </c>
      <c r="O1255" s="113">
        <v>8.6034000000000006</v>
      </c>
      <c r="P1255" s="113">
        <v>80.003399999999999</v>
      </c>
      <c r="R1255">
        <v>3</v>
      </c>
      <c r="S1255" s="136"/>
      <c r="T1255" s="136"/>
      <c r="U1255" s="136"/>
    </row>
    <row r="1256" spans="1:21" x14ac:dyDescent="0.25">
      <c r="A1256" t="s">
        <v>7981</v>
      </c>
      <c r="B1256" s="13" t="s">
        <v>9362</v>
      </c>
      <c r="C1256" t="s">
        <v>1</v>
      </c>
      <c r="D1256" t="s">
        <v>0</v>
      </c>
      <c r="E1256">
        <v>50209</v>
      </c>
      <c r="F1256" s="1" t="s">
        <v>1459</v>
      </c>
      <c r="G1256" t="s">
        <v>9229</v>
      </c>
      <c r="H1256" s="113">
        <v>3.04</v>
      </c>
      <c r="I1256" s="113">
        <v>0</v>
      </c>
      <c r="J1256" s="113">
        <v>0</v>
      </c>
      <c r="K1256" s="113">
        <v>38.520000000000003</v>
      </c>
      <c r="L1256" s="113">
        <v>0</v>
      </c>
      <c r="M1256" s="113">
        <v>0</v>
      </c>
      <c r="N1256" s="113">
        <v>0</v>
      </c>
      <c r="O1256" s="113">
        <v>5.0076000000000009</v>
      </c>
      <c r="P1256" s="113">
        <v>46.567600000000006</v>
      </c>
      <c r="R1256">
        <v>3</v>
      </c>
      <c r="S1256" s="136"/>
      <c r="T1256" s="136"/>
      <c r="U1256" s="136"/>
    </row>
    <row r="1257" spans="1:21" x14ac:dyDescent="0.25">
      <c r="A1257" t="s">
        <v>7981</v>
      </c>
      <c r="B1257" s="13" t="s">
        <v>9393</v>
      </c>
      <c r="C1257" t="s">
        <v>1</v>
      </c>
      <c r="D1257" t="s">
        <v>0</v>
      </c>
      <c r="E1257">
        <v>50517</v>
      </c>
      <c r="F1257" s="1" t="s">
        <v>1459</v>
      </c>
      <c r="G1257" t="s">
        <v>9229</v>
      </c>
      <c r="H1257" s="113">
        <v>2.2000000000000002</v>
      </c>
      <c r="I1257" s="113">
        <v>0</v>
      </c>
      <c r="J1257" s="113">
        <v>0</v>
      </c>
      <c r="K1257" s="113">
        <v>27.73</v>
      </c>
      <c r="L1257" s="113">
        <v>0</v>
      </c>
      <c r="M1257" s="113">
        <v>0</v>
      </c>
      <c r="N1257" s="113">
        <v>0</v>
      </c>
      <c r="O1257" s="113">
        <v>3.6049000000000002</v>
      </c>
      <c r="P1257" s="113">
        <v>33.5349</v>
      </c>
      <c r="R1257">
        <v>3</v>
      </c>
      <c r="S1257" s="136"/>
      <c r="T1257" s="136"/>
      <c r="U1257" s="136"/>
    </row>
    <row r="1258" spans="1:21" x14ac:dyDescent="0.25">
      <c r="A1258" t="s">
        <v>7981</v>
      </c>
      <c r="B1258" s="13" t="s">
        <v>9393</v>
      </c>
      <c r="C1258" t="s">
        <v>1</v>
      </c>
      <c r="D1258" t="s">
        <v>0</v>
      </c>
      <c r="E1258">
        <v>5534</v>
      </c>
      <c r="F1258" s="1" t="s">
        <v>1459</v>
      </c>
      <c r="G1258" t="s">
        <v>9229</v>
      </c>
      <c r="H1258" s="113">
        <v>3.67</v>
      </c>
      <c r="I1258" s="113">
        <v>0</v>
      </c>
      <c r="J1258" s="113">
        <v>0</v>
      </c>
      <c r="K1258" s="113">
        <v>46.66</v>
      </c>
      <c r="L1258" s="113">
        <v>0</v>
      </c>
      <c r="M1258" s="113">
        <v>0</v>
      </c>
      <c r="N1258" s="113">
        <v>0</v>
      </c>
      <c r="O1258" s="113">
        <v>6.0657999999999994</v>
      </c>
      <c r="P1258" s="113">
        <v>56.395799999999994</v>
      </c>
      <c r="R1258">
        <v>3</v>
      </c>
      <c r="S1258" s="136"/>
      <c r="T1258" s="136"/>
      <c r="U1258" s="136"/>
    </row>
    <row r="1259" spans="1:21" x14ac:dyDescent="0.25">
      <c r="A1259" t="s">
        <v>7981</v>
      </c>
      <c r="B1259" s="13" t="s">
        <v>9358</v>
      </c>
      <c r="C1259" t="s">
        <v>1</v>
      </c>
      <c r="D1259" t="s">
        <v>0</v>
      </c>
      <c r="E1259">
        <v>50754</v>
      </c>
      <c r="F1259" s="1" t="s">
        <v>1459</v>
      </c>
      <c r="G1259" t="s">
        <v>9229</v>
      </c>
      <c r="H1259" s="113">
        <v>4.84</v>
      </c>
      <c r="I1259" s="113">
        <v>0</v>
      </c>
      <c r="J1259" s="113">
        <v>0</v>
      </c>
      <c r="K1259" s="113">
        <v>61.38</v>
      </c>
      <c r="L1259" s="113">
        <v>0</v>
      </c>
      <c r="M1259" s="113">
        <v>0</v>
      </c>
      <c r="N1259" s="113">
        <v>0</v>
      </c>
      <c r="O1259" s="113">
        <v>7.9794000000000009</v>
      </c>
      <c r="P1259" s="113">
        <v>74.199399999999997</v>
      </c>
      <c r="R1259">
        <v>3</v>
      </c>
      <c r="S1259" s="136"/>
      <c r="T1259" s="136"/>
      <c r="U1259" s="136"/>
    </row>
    <row r="1260" spans="1:21" x14ac:dyDescent="0.25">
      <c r="A1260" t="s">
        <v>7981</v>
      </c>
      <c r="B1260" s="13" t="s">
        <v>9358</v>
      </c>
      <c r="C1260" t="s">
        <v>1</v>
      </c>
      <c r="D1260" t="s">
        <v>0</v>
      </c>
      <c r="E1260">
        <v>50800</v>
      </c>
      <c r="F1260" s="1" t="s">
        <v>1459</v>
      </c>
      <c r="G1260" t="s">
        <v>9229</v>
      </c>
      <c r="H1260" s="113">
        <v>2.61</v>
      </c>
      <c r="I1260" s="113">
        <v>0</v>
      </c>
      <c r="J1260" s="113">
        <v>0</v>
      </c>
      <c r="K1260" s="113">
        <v>33.090000000000003</v>
      </c>
      <c r="L1260" s="113">
        <v>0</v>
      </c>
      <c r="M1260" s="113">
        <v>0</v>
      </c>
      <c r="N1260" s="113">
        <v>0</v>
      </c>
      <c r="O1260" s="113">
        <v>4.3017000000000003</v>
      </c>
      <c r="P1260" s="113">
        <v>40.0017</v>
      </c>
      <c r="R1260">
        <v>3</v>
      </c>
      <c r="S1260" s="136"/>
      <c r="T1260" s="136"/>
      <c r="U1260" s="136"/>
    </row>
    <row r="1261" spans="1:21" x14ac:dyDescent="0.25">
      <c r="A1261" t="s">
        <v>7981</v>
      </c>
      <c r="B1261" s="13" t="s">
        <v>9328</v>
      </c>
      <c r="C1261" t="s">
        <v>1</v>
      </c>
      <c r="D1261" t="s">
        <v>0</v>
      </c>
      <c r="E1261">
        <v>50905</v>
      </c>
      <c r="F1261" s="1" t="s">
        <v>1459</v>
      </c>
      <c r="G1261" t="s">
        <v>9229</v>
      </c>
      <c r="H1261" s="113">
        <v>1.55</v>
      </c>
      <c r="I1261" s="113">
        <v>0</v>
      </c>
      <c r="J1261" s="113">
        <v>0</v>
      </c>
      <c r="K1261" s="113">
        <v>19.559999999999999</v>
      </c>
      <c r="L1261" s="113">
        <v>0</v>
      </c>
      <c r="M1261" s="113">
        <v>0</v>
      </c>
      <c r="N1261" s="113">
        <v>0</v>
      </c>
      <c r="O1261" s="113">
        <v>2.5427999999999997</v>
      </c>
      <c r="P1261" s="113">
        <v>23.652799999999999</v>
      </c>
      <c r="R1261">
        <v>3</v>
      </c>
      <c r="S1261" s="136"/>
      <c r="T1261" s="136"/>
      <c r="U1261" s="136"/>
    </row>
    <row r="1262" spans="1:21" x14ac:dyDescent="0.25">
      <c r="A1262" t="s">
        <v>7981</v>
      </c>
      <c r="B1262" s="13" t="s">
        <v>9328</v>
      </c>
      <c r="C1262" t="s">
        <v>1</v>
      </c>
      <c r="D1262" t="s">
        <v>0</v>
      </c>
      <c r="E1262">
        <v>50910</v>
      </c>
      <c r="F1262" s="1" t="s">
        <v>1459</v>
      </c>
      <c r="G1262" t="s">
        <v>9229</v>
      </c>
      <c r="H1262" s="113">
        <v>3.98</v>
      </c>
      <c r="I1262" s="113">
        <v>0</v>
      </c>
      <c r="J1262" s="113">
        <v>0</v>
      </c>
      <c r="K1262" s="113">
        <v>50.46</v>
      </c>
      <c r="L1262" s="113">
        <v>0</v>
      </c>
      <c r="M1262" s="113">
        <v>0</v>
      </c>
      <c r="N1262" s="113">
        <v>0</v>
      </c>
      <c r="O1262" s="113">
        <v>6.5598000000000001</v>
      </c>
      <c r="P1262" s="113">
        <v>60.9998</v>
      </c>
      <c r="R1262">
        <v>3</v>
      </c>
      <c r="S1262" s="136"/>
      <c r="T1262" s="136"/>
      <c r="U1262" s="136"/>
    </row>
    <row r="1263" spans="1:21" x14ac:dyDescent="0.25">
      <c r="A1263" t="s">
        <v>7981</v>
      </c>
      <c r="B1263" s="13" t="s">
        <v>9361</v>
      </c>
      <c r="C1263" t="s">
        <v>1</v>
      </c>
      <c r="D1263" t="s">
        <v>0</v>
      </c>
      <c r="E1263">
        <v>51045</v>
      </c>
      <c r="F1263" s="1" t="s">
        <v>1459</v>
      </c>
      <c r="G1263" t="s">
        <v>9229</v>
      </c>
      <c r="H1263" s="113">
        <v>5.22</v>
      </c>
      <c r="I1263" s="113">
        <v>0</v>
      </c>
      <c r="J1263" s="113">
        <v>0</v>
      </c>
      <c r="K1263" s="113">
        <v>66.180000000000007</v>
      </c>
      <c r="L1263" s="113">
        <v>0</v>
      </c>
      <c r="M1263" s="113">
        <v>0</v>
      </c>
      <c r="N1263" s="113">
        <v>0</v>
      </c>
      <c r="O1263" s="113">
        <v>8.6034000000000006</v>
      </c>
      <c r="P1263" s="113">
        <v>80.003399999999999</v>
      </c>
      <c r="R1263">
        <v>3</v>
      </c>
      <c r="S1263" s="136"/>
      <c r="T1263" s="136"/>
      <c r="U1263" s="136"/>
    </row>
    <row r="1264" spans="1:21" x14ac:dyDescent="0.25">
      <c r="A1264" t="s">
        <v>7981</v>
      </c>
      <c r="B1264" s="13" t="s">
        <v>9330</v>
      </c>
      <c r="C1264" t="s">
        <v>1</v>
      </c>
      <c r="D1264" t="s">
        <v>0</v>
      </c>
      <c r="E1264">
        <v>51244</v>
      </c>
      <c r="F1264" s="1" t="s">
        <v>1459</v>
      </c>
      <c r="G1264" t="s">
        <v>9229</v>
      </c>
      <c r="H1264" s="113">
        <v>2.75</v>
      </c>
      <c r="I1264" s="113">
        <v>0</v>
      </c>
      <c r="J1264" s="113">
        <v>0</v>
      </c>
      <c r="K1264" s="113">
        <v>32.76</v>
      </c>
      <c r="L1264" s="113">
        <v>0</v>
      </c>
      <c r="M1264" s="113">
        <v>0</v>
      </c>
      <c r="N1264" s="113">
        <v>0</v>
      </c>
      <c r="O1264" s="113">
        <v>4.2587999999999999</v>
      </c>
      <c r="P1264" s="113">
        <v>39.768799999999999</v>
      </c>
      <c r="R1264">
        <v>3</v>
      </c>
      <c r="S1264" s="136"/>
      <c r="T1264" s="136"/>
      <c r="U1264" s="136"/>
    </row>
    <row r="1265" spans="1:21" x14ac:dyDescent="0.25">
      <c r="A1265" t="s">
        <v>7981</v>
      </c>
      <c r="B1265" s="13" t="s">
        <v>9389</v>
      </c>
      <c r="C1265" t="s">
        <v>1</v>
      </c>
      <c r="D1265" t="s">
        <v>0</v>
      </c>
      <c r="E1265">
        <v>51365</v>
      </c>
      <c r="F1265" s="1" t="s">
        <v>1459</v>
      </c>
      <c r="G1265" t="s">
        <v>9229</v>
      </c>
      <c r="H1265" s="113">
        <v>1.18</v>
      </c>
      <c r="I1265" s="113">
        <v>0</v>
      </c>
      <c r="J1265" s="113">
        <v>0</v>
      </c>
      <c r="K1265" s="113">
        <v>14</v>
      </c>
      <c r="L1265" s="113">
        <v>0</v>
      </c>
      <c r="M1265" s="113">
        <v>0</v>
      </c>
      <c r="N1265" s="113">
        <v>0</v>
      </c>
      <c r="O1265" s="113">
        <v>1.82</v>
      </c>
      <c r="P1265" s="113">
        <v>17</v>
      </c>
      <c r="R1265">
        <v>3</v>
      </c>
      <c r="S1265" s="136"/>
      <c r="T1265" s="136"/>
      <c r="U1265" s="136"/>
    </row>
    <row r="1266" spans="1:21" x14ac:dyDescent="0.25">
      <c r="A1266" t="s">
        <v>7981</v>
      </c>
      <c r="B1266" s="13" t="s">
        <v>9319</v>
      </c>
      <c r="C1266" t="s">
        <v>1</v>
      </c>
      <c r="D1266" t="s">
        <v>0</v>
      </c>
      <c r="E1266">
        <v>51475</v>
      </c>
      <c r="F1266" s="1" t="s">
        <v>1459</v>
      </c>
      <c r="G1266" t="s">
        <v>9229</v>
      </c>
      <c r="H1266" s="113">
        <v>5.53</v>
      </c>
      <c r="I1266" s="113">
        <v>0</v>
      </c>
      <c r="J1266" s="113">
        <v>0</v>
      </c>
      <c r="K1266" s="113">
        <v>65.900000000000006</v>
      </c>
      <c r="L1266" s="113">
        <v>0</v>
      </c>
      <c r="M1266" s="113">
        <v>0</v>
      </c>
      <c r="N1266" s="113">
        <v>0</v>
      </c>
      <c r="O1266" s="113">
        <v>8.5670000000000002</v>
      </c>
      <c r="P1266" s="113">
        <v>79.997000000000014</v>
      </c>
      <c r="R1266">
        <v>3</v>
      </c>
      <c r="S1266" s="136"/>
      <c r="T1266" s="136"/>
      <c r="U1266" s="136"/>
    </row>
    <row r="1267" spans="1:21" x14ac:dyDescent="0.25">
      <c r="A1267" t="s">
        <v>7981</v>
      </c>
      <c r="B1267" s="13" t="s">
        <v>9357</v>
      </c>
      <c r="C1267" t="s">
        <v>1</v>
      </c>
      <c r="D1267" t="s">
        <v>0</v>
      </c>
      <c r="E1267">
        <v>51627</v>
      </c>
      <c r="F1267" s="1" t="s">
        <v>1459</v>
      </c>
      <c r="G1267" t="s">
        <v>9229</v>
      </c>
      <c r="H1267" s="113">
        <v>2.8</v>
      </c>
      <c r="I1267" s="113">
        <v>0</v>
      </c>
      <c r="J1267" s="113">
        <v>0</v>
      </c>
      <c r="K1267" s="113">
        <v>33.31</v>
      </c>
      <c r="L1267" s="113">
        <v>0</v>
      </c>
      <c r="M1267" s="113">
        <v>0</v>
      </c>
      <c r="N1267" s="113">
        <v>0</v>
      </c>
      <c r="O1267" s="113">
        <v>4.3303000000000003</v>
      </c>
      <c r="P1267" s="113">
        <v>40.440300000000001</v>
      </c>
      <c r="R1267">
        <v>3</v>
      </c>
      <c r="S1267" s="136"/>
      <c r="T1267" s="136"/>
      <c r="U1267" s="136"/>
    </row>
    <row r="1268" spans="1:21" x14ac:dyDescent="0.25">
      <c r="A1268" t="s">
        <v>7981</v>
      </c>
      <c r="B1268" s="13" t="s">
        <v>9318</v>
      </c>
      <c r="C1268" t="s">
        <v>1</v>
      </c>
      <c r="D1268" t="s">
        <v>0</v>
      </c>
      <c r="E1268">
        <v>51947</v>
      </c>
      <c r="F1268" s="1" t="s">
        <v>1459</v>
      </c>
      <c r="G1268" t="s">
        <v>9229</v>
      </c>
      <c r="H1268" s="113">
        <v>3.16</v>
      </c>
      <c r="I1268" s="113">
        <v>0</v>
      </c>
      <c r="J1268" s="113">
        <v>0</v>
      </c>
      <c r="K1268" s="113">
        <v>37.619999999999997</v>
      </c>
      <c r="L1268" s="113">
        <v>0</v>
      </c>
      <c r="M1268" s="113">
        <v>0</v>
      </c>
      <c r="N1268" s="113">
        <v>0</v>
      </c>
      <c r="O1268" s="113">
        <v>4.8906000000000001</v>
      </c>
      <c r="P1268" s="113">
        <v>45.6706</v>
      </c>
      <c r="R1268">
        <v>3</v>
      </c>
      <c r="S1268" s="136"/>
      <c r="T1268" s="136"/>
      <c r="U1268" s="136"/>
    </row>
    <row r="1269" spans="1:21" x14ac:dyDescent="0.25">
      <c r="A1269" t="s">
        <v>7981</v>
      </c>
      <c r="B1269" s="13" t="s">
        <v>9311</v>
      </c>
      <c r="C1269" t="s">
        <v>1</v>
      </c>
      <c r="D1269" t="s">
        <v>0</v>
      </c>
      <c r="E1269">
        <v>52104</v>
      </c>
      <c r="F1269" s="1" t="s">
        <v>1459</v>
      </c>
      <c r="G1269" t="s">
        <v>9229</v>
      </c>
      <c r="H1269" s="113">
        <v>5.53</v>
      </c>
      <c r="I1269" s="113">
        <v>0</v>
      </c>
      <c r="J1269" s="113">
        <v>0</v>
      </c>
      <c r="K1269" s="113">
        <v>65.900000000000006</v>
      </c>
      <c r="L1269" s="113">
        <v>0</v>
      </c>
      <c r="M1269" s="113">
        <v>0</v>
      </c>
      <c r="N1269" s="113">
        <v>0</v>
      </c>
      <c r="O1269" s="113">
        <v>8.5670000000000002</v>
      </c>
      <c r="P1269" s="113">
        <v>79.997000000000014</v>
      </c>
      <c r="R1269">
        <v>3</v>
      </c>
      <c r="S1269" s="136"/>
      <c r="T1269" s="136"/>
      <c r="U1269" s="136"/>
    </row>
    <row r="1270" spans="1:21" x14ac:dyDescent="0.25">
      <c r="A1270" t="s">
        <v>7981</v>
      </c>
      <c r="B1270" s="13" t="s">
        <v>9318</v>
      </c>
      <c r="C1270" t="s">
        <v>1</v>
      </c>
      <c r="D1270" t="s">
        <v>0</v>
      </c>
      <c r="E1270">
        <v>69843</v>
      </c>
      <c r="F1270" s="1"/>
      <c r="G1270" t="s">
        <v>9226</v>
      </c>
      <c r="H1270" s="113">
        <v>10.7</v>
      </c>
      <c r="I1270" s="113">
        <v>0</v>
      </c>
      <c r="J1270" s="113">
        <v>0</v>
      </c>
      <c r="K1270" s="113">
        <v>127.54</v>
      </c>
      <c r="L1270" s="113">
        <v>0</v>
      </c>
      <c r="M1270" s="113">
        <v>0</v>
      </c>
      <c r="N1270" s="113">
        <v>0</v>
      </c>
      <c r="O1270" s="113">
        <v>16.580200000000001</v>
      </c>
      <c r="P1270" s="113">
        <v>154.8202</v>
      </c>
      <c r="Q1270" s="113" t="s">
        <v>9308</v>
      </c>
      <c r="R1270">
        <v>3</v>
      </c>
      <c r="S1270" s="136"/>
      <c r="T1270" s="136"/>
      <c r="U1270" s="136"/>
    </row>
    <row r="1271" spans="1:21" x14ac:dyDescent="0.25">
      <c r="A1271" t="s">
        <v>7981</v>
      </c>
      <c r="B1271" s="13" t="s">
        <v>9357</v>
      </c>
      <c r="C1271" t="s">
        <v>1</v>
      </c>
      <c r="D1271" t="s">
        <v>0</v>
      </c>
      <c r="E1271">
        <v>69232</v>
      </c>
      <c r="F1271" s="1"/>
      <c r="G1271" t="s">
        <v>9226</v>
      </c>
      <c r="H1271" s="113">
        <v>7.18</v>
      </c>
      <c r="I1271" s="113">
        <v>0</v>
      </c>
      <c r="J1271" s="113">
        <v>0</v>
      </c>
      <c r="K1271" s="113">
        <v>85.62</v>
      </c>
      <c r="L1271" s="113">
        <v>0</v>
      </c>
      <c r="M1271" s="113">
        <v>0</v>
      </c>
      <c r="N1271" s="113">
        <v>0</v>
      </c>
      <c r="O1271" s="113">
        <v>11.130600000000001</v>
      </c>
      <c r="P1271" s="113">
        <v>103.93060000000001</v>
      </c>
      <c r="Q1271" s="113" t="s">
        <v>9308</v>
      </c>
      <c r="R1271">
        <v>3</v>
      </c>
      <c r="S1271" s="136"/>
      <c r="T1271" s="136"/>
      <c r="U1271" s="136"/>
    </row>
    <row r="1272" spans="1:21" x14ac:dyDescent="0.25">
      <c r="A1272" t="s">
        <v>7981</v>
      </c>
      <c r="B1272" s="13" t="s">
        <v>9389</v>
      </c>
      <c r="C1272" t="s">
        <v>1</v>
      </c>
      <c r="D1272" t="s">
        <v>0</v>
      </c>
      <c r="E1272">
        <v>68658</v>
      </c>
      <c r="F1272" s="1"/>
      <c r="G1272" t="s">
        <v>9226</v>
      </c>
      <c r="H1272" s="113">
        <v>9.0500000000000007</v>
      </c>
      <c r="I1272" s="113">
        <v>0</v>
      </c>
      <c r="J1272" s="113">
        <v>0</v>
      </c>
      <c r="K1272" s="113">
        <v>107.92</v>
      </c>
      <c r="L1272" s="113">
        <v>0</v>
      </c>
      <c r="M1272" s="113">
        <v>0</v>
      </c>
      <c r="N1272" s="113">
        <v>0</v>
      </c>
      <c r="O1272" s="113">
        <v>14.0296</v>
      </c>
      <c r="P1272" s="113">
        <v>130.99959999999999</v>
      </c>
      <c r="Q1272" s="113" t="s">
        <v>9308</v>
      </c>
      <c r="R1272">
        <v>3</v>
      </c>
      <c r="S1272" s="136"/>
      <c r="T1272" s="136"/>
      <c r="U1272" s="136"/>
    </row>
    <row r="1273" spans="1:21" x14ac:dyDescent="0.25">
      <c r="A1273" t="s">
        <v>7981</v>
      </c>
      <c r="B1273" s="13" t="s">
        <v>9361</v>
      </c>
      <c r="C1273" t="s">
        <v>1</v>
      </c>
      <c r="D1273" t="s">
        <v>0</v>
      </c>
      <c r="E1273">
        <v>68083</v>
      </c>
      <c r="F1273" s="1"/>
      <c r="G1273" t="s">
        <v>9226</v>
      </c>
      <c r="H1273" s="113">
        <v>10.31</v>
      </c>
      <c r="I1273" s="113">
        <v>0</v>
      </c>
      <c r="J1273" s="113">
        <v>0</v>
      </c>
      <c r="K1273" s="113">
        <v>130.76</v>
      </c>
      <c r="L1273" s="113">
        <v>0</v>
      </c>
      <c r="M1273" s="113">
        <v>0</v>
      </c>
      <c r="N1273" s="113">
        <v>0</v>
      </c>
      <c r="O1273" s="113">
        <v>16.998799999999999</v>
      </c>
      <c r="P1273" s="113">
        <v>158.06879999999998</v>
      </c>
      <c r="Q1273" s="113" t="s">
        <v>9308</v>
      </c>
      <c r="R1273">
        <v>3</v>
      </c>
      <c r="S1273" s="136"/>
      <c r="T1273" s="136"/>
      <c r="U1273" s="136"/>
    </row>
    <row r="1274" spans="1:21" x14ac:dyDescent="0.25">
      <c r="A1274" t="s">
        <v>7981</v>
      </c>
      <c r="B1274" s="13" t="s">
        <v>9358</v>
      </c>
      <c r="C1274" t="s">
        <v>1</v>
      </c>
      <c r="D1274" t="s">
        <v>0</v>
      </c>
      <c r="E1274">
        <v>67434</v>
      </c>
      <c r="F1274" s="1"/>
      <c r="G1274" t="s">
        <v>9226</v>
      </c>
      <c r="H1274" s="113">
        <v>8.8000000000000007</v>
      </c>
      <c r="I1274" s="113">
        <v>0</v>
      </c>
      <c r="J1274" s="113">
        <v>0</v>
      </c>
      <c r="K1274" s="113">
        <v>111.68</v>
      </c>
      <c r="L1274" s="113">
        <v>0</v>
      </c>
      <c r="M1274" s="113">
        <v>0</v>
      </c>
      <c r="N1274" s="113">
        <v>0</v>
      </c>
      <c r="O1274" s="113">
        <v>14.518400000000002</v>
      </c>
      <c r="P1274" s="113">
        <v>134.9984</v>
      </c>
      <c r="Q1274" s="113" t="s">
        <v>9308</v>
      </c>
      <c r="R1274">
        <v>3</v>
      </c>
      <c r="S1274" s="136"/>
      <c r="T1274" s="136"/>
      <c r="U1274" s="136"/>
    </row>
    <row r="1275" spans="1:21" x14ac:dyDescent="0.25">
      <c r="A1275" t="s">
        <v>7981</v>
      </c>
      <c r="B1275" s="13" t="s">
        <v>9393</v>
      </c>
      <c r="C1275" t="s">
        <v>1</v>
      </c>
      <c r="D1275" t="s">
        <v>0</v>
      </c>
      <c r="E1275">
        <v>66898</v>
      </c>
      <c r="F1275" s="1"/>
      <c r="G1275" t="s">
        <v>9226</v>
      </c>
      <c r="H1275" s="113">
        <v>9.5400000000000009</v>
      </c>
      <c r="I1275" s="113">
        <v>0</v>
      </c>
      <c r="J1275" s="113">
        <v>0</v>
      </c>
      <c r="K1275" s="113">
        <v>121.07</v>
      </c>
      <c r="L1275" s="113">
        <v>0</v>
      </c>
      <c r="M1275" s="113">
        <v>0</v>
      </c>
      <c r="N1275" s="113">
        <v>0</v>
      </c>
      <c r="O1275" s="113">
        <v>15.739100000000001</v>
      </c>
      <c r="P1275" s="113">
        <v>146.34909999999999</v>
      </c>
      <c r="Q1275" s="113" t="s">
        <v>9308</v>
      </c>
      <c r="R1275">
        <v>3</v>
      </c>
      <c r="S1275" s="136"/>
      <c r="T1275" s="136"/>
      <c r="U1275" s="136"/>
    </row>
    <row r="1276" spans="1:21" x14ac:dyDescent="0.25">
      <c r="A1276" t="s">
        <v>7981</v>
      </c>
      <c r="B1276" s="13" t="s">
        <v>9367</v>
      </c>
      <c r="C1276" t="s">
        <v>1</v>
      </c>
      <c r="D1276" t="s">
        <v>0</v>
      </c>
      <c r="E1276">
        <v>66615</v>
      </c>
      <c r="F1276" s="1"/>
      <c r="G1276" t="s">
        <v>9226</v>
      </c>
      <c r="H1276" s="113">
        <v>1.29</v>
      </c>
      <c r="I1276" s="113">
        <v>0</v>
      </c>
      <c r="J1276" s="113">
        <v>0</v>
      </c>
      <c r="K1276" s="113">
        <v>15.67</v>
      </c>
      <c r="L1276" s="113">
        <v>0</v>
      </c>
      <c r="M1276" s="113">
        <v>0</v>
      </c>
      <c r="N1276" s="113">
        <v>0</v>
      </c>
      <c r="O1276" s="113">
        <v>2.0371000000000001</v>
      </c>
      <c r="P1276" s="113">
        <v>18.9971</v>
      </c>
      <c r="Q1276" s="113" t="s">
        <v>9308</v>
      </c>
      <c r="R1276">
        <v>3</v>
      </c>
      <c r="S1276" s="136"/>
      <c r="T1276" s="136"/>
      <c r="U1276" s="136"/>
    </row>
    <row r="1277" spans="1:21" x14ac:dyDescent="0.25">
      <c r="A1277" t="s">
        <v>7981</v>
      </c>
      <c r="B1277" s="13" t="s">
        <v>9327</v>
      </c>
      <c r="C1277" t="s">
        <v>1</v>
      </c>
      <c r="D1277" t="s">
        <v>0</v>
      </c>
      <c r="E1277">
        <v>66042</v>
      </c>
      <c r="F1277" s="1"/>
      <c r="G1277" t="s">
        <v>9226</v>
      </c>
      <c r="H1277" s="113">
        <v>10.709999999999999</v>
      </c>
      <c r="I1277" s="113">
        <v>0</v>
      </c>
      <c r="J1277" s="113">
        <v>0</v>
      </c>
      <c r="K1277" s="113">
        <v>129.19999999999999</v>
      </c>
      <c r="L1277" s="113">
        <v>0</v>
      </c>
      <c r="M1277" s="113">
        <v>0</v>
      </c>
      <c r="N1277" s="113">
        <v>0</v>
      </c>
      <c r="O1277" s="113">
        <v>16.795999999999999</v>
      </c>
      <c r="P1277" s="113">
        <v>156.70599999999999</v>
      </c>
      <c r="Q1277" s="113" t="s">
        <v>9308</v>
      </c>
      <c r="R1277">
        <v>3</v>
      </c>
      <c r="S1277" s="136"/>
      <c r="T1277" s="136"/>
      <c r="U1277" s="136"/>
    </row>
    <row r="1278" spans="1:21" x14ac:dyDescent="0.25">
      <c r="A1278" t="s">
        <v>7981</v>
      </c>
      <c r="B1278" s="13" t="s">
        <v>9331</v>
      </c>
      <c r="C1278" t="s">
        <v>1</v>
      </c>
      <c r="D1278" t="s">
        <v>0</v>
      </c>
      <c r="E1278">
        <v>65444</v>
      </c>
      <c r="F1278" s="1"/>
      <c r="G1278" t="s">
        <v>9226</v>
      </c>
      <c r="H1278" s="113">
        <v>8.2799999999999994</v>
      </c>
      <c r="I1278" s="113">
        <v>0</v>
      </c>
      <c r="J1278" s="113">
        <v>0</v>
      </c>
      <c r="K1278" s="113">
        <v>105.08</v>
      </c>
      <c r="L1278" s="113">
        <v>0</v>
      </c>
      <c r="M1278" s="113">
        <v>0</v>
      </c>
      <c r="N1278" s="113">
        <v>0</v>
      </c>
      <c r="O1278" s="113">
        <v>13.660400000000001</v>
      </c>
      <c r="P1278" s="113">
        <v>127.0204</v>
      </c>
      <c r="Q1278" s="113" t="s">
        <v>9308</v>
      </c>
      <c r="R1278">
        <v>3</v>
      </c>
      <c r="S1278" s="136"/>
      <c r="T1278" s="136"/>
      <c r="U1278" s="136"/>
    </row>
    <row r="1279" spans="1:21" x14ac:dyDescent="0.25">
      <c r="A1279" t="s">
        <v>7981</v>
      </c>
      <c r="B1279" s="13" t="s">
        <v>9365</v>
      </c>
      <c r="C1279" t="s">
        <v>1</v>
      </c>
      <c r="D1279" t="s">
        <v>0</v>
      </c>
      <c r="E1279">
        <v>65152</v>
      </c>
      <c r="F1279" s="1"/>
      <c r="G1279" t="s">
        <v>9226</v>
      </c>
      <c r="H1279" s="113">
        <v>1.37</v>
      </c>
      <c r="I1279" s="113">
        <v>0</v>
      </c>
      <c r="J1279" s="113">
        <v>0</v>
      </c>
      <c r="K1279" s="113">
        <v>16.489999999999998</v>
      </c>
      <c r="L1279" s="113">
        <v>0</v>
      </c>
      <c r="M1279" s="113">
        <v>0</v>
      </c>
      <c r="N1279" s="113">
        <v>0</v>
      </c>
      <c r="O1279" s="113">
        <v>2.1436999999999999</v>
      </c>
      <c r="P1279" s="113">
        <v>20.003699999999998</v>
      </c>
      <c r="Q1279" s="113" t="s">
        <v>9308</v>
      </c>
      <c r="R1279">
        <v>3</v>
      </c>
      <c r="S1279" s="136"/>
      <c r="T1279" s="136"/>
      <c r="U1279" s="136"/>
    </row>
    <row r="1280" spans="1:21" x14ac:dyDescent="0.25">
      <c r="A1280" t="s">
        <v>7981</v>
      </c>
      <c r="B1280" s="13" t="s">
        <v>9369</v>
      </c>
      <c r="C1280" t="s">
        <v>1</v>
      </c>
      <c r="D1280" t="s">
        <v>0</v>
      </c>
      <c r="E1280">
        <v>64886</v>
      </c>
      <c r="F1280" s="1"/>
      <c r="G1280" t="s">
        <v>9226</v>
      </c>
      <c r="H1280" s="113">
        <v>8.94</v>
      </c>
      <c r="I1280" s="113">
        <v>0</v>
      </c>
      <c r="J1280" s="113">
        <v>0</v>
      </c>
      <c r="K1280" s="113">
        <v>113.47</v>
      </c>
      <c r="L1280" s="113">
        <v>0</v>
      </c>
      <c r="M1280" s="113">
        <v>0</v>
      </c>
      <c r="N1280" s="113">
        <v>0</v>
      </c>
      <c r="O1280" s="113">
        <v>14.751100000000001</v>
      </c>
      <c r="P1280" s="113">
        <v>137.1611</v>
      </c>
      <c r="Q1280" s="113" t="s">
        <v>9308</v>
      </c>
      <c r="R1280">
        <v>3</v>
      </c>
      <c r="S1280" s="136"/>
      <c r="T1280" s="136"/>
      <c r="U1280" s="136"/>
    </row>
    <row r="1281" spans="1:21" x14ac:dyDescent="0.25">
      <c r="A1281" t="s">
        <v>7981</v>
      </c>
      <c r="B1281" s="13" t="s">
        <v>9360</v>
      </c>
      <c r="C1281" t="s">
        <v>1</v>
      </c>
      <c r="D1281" t="s">
        <v>0</v>
      </c>
      <c r="E1281">
        <v>64317</v>
      </c>
      <c r="F1281" s="1"/>
      <c r="G1281" t="s">
        <v>9226</v>
      </c>
      <c r="H1281" s="113">
        <v>10.149999999999999</v>
      </c>
      <c r="I1281" s="113">
        <v>0</v>
      </c>
      <c r="J1281" s="113">
        <v>0</v>
      </c>
      <c r="K1281" s="113">
        <v>129.96</v>
      </c>
      <c r="L1281" s="113">
        <v>0</v>
      </c>
      <c r="M1281" s="113">
        <v>0</v>
      </c>
      <c r="N1281" s="113">
        <v>0</v>
      </c>
      <c r="O1281" s="113">
        <v>16.8948</v>
      </c>
      <c r="P1281" s="113">
        <v>157.00480000000002</v>
      </c>
      <c r="Q1281" s="113" t="s">
        <v>9308</v>
      </c>
      <c r="R1281">
        <v>3</v>
      </c>
      <c r="S1281" s="136"/>
      <c r="T1281" s="136"/>
      <c r="U1281" s="136"/>
    </row>
    <row r="1282" spans="1:21" x14ac:dyDescent="0.25">
      <c r="A1282" t="s">
        <v>7981</v>
      </c>
      <c r="B1282" s="13" t="s">
        <v>9360</v>
      </c>
      <c r="C1282" t="s">
        <v>1</v>
      </c>
      <c r="D1282" t="s">
        <v>0</v>
      </c>
      <c r="E1282">
        <v>63727</v>
      </c>
      <c r="F1282" s="1"/>
      <c r="G1282" t="s">
        <v>9226</v>
      </c>
      <c r="H1282" s="113">
        <v>9.64</v>
      </c>
      <c r="I1282" s="113">
        <v>0</v>
      </c>
      <c r="J1282" s="113">
        <v>0</v>
      </c>
      <c r="K1282" s="113">
        <v>123.33</v>
      </c>
      <c r="L1282" s="113">
        <v>0</v>
      </c>
      <c r="M1282" s="113">
        <v>0</v>
      </c>
      <c r="N1282" s="113">
        <v>0</v>
      </c>
      <c r="O1282" s="113">
        <v>16.032900000000001</v>
      </c>
      <c r="P1282" s="113">
        <v>149.00290000000001</v>
      </c>
      <c r="Q1282" s="113" t="s">
        <v>9308</v>
      </c>
      <c r="R1282">
        <v>3</v>
      </c>
      <c r="S1282" s="136"/>
      <c r="T1282" s="136"/>
      <c r="U1282" s="136"/>
    </row>
    <row r="1283" spans="1:21" x14ac:dyDescent="0.25">
      <c r="A1283" t="s">
        <v>7944</v>
      </c>
      <c r="B1283" s="13" t="s">
        <v>9374</v>
      </c>
      <c r="C1283" t="s">
        <v>1</v>
      </c>
      <c r="D1283" t="s">
        <v>0</v>
      </c>
      <c r="E1283">
        <v>120566</v>
      </c>
      <c r="F1283" s="1" t="s">
        <v>3266</v>
      </c>
      <c r="G1283" t="s">
        <v>9300</v>
      </c>
      <c r="H1283" s="113">
        <v>0</v>
      </c>
      <c r="I1283" s="113">
        <v>0</v>
      </c>
      <c r="J1283" s="113">
        <v>0</v>
      </c>
      <c r="K1283" s="113">
        <v>158.63999999999999</v>
      </c>
      <c r="L1283" s="113">
        <v>0</v>
      </c>
      <c r="M1283" s="113">
        <v>0</v>
      </c>
      <c r="N1283" s="113">
        <v>0</v>
      </c>
      <c r="O1283" s="113">
        <v>20.623200000000001</v>
      </c>
      <c r="P1283" s="113">
        <v>179.26319999999998</v>
      </c>
      <c r="R1283">
        <v>3</v>
      </c>
      <c r="S1283" s="136"/>
      <c r="T1283" s="136"/>
      <c r="U1283" s="136"/>
    </row>
    <row r="1284" spans="1:21" x14ac:dyDescent="0.25">
      <c r="A1284" t="s">
        <v>7944</v>
      </c>
      <c r="B1284" s="13" t="s">
        <v>9394</v>
      </c>
      <c r="C1284" t="s">
        <v>1</v>
      </c>
      <c r="D1284" t="s">
        <v>0</v>
      </c>
      <c r="E1284">
        <v>1698</v>
      </c>
      <c r="F1284" s="1" t="s">
        <v>9335</v>
      </c>
      <c r="G1284" t="s">
        <v>9336</v>
      </c>
      <c r="H1284" s="113">
        <v>0</v>
      </c>
      <c r="I1284" s="113">
        <v>0</v>
      </c>
      <c r="J1284" s="113">
        <v>0</v>
      </c>
      <c r="K1284" s="113">
        <v>260</v>
      </c>
      <c r="L1284" s="113">
        <v>0</v>
      </c>
      <c r="M1284" s="113">
        <v>0</v>
      </c>
      <c r="N1284" s="113">
        <v>0</v>
      </c>
      <c r="O1284" s="113">
        <v>33.800000000000004</v>
      </c>
      <c r="P1284" s="113">
        <v>293.8</v>
      </c>
      <c r="R1284">
        <v>3</v>
      </c>
      <c r="S1284" s="136"/>
      <c r="T1284" s="136"/>
      <c r="U1284" s="136"/>
    </row>
    <row r="1285" spans="1:21" x14ac:dyDescent="0.25">
      <c r="A1285" t="s">
        <v>7944</v>
      </c>
      <c r="B1285" s="13" t="s">
        <v>9012</v>
      </c>
      <c r="C1285" t="s">
        <v>1</v>
      </c>
      <c r="D1285" t="s">
        <v>0</v>
      </c>
      <c r="E1285">
        <v>1944</v>
      </c>
      <c r="F1285" s="1" t="s">
        <v>9395</v>
      </c>
      <c r="G1285" t="s">
        <v>9396</v>
      </c>
      <c r="H1285" s="113">
        <v>0</v>
      </c>
      <c r="I1285" s="113">
        <v>0</v>
      </c>
      <c r="J1285" s="113">
        <v>0</v>
      </c>
      <c r="K1285" s="113">
        <v>198.26</v>
      </c>
      <c r="L1285" s="113">
        <v>0</v>
      </c>
      <c r="M1285" s="113">
        <v>0</v>
      </c>
      <c r="N1285" s="113">
        <v>0</v>
      </c>
      <c r="O1285" s="113">
        <v>25.773800000000001</v>
      </c>
      <c r="P1285" s="113">
        <v>224.03379999999999</v>
      </c>
      <c r="R1285">
        <v>3</v>
      </c>
      <c r="S1285" s="136"/>
      <c r="T1285" s="136"/>
      <c r="U1285" s="136"/>
    </row>
    <row r="1286" spans="1:21" x14ac:dyDescent="0.25">
      <c r="A1286" t="s">
        <v>7944</v>
      </c>
      <c r="B1286" s="13" t="s">
        <v>9354</v>
      </c>
      <c r="C1286" t="s">
        <v>1</v>
      </c>
      <c r="D1286" t="s">
        <v>0</v>
      </c>
      <c r="E1286">
        <v>254</v>
      </c>
      <c r="F1286" s="1" t="s">
        <v>9252</v>
      </c>
      <c r="G1286" t="s">
        <v>9253</v>
      </c>
      <c r="H1286" s="113">
        <v>0</v>
      </c>
      <c r="I1286" s="113">
        <v>0</v>
      </c>
      <c r="J1286" s="113">
        <v>0</v>
      </c>
      <c r="K1286" s="113">
        <v>979.6</v>
      </c>
      <c r="L1286" s="113">
        <v>0</v>
      </c>
      <c r="M1286" s="113">
        <v>0</v>
      </c>
      <c r="N1286" s="113">
        <v>0</v>
      </c>
      <c r="O1286" s="113">
        <v>127.34800000000001</v>
      </c>
      <c r="P1286" s="113">
        <v>1106.9480000000001</v>
      </c>
      <c r="R1286">
        <v>3</v>
      </c>
      <c r="S1286" s="136"/>
      <c r="T1286" s="136"/>
      <c r="U1286" s="136"/>
    </row>
    <row r="1287" spans="1:21" x14ac:dyDescent="0.25">
      <c r="A1287" t="s">
        <v>7944</v>
      </c>
      <c r="B1287" s="13" t="s">
        <v>9397</v>
      </c>
      <c r="C1287" t="s">
        <v>1</v>
      </c>
      <c r="D1287" t="s">
        <v>0</v>
      </c>
      <c r="E1287">
        <v>3161</v>
      </c>
      <c r="F1287" s="1" t="s">
        <v>2876</v>
      </c>
      <c r="G1287" t="s">
        <v>9225</v>
      </c>
      <c r="H1287" s="113">
        <v>0</v>
      </c>
      <c r="I1287" s="113">
        <v>0</v>
      </c>
      <c r="J1287" s="113">
        <v>0</v>
      </c>
      <c r="K1287" s="113">
        <v>59.7</v>
      </c>
      <c r="L1287" s="113">
        <v>0</v>
      </c>
      <c r="M1287" s="113">
        <v>0</v>
      </c>
      <c r="N1287" s="113">
        <v>0</v>
      </c>
      <c r="O1287" s="113">
        <v>7.761000000000001</v>
      </c>
      <c r="P1287" s="113">
        <v>67.460999999999999</v>
      </c>
      <c r="R1287">
        <v>3</v>
      </c>
      <c r="S1287" s="136"/>
      <c r="T1287" s="136"/>
      <c r="U1287" s="136"/>
    </row>
    <row r="1288" spans="1:21" x14ac:dyDescent="0.25">
      <c r="A1288" t="s">
        <v>7944</v>
      </c>
      <c r="B1288" s="13" t="s">
        <v>9398</v>
      </c>
      <c r="C1288" t="s">
        <v>1</v>
      </c>
      <c r="D1288" t="s">
        <v>0</v>
      </c>
      <c r="E1288">
        <v>3204</v>
      </c>
      <c r="F1288" s="1" t="s">
        <v>2876</v>
      </c>
      <c r="G1288" t="s">
        <v>9225</v>
      </c>
      <c r="H1288" s="113">
        <v>0</v>
      </c>
      <c r="I1288" s="113">
        <v>0</v>
      </c>
      <c r="J1288" s="113">
        <v>0</v>
      </c>
      <c r="K1288" s="113">
        <v>59.7</v>
      </c>
      <c r="L1288" s="113">
        <v>0</v>
      </c>
      <c r="M1288" s="113">
        <v>0</v>
      </c>
      <c r="N1288" s="113">
        <v>0</v>
      </c>
      <c r="O1288" s="113">
        <v>7.761000000000001</v>
      </c>
      <c r="P1288" s="113">
        <v>67.460999999999999</v>
      </c>
      <c r="R1288">
        <v>3</v>
      </c>
      <c r="S1288" s="136"/>
      <c r="T1288" s="136"/>
      <c r="U1288" s="136"/>
    </row>
    <row r="1289" spans="1:21" x14ac:dyDescent="0.25">
      <c r="A1289" t="s">
        <v>7944</v>
      </c>
      <c r="B1289" s="13" t="s">
        <v>9399</v>
      </c>
      <c r="C1289" t="s">
        <v>1</v>
      </c>
      <c r="D1289" t="s">
        <v>0</v>
      </c>
      <c r="E1289">
        <v>3143</v>
      </c>
      <c r="F1289" s="1" t="s">
        <v>2876</v>
      </c>
      <c r="G1289" t="s">
        <v>9225</v>
      </c>
      <c r="H1289" s="113">
        <v>0</v>
      </c>
      <c r="I1289" s="113">
        <v>0</v>
      </c>
      <c r="J1289" s="113">
        <v>0</v>
      </c>
      <c r="K1289" s="113">
        <v>59.7</v>
      </c>
      <c r="L1289" s="113">
        <v>0</v>
      </c>
      <c r="M1289" s="113">
        <v>0</v>
      </c>
      <c r="N1289" s="113">
        <v>0</v>
      </c>
      <c r="O1289" s="113">
        <v>7.761000000000001</v>
      </c>
      <c r="P1289" s="113">
        <v>67.460999999999999</v>
      </c>
      <c r="R1289">
        <v>3</v>
      </c>
      <c r="S1289" s="136"/>
      <c r="T1289" s="136"/>
      <c r="U1289" s="136"/>
    </row>
    <row r="1290" spans="1:21" x14ac:dyDescent="0.25">
      <c r="A1290" t="s">
        <v>7944</v>
      </c>
      <c r="B1290" s="13" t="s">
        <v>9400</v>
      </c>
      <c r="C1290" t="s">
        <v>1</v>
      </c>
      <c r="D1290" t="s">
        <v>0</v>
      </c>
      <c r="E1290">
        <v>3022</v>
      </c>
      <c r="F1290" s="1" t="s">
        <v>2876</v>
      </c>
      <c r="G1290" t="s">
        <v>9225</v>
      </c>
      <c r="H1290" s="113">
        <v>0</v>
      </c>
      <c r="I1290" s="113">
        <v>0</v>
      </c>
      <c r="J1290" s="113">
        <v>0</v>
      </c>
      <c r="K1290" s="113">
        <v>59.7</v>
      </c>
      <c r="L1290" s="113">
        <v>0</v>
      </c>
      <c r="M1290" s="113">
        <v>0</v>
      </c>
      <c r="N1290" s="113">
        <v>0</v>
      </c>
      <c r="O1290" s="113">
        <v>7.761000000000001</v>
      </c>
      <c r="P1290" s="113">
        <v>67.460999999999999</v>
      </c>
      <c r="R1290">
        <v>3</v>
      </c>
      <c r="S1290" s="136"/>
      <c r="T1290" s="136"/>
      <c r="U1290" s="136"/>
    </row>
    <row r="1291" spans="1:21" x14ac:dyDescent="0.25">
      <c r="A1291" t="s">
        <v>7944</v>
      </c>
      <c r="B1291" s="13" t="s">
        <v>9382</v>
      </c>
      <c r="C1291" t="s">
        <v>1</v>
      </c>
      <c r="D1291" t="s">
        <v>0</v>
      </c>
      <c r="E1291">
        <v>3127</v>
      </c>
      <c r="F1291" s="1" t="s">
        <v>2876</v>
      </c>
      <c r="G1291" t="s">
        <v>9225</v>
      </c>
      <c r="H1291" s="113">
        <v>0</v>
      </c>
      <c r="I1291" s="113">
        <v>0</v>
      </c>
      <c r="J1291" s="113">
        <v>0</v>
      </c>
      <c r="K1291" s="113">
        <v>59.7</v>
      </c>
      <c r="L1291" s="113">
        <v>0</v>
      </c>
      <c r="M1291" s="113">
        <v>0</v>
      </c>
      <c r="N1291" s="113">
        <v>0</v>
      </c>
      <c r="O1291" s="113">
        <v>7.761000000000001</v>
      </c>
      <c r="P1291" s="113">
        <v>67.460999999999999</v>
      </c>
      <c r="R1291">
        <v>3</v>
      </c>
      <c r="S1291" s="136"/>
      <c r="T1291" s="136"/>
      <c r="U1291" s="136"/>
    </row>
    <row r="1292" spans="1:21" x14ac:dyDescent="0.25">
      <c r="A1292" t="s">
        <v>7944</v>
      </c>
      <c r="B1292" s="13" t="s">
        <v>9401</v>
      </c>
      <c r="C1292" t="s">
        <v>1</v>
      </c>
      <c r="D1292" t="s">
        <v>0</v>
      </c>
      <c r="E1292">
        <v>3045</v>
      </c>
      <c r="F1292" s="1" t="s">
        <v>2876</v>
      </c>
      <c r="G1292" t="s">
        <v>9225</v>
      </c>
      <c r="H1292" s="113">
        <v>0</v>
      </c>
      <c r="I1292" s="113">
        <v>0</v>
      </c>
      <c r="J1292" s="113">
        <v>0</v>
      </c>
      <c r="K1292" s="113">
        <v>59.7</v>
      </c>
      <c r="L1292" s="113">
        <v>0</v>
      </c>
      <c r="M1292" s="113">
        <v>0</v>
      </c>
      <c r="N1292" s="113">
        <v>0</v>
      </c>
      <c r="O1292" s="113">
        <v>7.761000000000001</v>
      </c>
      <c r="P1292" s="113">
        <v>67.460999999999999</v>
      </c>
      <c r="R1292">
        <v>3</v>
      </c>
      <c r="S1292" s="136"/>
      <c r="T1292" s="136"/>
      <c r="U1292" s="136"/>
    </row>
    <row r="1293" spans="1:21" x14ac:dyDescent="0.25">
      <c r="A1293" t="s">
        <v>7944</v>
      </c>
      <c r="B1293" s="13" t="s">
        <v>9364</v>
      </c>
      <c r="C1293" t="s">
        <v>1</v>
      </c>
      <c r="D1293" t="s">
        <v>0</v>
      </c>
      <c r="E1293">
        <v>3188</v>
      </c>
      <c r="F1293" s="1" t="s">
        <v>2876</v>
      </c>
      <c r="G1293" t="s">
        <v>9225</v>
      </c>
      <c r="H1293" s="113">
        <v>0</v>
      </c>
      <c r="I1293" s="113">
        <v>0</v>
      </c>
      <c r="J1293" s="113">
        <v>0</v>
      </c>
      <c r="K1293" s="113">
        <v>59.7</v>
      </c>
      <c r="L1293" s="113">
        <v>0</v>
      </c>
      <c r="M1293" s="113">
        <v>0</v>
      </c>
      <c r="N1293" s="113">
        <v>0</v>
      </c>
      <c r="O1293" s="113">
        <v>7.761000000000001</v>
      </c>
      <c r="P1293" s="113">
        <v>67.460999999999999</v>
      </c>
      <c r="R1293">
        <v>3</v>
      </c>
      <c r="S1293" s="136"/>
      <c r="T1293" s="136"/>
      <c r="U1293" s="136"/>
    </row>
    <row r="1294" spans="1:21" x14ac:dyDescent="0.25">
      <c r="A1294" t="s">
        <v>7944</v>
      </c>
      <c r="B1294" s="13" t="s">
        <v>9397</v>
      </c>
      <c r="C1294" t="s">
        <v>1</v>
      </c>
      <c r="D1294" t="s">
        <v>0</v>
      </c>
      <c r="E1294">
        <v>3166</v>
      </c>
      <c r="F1294" s="1" t="s">
        <v>2876</v>
      </c>
      <c r="G1294" t="s">
        <v>9225</v>
      </c>
      <c r="H1294" s="113">
        <v>0</v>
      </c>
      <c r="I1294" s="113">
        <v>0</v>
      </c>
      <c r="J1294" s="113">
        <v>0</v>
      </c>
      <c r="K1294" s="113">
        <v>43.81</v>
      </c>
      <c r="L1294" s="113">
        <v>0</v>
      </c>
      <c r="M1294" s="113">
        <v>0</v>
      </c>
      <c r="N1294" s="113">
        <v>0</v>
      </c>
      <c r="O1294" s="113">
        <v>5.6953000000000005</v>
      </c>
      <c r="P1294" s="113">
        <v>49.505300000000005</v>
      </c>
      <c r="R1294">
        <v>3</v>
      </c>
      <c r="S1294" s="136"/>
      <c r="T1294" s="136"/>
      <c r="U1294" s="136"/>
    </row>
    <row r="1295" spans="1:21" x14ac:dyDescent="0.25">
      <c r="A1295" t="s">
        <v>7944</v>
      </c>
      <c r="B1295" s="13" t="s">
        <v>9382</v>
      </c>
      <c r="C1295" t="s">
        <v>1</v>
      </c>
      <c r="D1295" t="s">
        <v>0</v>
      </c>
      <c r="E1295">
        <v>3128</v>
      </c>
      <c r="F1295" s="1" t="s">
        <v>2876</v>
      </c>
      <c r="G1295" t="s">
        <v>9225</v>
      </c>
      <c r="H1295" s="113">
        <v>0</v>
      </c>
      <c r="I1295" s="113">
        <v>0</v>
      </c>
      <c r="J1295" s="113">
        <v>0</v>
      </c>
      <c r="K1295" s="113">
        <v>35.159999999999997</v>
      </c>
      <c r="L1295" s="113">
        <v>0</v>
      </c>
      <c r="M1295" s="113">
        <v>0</v>
      </c>
      <c r="N1295" s="113">
        <v>0</v>
      </c>
      <c r="O1295" s="113">
        <v>4.5707999999999993</v>
      </c>
      <c r="P1295" s="113">
        <v>39.730799999999995</v>
      </c>
      <c r="R1295">
        <v>3</v>
      </c>
      <c r="S1295" s="136"/>
      <c r="T1295" s="136"/>
      <c r="U1295" s="136"/>
    </row>
    <row r="1296" spans="1:21" x14ac:dyDescent="0.25">
      <c r="A1296" t="s">
        <v>7944</v>
      </c>
      <c r="B1296" s="13" t="s">
        <v>9374</v>
      </c>
      <c r="C1296" t="s">
        <v>1</v>
      </c>
      <c r="D1296" t="s">
        <v>0</v>
      </c>
      <c r="E1296">
        <v>3100</v>
      </c>
      <c r="F1296" s="1" t="s">
        <v>2876</v>
      </c>
      <c r="G1296" t="s">
        <v>9225</v>
      </c>
      <c r="H1296" s="113">
        <v>0</v>
      </c>
      <c r="I1296" s="113">
        <v>0</v>
      </c>
      <c r="J1296" s="113">
        <v>0</v>
      </c>
      <c r="K1296" s="113">
        <v>50.96</v>
      </c>
      <c r="L1296" s="113">
        <v>0</v>
      </c>
      <c r="M1296" s="113">
        <v>0</v>
      </c>
      <c r="N1296" s="113">
        <v>0</v>
      </c>
      <c r="O1296" s="113">
        <v>6.6248000000000005</v>
      </c>
      <c r="P1296" s="113">
        <v>57.584800000000001</v>
      </c>
      <c r="R1296">
        <v>3</v>
      </c>
      <c r="S1296" s="136"/>
      <c r="T1296" s="136"/>
      <c r="U1296" s="136"/>
    </row>
    <row r="1297" spans="1:21" x14ac:dyDescent="0.25">
      <c r="A1297" t="s">
        <v>7944</v>
      </c>
      <c r="B1297" s="13" t="s">
        <v>9402</v>
      </c>
      <c r="C1297" t="s">
        <v>1</v>
      </c>
      <c r="D1297" t="s">
        <v>0</v>
      </c>
      <c r="E1297">
        <v>3066</v>
      </c>
      <c r="F1297" s="1" t="s">
        <v>2876</v>
      </c>
      <c r="G1297" t="s">
        <v>9225</v>
      </c>
      <c r="H1297" s="113">
        <v>0</v>
      </c>
      <c r="I1297" s="113">
        <v>0</v>
      </c>
      <c r="J1297" s="113">
        <v>0</v>
      </c>
      <c r="K1297" s="113">
        <v>33.97</v>
      </c>
      <c r="L1297" s="113">
        <v>0</v>
      </c>
      <c r="M1297" s="113">
        <v>0</v>
      </c>
      <c r="N1297" s="113">
        <v>0</v>
      </c>
      <c r="O1297" s="113">
        <v>4.4161000000000001</v>
      </c>
      <c r="P1297" s="113">
        <v>38.386099999999999</v>
      </c>
      <c r="R1297">
        <v>3</v>
      </c>
      <c r="S1297" s="136"/>
      <c r="T1297" s="136"/>
      <c r="U1297" s="136"/>
    </row>
    <row r="1298" spans="1:21" x14ac:dyDescent="0.25">
      <c r="A1298" t="s">
        <v>7944</v>
      </c>
      <c r="B1298" s="13" t="s">
        <v>9401</v>
      </c>
      <c r="C1298" t="s">
        <v>1</v>
      </c>
      <c r="D1298" t="s">
        <v>0</v>
      </c>
      <c r="E1298">
        <v>3039</v>
      </c>
      <c r="F1298" s="1" t="s">
        <v>2876</v>
      </c>
      <c r="G1298" t="s">
        <v>9225</v>
      </c>
      <c r="H1298" s="113">
        <v>0</v>
      </c>
      <c r="I1298" s="113">
        <v>0</v>
      </c>
      <c r="J1298" s="113">
        <v>0</v>
      </c>
      <c r="K1298" s="113">
        <v>62.58</v>
      </c>
      <c r="L1298" s="113">
        <v>0</v>
      </c>
      <c r="M1298" s="113">
        <v>0</v>
      </c>
      <c r="N1298" s="113">
        <v>0</v>
      </c>
      <c r="O1298" s="113">
        <v>8.1354000000000006</v>
      </c>
      <c r="P1298" s="113">
        <v>70.715400000000002</v>
      </c>
      <c r="R1298">
        <v>3</v>
      </c>
      <c r="S1298" s="136"/>
      <c r="T1298" s="136"/>
      <c r="U1298" s="136"/>
    </row>
    <row r="1299" spans="1:21" x14ac:dyDescent="0.25">
      <c r="A1299" t="s">
        <v>7944</v>
      </c>
      <c r="B1299" s="13" t="s">
        <v>9380</v>
      </c>
      <c r="C1299" t="s">
        <v>1</v>
      </c>
      <c r="D1299" t="s">
        <v>0</v>
      </c>
      <c r="E1299">
        <v>3013</v>
      </c>
      <c r="F1299" s="1" t="s">
        <v>2876</v>
      </c>
      <c r="G1299" t="s">
        <v>9225</v>
      </c>
      <c r="H1299" s="113">
        <v>0</v>
      </c>
      <c r="I1299" s="113">
        <v>0</v>
      </c>
      <c r="J1299" s="113">
        <v>0</v>
      </c>
      <c r="K1299" s="113">
        <v>34.57</v>
      </c>
      <c r="L1299" s="113">
        <v>0</v>
      </c>
      <c r="M1299" s="113">
        <v>0</v>
      </c>
      <c r="N1299" s="113">
        <v>0</v>
      </c>
      <c r="O1299" s="113">
        <v>4.4941000000000004</v>
      </c>
      <c r="P1299" s="113">
        <v>39.064100000000003</v>
      </c>
      <c r="R1299">
        <v>3</v>
      </c>
      <c r="S1299" s="136"/>
      <c r="T1299" s="136"/>
      <c r="U1299" s="136"/>
    </row>
    <row r="1300" spans="1:21" x14ac:dyDescent="0.25">
      <c r="A1300" t="s">
        <v>7944</v>
      </c>
      <c r="B1300" s="13" t="s">
        <v>9403</v>
      </c>
      <c r="C1300" t="s">
        <v>1</v>
      </c>
      <c r="D1300" t="s">
        <v>0</v>
      </c>
      <c r="E1300">
        <v>2989</v>
      </c>
      <c r="F1300" s="1" t="s">
        <v>2876</v>
      </c>
      <c r="G1300" t="s">
        <v>9225</v>
      </c>
      <c r="H1300" s="113">
        <v>0</v>
      </c>
      <c r="I1300" s="113">
        <v>0</v>
      </c>
      <c r="J1300" s="113">
        <v>0</v>
      </c>
      <c r="K1300" s="113">
        <v>53.94</v>
      </c>
      <c r="L1300" s="113">
        <v>0</v>
      </c>
      <c r="M1300" s="113">
        <v>0</v>
      </c>
      <c r="N1300" s="113">
        <v>0</v>
      </c>
      <c r="O1300" s="113">
        <v>7.0122</v>
      </c>
      <c r="P1300" s="113">
        <v>60.952199999999998</v>
      </c>
      <c r="R1300">
        <v>3</v>
      </c>
      <c r="S1300" s="136"/>
      <c r="T1300" s="136"/>
      <c r="U1300" s="136"/>
    </row>
    <row r="1301" spans="1:21" x14ac:dyDescent="0.25">
      <c r="A1301" t="s">
        <v>7944</v>
      </c>
      <c r="B1301" s="13" t="s">
        <v>9404</v>
      </c>
      <c r="C1301" t="s">
        <v>1</v>
      </c>
      <c r="D1301" t="s">
        <v>0</v>
      </c>
      <c r="E1301">
        <v>2963</v>
      </c>
      <c r="F1301" s="1" t="s">
        <v>2876</v>
      </c>
      <c r="G1301" t="s">
        <v>9225</v>
      </c>
      <c r="H1301" s="113">
        <v>0</v>
      </c>
      <c r="I1301" s="113">
        <v>0</v>
      </c>
      <c r="J1301" s="113">
        <v>0</v>
      </c>
      <c r="K1301" s="113">
        <v>36.36</v>
      </c>
      <c r="L1301" s="113">
        <v>0</v>
      </c>
      <c r="M1301" s="113">
        <v>0</v>
      </c>
      <c r="N1301" s="113">
        <v>0</v>
      </c>
      <c r="O1301" s="113">
        <v>4.7267999999999999</v>
      </c>
      <c r="P1301" s="113">
        <v>41.086799999999997</v>
      </c>
      <c r="R1301">
        <v>3</v>
      </c>
      <c r="S1301" s="136"/>
      <c r="T1301" s="136"/>
      <c r="U1301" s="136"/>
    </row>
    <row r="1302" spans="1:21" x14ac:dyDescent="0.25">
      <c r="A1302" t="s">
        <v>7944</v>
      </c>
      <c r="B1302" s="13" t="s">
        <v>9404</v>
      </c>
      <c r="C1302" t="s">
        <v>1</v>
      </c>
      <c r="D1302" t="s">
        <v>0</v>
      </c>
      <c r="E1302">
        <v>2939</v>
      </c>
      <c r="F1302" s="1" t="s">
        <v>2876</v>
      </c>
      <c r="G1302" t="s">
        <v>9225</v>
      </c>
      <c r="H1302" s="113">
        <v>0</v>
      </c>
      <c r="I1302" s="113">
        <v>0</v>
      </c>
      <c r="J1302" s="113">
        <v>0</v>
      </c>
      <c r="K1302" s="113">
        <v>62.28</v>
      </c>
      <c r="L1302" s="113">
        <v>0</v>
      </c>
      <c r="M1302" s="113">
        <v>0</v>
      </c>
      <c r="N1302" s="113">
        <v>0</v>
      </c>
      <c r="O1302" s="113">
        <v>8.0964000000000009</v>
      </c>
      <c r="P1302" s="113">
        <v>70.376400000000004</v>
      </c>
      <c r="R1302">
        <v>3</v>
      </c>
      <c r="S1302" s="136"/>
      <c r="T1302" s="136"/>
      <c r="U1302" s="136"/>
    </row>
    <row r="1303" spans="1:21" x14ac:dyDescent="0.25">
      <c r="A1303" t="s">
        <v>7944</v>
      </c>
      <c r="B1303" s="13" t="s">
        <v>9404</v>
      </c>
      <c r="C1303" t="s">
        <v>1</v>
      </c>
      <c r="D1303" t="s">
        <v>0</v>
      </c>
      <c r="E1303">
        <v>2910</v>
      </c>
      <c r="F1303" s="1" t="s">
        <v>2876</v>
      </c>
      <c r="G1303" t="s">
        <v>9225</v>
      </c>
      <c r="H1303" s="113">
        <v>0</v>
      </c>
      <c r="I1303" s="113">
        <v>0</v>
      </c>
      <c r="J1303" s="113">
        <v>0</v>
      </c>
      <c r="K1303" s="113">
        <v>43.51</v>
      </c>
      <c r="L1303" s="113">
        <v>0</v>
      </c>
      <c r="M1303" s="113">
        <v>0</v>
      </c>
      <c r="N1303" s="113">
        <v>0</v>
      </c>
      <c r="O1303" s="113">
        <v>5.6562999999999999</v>
      </c>
      <c r="P1303" s="113">
        <v>49.1663</v>
      </c>
      <c r="R1303">
        <v>3</v>
      </c>
      <c r="S1303" s="136"/>
      <c r="T1303" s="136"/>
      <c r="U1303" s="136"/>
    </row>
    <row r="1304" spans="1:21" x14ac:dyDescent="0.25">
      <c r="A1304" t="s">
        <v>7944</v>
      </c>
      <c r="B1304" s="13" t="s">
        <v>9363</v>
      </c>
      <c r="C1304" t="s">
        <v>1</v>
      </c>
      <c r="D1304" t="s">
        <v>0</v>
      </c>
      <c r="E1304">
        <v>3218</v>
      </c>
      <c r="F1304" s="1" t="s">
        <v>2876</v>
      </c>
      <c r="G1304" t="s">
        <v>9225</v>
      </c>
      <c r="H1304" s="113">
        <v>0</v>
      </c>
      <c r="I1304" s="113">
        <v>0</v>
      </c>
      <c r="J1304" s="113">
        <v>0</v>
      </c>
      <c r="K1304" s="113">
        <v>59.7</v>
      </c>
      <c r="L1304" s="113">
        <v>0</v>
      </c>
      <c r="M1304" s="113">
        <v>0</v>
      </c>
      <c r="N1304" s="113">
        <v>0</v>
      </c>
      <c r="O1304" s="113">
        <v>7.761000000000001</v>
      </c>
      <c r="P1304" s="113">
        <v>67.460999999999999</v>
      </c>
      <c r="R1304">
        <v>3</v>
      </c>
      <c r="S1304" s="136"/>
      <c r="T1304" s="136"/>
      <c r="U1304" s="136"/>
    </row>
    <row r="1305" spans="1:21" x14ac:dyDescent="0.25">
      <c r="A1305" t="s">
        <v>7944</v>
      </c>
      <c r="B1305" s="13" t="s">
        <v>9398</v>
      </c>
      <c r="C1305" t="s">
        <v>1</v>
      </c>
      <c r="D1305" t="s">
        <v>0</v>
      </c>
      <c r="E1305">
        <v>3205</v>
      </c>
      <c r="F1305" s="1" t="s">
        <v>2876</v>
      </c>
      <c r="G1305" t="s">
        <v>9225</v>
      </c>
      <c r="H1305" s="113">
        <v>0</v>
      </c>
      <c r="I1305" s="113">
        <v>0</v>
      </c>
      <c r="J1305" s="113">
        <v>0</v>
      </c>
      <c r="K1305" s="113">
        <v>59.7</v>
      </c>
      <c r="L1305" s="113">
        <v>0</v>
      </c>
      <c r="M1305" s="113">
        <v>0</v>
      </c>
      <c r="N1305" s="113">
        <v>0</v>
      </c>
      <c r="O1305" s="113">
        <v>7.761000000000001</v>
      </c>
      <c r="P1305" s="113">
        <v>67.460999999999999</v>
      </c>
      <c r="R1305">
        <v>3</v>
      </c>
      <c r="S1305" s="136"/>
      <c r="T1305" s="136"/>
      <c r="U1305" s="136"/>
    </row>
    <row r="1306" spans="1:21" x14ac:dyDescent="0.25">
      <c r="A1306" t="s">
        <v>7944</v>
      </c>
      <c r="B1306" s="13" t="s">
        <v>9397</v>
      </c>
      <c r="C1306" t="s">
        <v>1</v>
      </c>
      <c r="D1306" t="s">
        <v>0</v>
      </c>
      <c r="E1306">
        <v>3162</v>
      </c>
      <c r="F1306" s="1" t="s">
        <v>2876</v>
      </c>
      <c r="G1306" t="s">
        <v>9225</v>
      </c>
      <c r="H1306" s="113">
        <v>0</v>
      </c>
      <c r="I1306" s="113">
        <v>0</v>
      </c>
      <c r="J1306" s="113">
        <v>0</v>
      </c>
      <c r="K1306" s="113">
        <v>59.7</v>
      </c>
      <c r="L1306" s="113">
        <v>0</v>
      </c>
      <c r="M1306" s="113">
        <v>0</v>
      </c>
      <c r="N1306" s="113">
        <v>0</v>
      </c>
      <c r="O1306" s="113">
        <v>7.761000000000001</v>
      </c>
      <c r="P1306" s="113">
        <v>67.460999999999999</v>
      </c>
      <c r="R1306">
        <v>3</v>
      </c>
      <c r="S1306" s="136"/>
      <c r="T1306" s="136"/>
      <c r="U1306" s="136"/>
    </row>
    <row r="1307" spans="1:21" x14ac:dyDescent="0.25">
      <c r="A1307" t="s">
        <v>7944</v>
      </c>
      <c r="B1307" s="13" t="s">
        <v>9399</v>
      </c>
      <c r="C1307" t="s">
        <v>1</v>
      </c>
      <c r="D1307" t="s">
        <v>0</v>
      </c>
      <c r="E1307">
        <v>3142</v>
      </c>
      <c r="F1307" s="1" t="s">
        <v>2876</v>
      </c>
      <c r="G1307" t="s">
        <v>9225</v>
      </c>
      <c r="H1307" s="113">
        <v>0</v>
      </c>
      <c r="I1307" s="113">
        <v>0</v>
      </c>
      <c r="J1307" s="113">
        <v>0</v>
      </c>
      <c r="K1307" s="113">
        <v>59.7</v>
      </c>
      <c r="L1307" s="113">
        <v>0</v>
      </c>
      <c r="M1307" s="113">
        <v>0</v>
      </c>
      <c r="N1307" s="113">
        <v>0</v>
      </c>
      <c r="O1307" s="113">
        <v>7.761000000000001</v>
      </c>
      <c r="P1307" s="113">
        <v>67.460999999999999</v>
      </c>
      <c r="R1307">
        <v>3</v>
      </c>
      <c r="S1307" s="136"/>
      <c r="T1307" s="136"/>
      <c r="U1307" s="136"/>
    </row>
    <row r="1308" spans="1:21" x14ac:dyDescent="0.25">
      <c r="A1308" t="s">
        <v>7944</v>
      </c>
      <c r="B1308" s="13" t="s">
        <v>9374</v>
      </c>
      <c r="C1308" t="s">
        <v>1</v>
      </c>
      <c r="D1308" t="s">
        <v>0</v>
      </c>
      <c r="E1308">
        <v>3103</v>
      </c>
      <c r="F1308" s="1" t="s">
        <v>2876</v>
      </c>
      <c r="G1308" t="s">
        <v>9225</v>
      </c>
      <c r="H1308" s="113">
        <v>0</v>
      </c>
      <c r="I1308" s="113">
        <v>0</v>
      </c>
      <c r="J1308" s="113">
        <v>0</v>
      </c>
      <c r="K1308" s="113">
        <v>59.7</v>
      </c>
      <c r="L1308" s="113">
        <v>0</v>
      </c>
      <c r="M1308" s="113">
        <v>0</v>
      </c>
      <c r="N1308" s="113">
        <v>0</v>
      </c>
      <c r="O1308" s="113">
        <v>7.761000000000001</v>
      </c>
      <c r="P1308" s="113">
        <v>67.460999999999999</v>
      </c>
      <c r="R1308">
        <v>3</v>
      </c>
      <c r="S1308" s="136"/>
      <c r="T1308" s="136"/>
      <c r="U1308" s="136"/>
    </row>
    <row r="1309" spans="1:21" x14ac:dyDescent="0.25">
      <c r="A1309" t="s">
        <v>7944</v>
      </c>
      <c r="B1309" s="13" t="s">
        <v>9405</v>
      </c>
      <c r="C1309" t="s">
        <v>1</v>
      </c>
      <c r="D1309" t="s">
        <v>0</v>
      </c>
      <c r="E1309">
        <v>3088</v>
      </c>
      <c r="F1309" s="1" t="s">
        <v>2876</v>
      </c>
      <c r="G1309" t="s">
        <v>9225</v>
      </c>
      <c r="H1309" s="113">
        <v>0</v>
      </c>
      <c r="I1309" s="113">
        <v>0</v>
      </c>
      <c r="J1309" s="113">
        <v>0</v>
      </c>
      <c r="K1309" s="113">
        <v>59.7</v>
      </c>
      <c r="L1309" s="113">
        <v>0</v>
      </c>
      <c r="M1309" s="113">
        <v>0</v>
      </c>
      <c r="N1309" s="113">
        <v>0</v>
      </c>
      <c r="O1309" s="113">
        <v>7.761000000000001</v>
      </c>
      <c r="P1309" s="113">
        <v>67.460999999999999</v>
      </c>
      <c r="R1309">
        <v>3</v>
      </c>
      <c r="S1309" s="136"/>
      <c r="T1309" s="136"/>
      <c r="U1309" s="136"/>
    </row>
    <row r="1310" spans="1:21" x14ac:dyDescent="0.25">
      <c r="A1310" t="s">
        <v>7944</v>
      </c>
      <c r="B1310" s="13" t="s">
        <v>9401</v>
      </c>
      <c r="C1310" t="s">
        <v>1</v>
      </c>
      <c r="D1310" t="s">
        <v>0</v>
      </c>
      <c r="E1310">
        <v>3044</v>
      </c>
      <c r="F1310" s="1" t="s">
        <v>2876</v>
      </c>
      <c r="G1310" t="s">
        <v>9225</v>
      </c>
      <c r="H1310" s="113">
        <v>0</v>
      </c>
      <c r="I1310" s="113">
        <v>0</v>
      </c>
      <c r="J1310" s="113">
        <v>0</v>
      </c>
      <c r="K1310" s="113">
        <v>59.7</v>
      </c>
      <c r="L1310" s="113">
        <v>0</v>
      </c>
      <c r="M1310" s="113">
        <v>0</v>
      </c>
      <c r="N1310" s="113">
        <v>0</v>
      </c>
      <c r="O1310" s="113">
        <v>7.761000000000001</v>
      </c>
      <c r="P1310" s="113">
        <v>67.460999999999999</v>
      </c>
      <c r="R1310">
        <v>3</v>
      </c>
      <c r="S1310" s="136"/>
      <c r="T1310" s="136"/>
      <c r="U1310" s="136"/>
    </row>
    <row r="1311" spans="1:21" x14ac:dyDescent="0.25">
      <c r="A1311" t="s">
        <v>7944</v>
      </c>
      <c r="B1311" s="13" t="s">
        <v>9400</v>
      </c>
      <c r="C1311" t="s">
        <v>1</v>
      </c>
      <c r="D1311" t="s">
        <v>0</v>
      </c>
      <c r="E1311">
        <v>3021</v>
      </c>
      <c r="F1311" s="1" t="s">
        <v>2876</v>
      </c>
      <c r="G1311" t="s">
        <v>9225</v>
      </c>
      <c r="H1311" s="113">
        <v>0</v>
      </c>
      <c r="I1311" s="113">
        <v>0</v>
      </c>
      <c r="J1311" s="113">
        <v>0</v>
      </c>
      <c r="K1311" s="113">
        <v>59.7</v>
      </c>
      <c r="L1311" s="113">
        <v>0</v>
      </c>
      <c r="M1311" s="113">
        <v>0</v>
      </c>
      <c r="N1311" s="113">
        <v>0</v>
      </c>
      <c r="O1311" s="113">
        <v>7.761000000000001</v>
      </c>
      <c r="P1311" s="113">
        <v>67.460999999999999</v>
      </c>
      <c r="R1311">
        <v>3</v>
      </c>
      <c r="S1311" s="136"/>
      <c r="T1311" s="136"/>
      <c r="U1311" s="136"/>
    </row>
    <row r="1312" spans="1:21" x14ac:dyDescent="0.25">
      <c r="A1312" t="s">
        <v>7944</v>
      </c>
      <c r="B1312" s="13" t="s">
        <v>9403</v>
      </c>
      <c r="C1312" t="s">
        <v>1</v>
      </c>
      <c r="D1312" t="s">
        <v>0</v>
      </c>
      <c r="E1312">
        <v>3000</v>
      </c>
      <c r="F1312" s="1" t="s">
        <v>2876</v>
      </c>
      <c r="G1312" t="s">
        <v>9225</v>
      </c>
      <c r="H1312" s="113">
        <v>0</v>
      </c>
      <c r="I1312" s="113">
        <v>0</v>
      </c>
      <c r="J1312" s="113">
        <v>0</v>
      </c>
      <c r="K1312" s="113">
        <v>59.7</v>
      </c>
      <c r="L1312" s="113">
        <v>0</v>
      </c>
      <c r="M1312" s="113">
        <v>0</v>
      </c>
      <c r="N1312" s="113">
        <v>0</v>
      </c>
      <c r="O1312" s="113">
        <v>7.761000000000001</v>
      </c>
      <c r="P1312" s="113">
        <v>67.460999999999999</v>
      </c>
      <c r="R1312">
        <v>3</v>
      </c>
      <c r="S1312" s="136"/>
      <c r="T1312" s="136"/>
      <c r="U1312" s="136"/>
    </row>
    <row r="1313" spans="1:21" x14ac:dyDescent="0.25">
      <c r="A1313" t="s">
        <v>7944</v>
      </c>
      <c r="B1313" s="13" t="s">
        <v>9364</v>
      </c>
      <c r="C1313" t="s">
        <v>1</v>
      </c>
      <c r="D1313" t="s">
        <v>0</v>
      </c>
      <c r="E1313">
        <v>3189</v>
      </c>
      <c r="F1313" s="1" t="s">
        <v>2876</v>
      </c>
      <c r="G1313" t="s">
        <v>9225</v>
      </c>
      <c r="H1313" s="113">
        <v>0</v>
      </c>
      <c r="I1313" s="113">
        <v>0</v>
      </c>
      <c r="J1313" s="113">
        <v>0</v>
      </c>
      <c r="K1313" s="113">
        <v>59.7</v>
      </c>
      <c r="L1313" s="113">
        <v>0</v>
      </c>
      <c r="M1313" s="113">
        <v>0</v>
      </c>
      <c r="N1313" s="113">
        <v>0</v>
      </c>
      <c r="O1313" s="113">
        <v>7.761000000000001</v>
      </c>
      <c r="P1313" s="113">
        <v>67.460999999999999</v>
      </c>
      <c r="R1313">
        <v>3</v>
      </c>
      <c r="S1313" s="136"/>
      <c r="T1313" s="136"/>
      <c r="U1313" s="136"/>
    </row>
    <row r="1314" spans="1:21" x14ac:dyDescent="0.25">
      <c r="A1314" t="s">
        <v>7944</v>
      </c>
      <c r="B1314" s="13" t="s">
        <v>9363</v>
      </c>
      <c r="C1314" t="s">
        <v>1</v>
      </c>
      <c r="D1314" t="s">
        <v>0</v>
      </c>
      <c r="E1314">
        <v>3219</v>
      </c>
      <c r="F1314" s="1" t="s">
        <v>2876</v>
      </c>
      <c r="G1314" t="s">
        <v>9225</v>
      </c>
      <c r="H1314" s="113">
        <v>0</v>
      </c>
      <c r="I1314" s="113">
        <v>0</v>
      </c>
      <c r="J1314" s="113">
        <v>0</v>
      </c>
      <c r="K1314" s="113">
        <v>59.7</v>
      </c>
      <c r="L1314" s="113">
        <v>0</v>
      </c>
      <c r="M1314" s="113">
        <v>0</v>
      </c>
      <c r="N1314" s="113">
        <v>0</v>
      </c>
      <c r="O1314" s="113">
        <v>7.761000000000001</v>
      </c>
      <c r="P1314" s="113">
        <v>67.460999999999999</v>
      </c>
      <c r="R1314">
        <v>3</v>
      </c>
      <c r="S1314" s="136"/>
      <c r="T1314" s="136"/>
      <c r="U1314" s="136"/>
    </row>
    <row r="1315" spans="1:21" x14ac:dyDescent="0.25">
      <c r="A1315" t="s">
        <v>7944</v>
      </c>
      <c r="B1315" s="13" t="s">
        <v>9397</v>
      </c>
      <c r="C1315" t="s">
        <v>1</v>
      </c>
      <c r="D1315" t="s">
        <v>0</v>
      </c>
      <c r="E1315">
        <v>3164</v>
      </c>
      <c r="F1315" s="1" t="s">
        <v>2876</v>
      </c>
      <c r="G1315" t="s">
        <v>9225</v>
      </c>
      <c r="H1315" s="113">
        <v>0</v>
      </c>
      <c r="I1315" s="113">
        <v>0</v>
      </c>
      <c r="J1315" s="113">
        <v>0</v>
      </c>
      <c r="K1315" s="113">
        <v>59.7</v>
      </c>
      <c r="L1315" s="113">
        <v>0</v>
      </c>
      <c r="M1315" s="113">
        <v>0</v>
      </c>
      <c r="N1315" s="113">
        <v>0</v>
      </c>
      <c r="O1315" s="113">
        <v>7.761000000000001</v>
      </c>
      <c r="P1315" s="113">
        <v>67.460999999999999</v>
      </c>
      <c r="R1315">
        <v>3</v>
      </c>
      <c r="S1315" s="136"/>
      <c r="T1315" s="136"/>
      <c r="U1315" s="136"/>
    </row>
    <row r="1316" spans="1:21" x14ac:dyDescent="0.25">
      <c r="A1316" t="s">
        <v>7944</v>
      </c>
      <c r="B1316" s="13" t="s">
        <v>9374</v>
      </c>
      <c r="C1316" t="s">
        <v>1</v>
      </c>
      <c r="D1316" t="s">
        <v>0</v>
      </c>
      <c r="E1316">
        <v>3104</v>
      </c>
      <c r="F1316" s="1" t="s">
        <v>2876</v>
      </c>
      <c r="G1316" t="s">
        <v>9225</v>
      </c>
      <c r="H1316" s="113">
        <v>0</v>
      </c>
      <c r="I1316" s="113">
        <v>0</v>
      </c>
      <c r="J1316" s="113">
        <v>0</v>
      </c>
      <c r="K1316" s="113">
        <v>59.7</v>
      </c>
      <c r="L1316" s="113">
        <v>0</v>
      </c>
      <c r="M1316" s="113">
        <v>0</v>
      </c>
      <c r="N1316" s="113">
        <v>0</v>
      </c>
      <c r="O1316" s="113">
        <v>7.761000000000001</v>
      </c>
      <c r="P1316" s="113">
        <v>67.460999999999999</v>
      </c>
      <c r="R1316">
        <v>3</v>
      </c>
      <c r="S1316" s="136"/>
      <c r="T1316" s="136"/>
      <c r="U1316" s="136"/>
    </row>
    <row r="1317" spans="1:21" x14ac:dyDescent="0.25">
      <c r="A1317" t="s">
        <v>7944</v>
      </c>
      <c r="B1317" s="13" t="s">
        <v>9401</v>
      </c>
      <c r="C1317" t="s">
        <v>1</v>
      </c>
      <c r="D1317" t="s">
        <v>0</v>
      </c>
      <c r="E1317">
        <v>3040</v>
      </c>
      <c r="F1317" s="1" t="s">
        <v>2876</v>
      </c>
      <c r="G1317" t="s">
        <v>9225</v>
      </c>
      <c r="H1317" s="113">
        <v>0</v>
      </c>
      <c r="I1317" s="113">
        <v>0</v>
      </c>
      <c r="J1317" s="113">
        <v>0</v>
      </c>
      <c r="K1317" s="113">
        <v>59.7</v>
      </c>
      <c r="L1317" s="113">
        <v>0</v>
      </c>
      <c r="M1317" s="113">
        <v>0</v>
      </c>
      <c r="N1317" s="113">
        <v>0</v>
      </c>
      <c r="O1317" s="113">
        <v>7.761000000000001</v>
      </c>
      <c r="P1317" s="113">
        <v>67.460999999999999</v>
      </c>
      <c r="R1317">
        <v>3</v>
      </c>
      <c r="S1317" s="136"/>
      <c r="T1317" s="136"/>
      <c r="U1317" s="136"/>
    </row>
    <row r="1318" spans="1:21" x14ac:dyDescent="0.25">
      <c r="A1318" t="s">
        <v>7944</v>
      </c>
      <c r="B1318" s="13" t="s">
        <v>9403</v>
      </c>
      <c r="C1318" t="s">
        <v>1</v>
      </c>
      <c r="D1318" t="s">
        <v>0</v>
      </c>
      <c r="E1318">
        <v>2991</v>
      </c>
      <c r="F1318" s="1" t="s">
        <v>2876</v>
      </c>
      <c r="G1318" t="s">
        <v>9225</v>
      </c>
      <c r="H1318" s="113">
        <v>0</v>
      </c>
      <c r="I1318" s="113">
        <v>0</v>
      </c>
      <c r="J1318" s="113">
        <v>0</v>
      </c>
      <c r="K1318" s="113">
        <v>59.7</v>
      </c>
      <c r="L1318" s="113">
        <v>0</v>
      </c>
      <c r="M1318" s="113">
        <v>0</v>
      </c>
      <c r="N1318" s="113">
        <v>0</v>
      </c>
      <c r="O1318" s="113">
        <v>7.761000000000001</v>
      </c>
      <c r="P1318" s="113">
        <v>67.460999999999999</v>
      </c>
      <c r="R1318">
        <v>3</v>
      </c>
      <c r="S1318" s="136"/>
      <c r="T1318" s="136"/>
      <c r="U1318" s="136"/>
    </row>
    <row r="1319" spans="1:21" x14ac:dyDescent="0.25">
      <c r="A1319" t="s">
        <v>7944</v>
      </c>
      <c r="B1319" s="13" t="s">
        <v>9013</v>
      </c>
      <c r="C1319" t="s">
        <v>1</v>
      </c>
      <c r="D1319" t="s">
        <v>0</v>
      </c>
      <c r="E1319">
        <v>3232</v>
      </c>
      <c r="F1319" s="1" t="s">
        <v>2876</v>
      </c>
      <c r="G1319" t="s">
        <v>9225</v>
      </c>
      <c r="H1319" s="113">
        <v>0</v>
      </c>
      <c r="I1319" s="113">
        <v>0</v>
      </c>
      <c r="J1319" s="113">
        <v>0</v>
      </c>
      <c r="K1319" s="113">
        <v>48.28</v>
      </c>
      <c r="L1319" s="113">
        <v>0</v>
      </c>
      <c r="M1319" s="113">
        <v>0</v>
      </c>
      <c r="N1319" s="113">
        <v>0</v>
      </c>
      <c r="O1319" s="113">
        <v>6.2764000000000006</v>
      </c>
      <c r="P1319" s="113">
        <v>54.556400000000004</v>
      </c>
      <c r="R1319">
        <v>3</v>
      </c>
      <c r="S1319" s="136"/>
      <c r="T1319" s="136"/>
      <c r="U1319" s="136"/>
    </row>
    <row r="1320" spans="1:21" x14ac:dyDescent="0.25">
      <c r="A1320" t="s">
        <v>7944</v>
      </c>
      <c r="B1320" s="13" t="s">
        <v>9406</v>
      </c>
      <c r="C1320" t="s">
        <v>1</v>
      </c>
      <c r="D1320" t="s">
        <v>0</v>
      </c>
      <c r="E1320">
        <v>3211</v>
      </c>
      <c r="F1320" s="1" t="s">
        <v>2876</v>
      </c>
      <c r="G1320" t="s">
        <v>9225</v>
      </c>
      <c r="H1320" s="113">
        <v>0</v>
      </c>
      <c r="I1320" s="113">
        <v>0</v>
      </c>
      <c r="J1320" s="113">
        <v>0</v>
      </c>
      <c r="K1320" s="113">
        <v>30.99</v>
      </c>
      <c r="L1320" s="113">
        <v>0</v>
      </c>
      <c r="M1320" s="113">
        <v>0</v>
      </c>
      <c r="N1320" s="113">
        <v>0</v>
      </c>
      <c r="O1320" s="113">
        <v>4.0286999999999997</v>
      </c>
      <c r="P1320" s="113">
        <v>35.018699999999995</v>
      </c>
      <c r="R1320">
        <v>3</v>
      </c>
      <c r="S1320" s="136"/>
      <c r="T1320" s="136"/>
      <c r="U1320" s="136"/>
    </row>
    <row r="1321" spans="1:21" x14ac:dyDescent="0.25">
      <c r="A1321" t="s">
        <v>7944</v>
      </c>
      <c r="B1321" s="13" t="s">
        <v>9364</v>
      </c>
      <c r="C1321" t="s">
        <v>1</v>
      </c>
      <c r="D1321" t="s">
        <v>0</v>
      </c>
      <c r="E1321">
        <v>3190</v>
      </c>
      <c r="F1321" s="1" t="s">
        <v>2876</v>
      </c>
      <c r="G1321" t="s">
        <v>9225</v>
      </c>
      <c r="H1321" s="113">
        <v>0</v>
      </c>
      <c r="I1321" s="113">
        <v>0</v>
      </c>
      <c r="J1321" s="113">
        <v>0</v>
      </c>
      <c r="K1321" s="113">
        <v>29.8</v>
      </c>
      <c r="L1321" s="113">
        <v>0</v>
      </c>
      <c r="M1321" s="113">
        <v>0</v>
      </c>
      <c r="N1321" s="113">
        <v>0</v>
      </c>
      <c r="O1321" s="113">
        <v>3.8740000000000001</v>
      </c>
      <c r="P1321" s="113">
        <v>33.673999999999999</v>
      </c>
      <c r="R1321">
        <v>3</v>
      </c>
      <c r="S1321" s="136"/>
      <c r="T1321" s="136"/>
      <c r="U1321" s="136"/>
    </row>
    <row r="1322" spans="1:21" x14ac:dyDescent="0.25">
      <c r="A1322" t="s">
        <v>7944</v>
      </c>
      <c r="B1322" s="13" t="s">
        <v>9378</v>
      </c>
      <c r="C1322" t="s">
        <v>1</v>
      </c>
      <c r="D1322" t="s">
        <v>0</v>
      </c>
      <c r="E1322">
        <v>3174</v>
      </c>
      <c r="F1322" s="1" t="s">
        <v>2876</v>
      </c>
      <c r="G1322" t="s">
        <v>9225</v>
      </c>
      <c r="H1322" s="113">
        <v>0</v>
      </c>
      <c r="I1322" s="113">
        <v>0</v>
      </c>
      <c r="J1322" s="113">
        <v>0</v>
      </c>
      <c r="K1322" s="113">
        <v>42.91</v>
      </c>
      <c r="L1322" s="113">
        <v>0</v>
      </c>
      <c r="M1322" s="113">
        <v>0</v>
      </c>
      <c r="N1322" s="113">
        <v>0</v>
      </c>
      <c r="O1322" s="113">
        <v>5.5782999999999996</v>
      </c>
      <c r="P1322" s="113">
        <v>48.488299999999995</v>
      </c>
      <c r="R1322">
        <v>3</v>
      </c>
      <c r="S1322" s="136"/>
      <c r="T1322" s="136"/>
      <c r="U1322" s="136"/>
    </row>
    <row r="1323" spans="1:21" x14ac:dyDescent="0.25">
      <c r="A1323" t="s">
        <v>7944</v>
      </c>
      <c r="B1323" s="13" t="s">
        <v>9391</v>
      </c>
      <c r="C1323" t="s">
        <v>1</v>
      </c>
      <c r="D1323" t="s">
        <v>0</v>
      </c>
      <c r="E1323">
        <v>3151</v>
      </c>
      <c r="F1323" s="1" t="s">
        <v>2876</v>
      </c>
      <c r="G1323" t="s">
        <v>9225</v>
      </c>
      <c r="H1323" s="113">
        <v>0</v>
      </c>
      <c r="I1323" s="113">
        <v>0</v>
      </c>
      <c r="J1323" s="113">
        <v>0</v>
      </c>
      <c r="K1323" s="113">
        <v>35.159999999999997</v>
      </c>
      <c r="L1323" s="113">
        <v>0</v>
      </c>
      <c r="M1323" s="113">
        <v>0</v>
      </c>
      <c r="N1323" s="113">
        <v>0</v>
      </c>
      <c r="O1323" s="113">
        <v>4.5707999999999993</v>
      </c>
      <c r="P1323" s="113">
        <v>39.730799999999995</v>
      </c>
      <c r="R1323">
        <v>3</v>
      </c>
      <c r="S1323" s="136"/>
      <c r="T1323" s="136"/>
      <c r="U1323" s="136"/>
    </row>
    <row r="1324" spans="1:21" x14ac:dyDescent="0.25">
      <c r="A1324" t="s">
        <v>7944</v>
      </c>
      <c r="B1324" s="13" t="s">
        <v>9382</v>
      </c>
      <c r="C1324" t="s">
        <v>1</v>
      </c>
      <c r="D1324" t="s">
        <v>0</v>
      </c>
      <c r="E1324">
        <v>3129</v>
      </c>
      <c r="F1324" s="1" t="s">
        <v>2876</v>
      </c>
      <c r="G1324" t="s">
        <v>9225</v>
      </c>
      <c r="H1324" s="113">
        <v>0</v>
      </c>
      <c r="I1324" s="113">
        <v>0</v>
      </c>
      <c r="J1324" s="113">
        <v>0</v>
      </c>
      <c r="K1324" s="113">
        <v>29.8</v>
      </c>
      <c r="L1324" s="113">
        <v>0</v>
      </c>
      <c r="M1324" s="113">
        <v>0</v>
      </c>
      <c r="N1324" s="113">
        <v>0</v>
      </c>
      <c r="O1324" s="113">
        <v>3.8740000000000001</v>
      </c>
      <c r="P1324" s="113">
        <v>33.673999999999999</v>
      </c>
      <c r="R1324">
        <v>3</v>
      </c>
      <c r="S1324" s="136"/>
      <c r="T1324" s="136"/>
      <c r="U1324" s="136"/>
    </row>
    <row r="1325" spans="1:21" x14ac:dyDescent="0.25">
      <c r="A1325" t="s">
        <v>7944</v>
      </c>
      <c r="B1325" s="13" t="s">
        <v>9407</v>
      </c>
      <c r="C1325" t="s">
        <v>1</v>
      </c>
      <c r="D1325" t="s">
        <v>0</v>
      </c>
      <c r="E1325">
        <v>3111</v>
      </c>
      <c r="F1325" s="1" t="s">
        <v>2876</v>
      </c>
      <c r="G1325" t="s">
        <v>9225</v>
      </c>
      <c r="H1325" s="113">
        <v>0</v>
      </c>
      <c r="I1325" s="113">
        <v>0</v>
      </c>
      <c r="J1325" s="113">
        <v>0</v>
      </c>
      <c r="K1325" s="113">
        <v>46.79</v>
      </c>
      <c r="L1325" s="113">
        <v>0</v>
      </c>
      <c r="M1325" s="113">
        <v>0</v>
      </c>
      <c r="N1325" s="113">
        <v>0</v>
      </c>
      <c r="O1325" s="113">
        <v>6.0827</v>
      </c>
      <c r="P1325" s="113">
        <v>52.872700000000002</v>
      </c>
      <c r="R1325">
        <v>3</v>
      </c>
      <c r="S1325" s="136"/>
      <c r="T1325" s="136"/>
      <c r="U1325" s="136"/>
    </row>
    <row r="1326" spans="1:21" x14ac:dyDescent="0.25">
      <c r="A1326" t="s">
        <v>7944</v>
      </c>
      <c r="B1326" s="13" t="s">
        <v>9374</v>
      </c>
      <c r="C1326" t="s">
        <v>1</v>
      </c>
      <c r="D1326" t="s">
        <v>0</v>
      </c>
      <c r="E1326">
        <v>3099</v>
      </c>
      <c r="F1326" s="1" t="s">
        <v>2876</v>
      </c>
      <c r="G1326" t="s">
        <v>9225</v>
      </c>
      <c r="H1326" s="113">
        <v>0</v>
      </c>
      <c r="I1326" s="113">
        <v>0</v>
      </c>
      <c r="J1326" s="113">
        <v>0</v>
      </c>
      <c r="K1326" s="113">
        <v>42.32</v>
      </c>
      <c r="L1326" s="113">
        <v>0</v>
      </c>
      <c r="M1326" s="113">
        <v>0</v>
      </c>
      <c r="N1326" s="113">
        <v>0</v>
      </c>
      <c r="O1326" s="113">
        <v>5.5015999999999998</v>
      </c>
      <c r="P1326" s="113">
        <v>47.821600000000004</v>
      </c>
      <c r="R1326">
        <v>3</v>
      </c>
      <c r="S1326" s="136"/>
      <c r="T1326" s="136"/>
      <c r="U1326" s="136"/>
    </row>
    <row r="1327" spans="1:21" x14ac:dyDescent="0.25">
      <c r="A1327" t="s">
        <v>7944</v>
      </c>
      <c r="B1327" s="13" t="s">
        <v>9402</v>
      </c>
      <c r="C1327" t="s">
        <v>1</v>
      </c>
      <c r="D1327" t="s">
        <v>0</v>
      </c>
      <c r="E1327">
        <v>3071</v>
      </c>
      <c r="F1327" s="1" t="s">
        <v>2876</v>
      </c>
      <c r="G1327" t="s">
        <v>9225</v>
      </c>
      <c r="H1327" s="113">
        <v>0</v>
      </c>
      <c r="I1327" s="113">
        <v>0</v>
      </c>
      <c r="J1327" s="113">
        <v>0</v>
      </c>
      <c r="K1327" s="113">
        <v>33.380000000000003</v>
      </c>
      <c r="L1327" s="113">
        <v>0</v>
      </c>
      <c r="M1327" s="113">
        <v>0</v>
      </c>
      <c r="N1327" s="113">
        <v>0</v>
      </c>
      <c r="O1327" s="113">
        <v>4.3394000000000004</v>
      </c>
      <c r="P1327" s="113">
        <v>37.7194</v>
      </c>
      <c r="R1327">
        <v>3</v>
      </c>
      <c r="S1327" s="136"/>
      <c r="T1327" s="136"/>
      <c r="U1327" s="136"/>
    </row>
    <row r="1328" spans="1:21" x14ac:dyDescent="0.25">
      <c r="A1328" t="s">
        <v>7944</v>
      </c>
      <c r="B1328" s="13" t="s">
        <v>9408</v>
      </c>
      <c r="C1328" t="s">
        <v>1</v>
      </c>
      <c r="D1328" t="s">
        <v>0</v>
      </c>
      <c r="E1328">
        <v>3050</v>
      </c>
      <c r="F1328" s="1" t="s">
        <v>2876</v>
      </c>
      <c r="G1328" t="s">
        <v>9225</v>
      </c>
      <c r="H1328" s="113">
        <v>0</v>
      </c>
      <c r="I1328" s="113">
        <v>0</v>
      </c>
      <c r="J1328" s="113">
        <v>0</v>
      </c>
      <c r="K1328" s="113">
        <v>45.59</v>
      </c>
      <c r="L1328" s="113">
        <v>0</v>
      </c>
      <c r="M1328" s="113">
        <v>0</v>
      </c>
      <c r="N1328" s="113">
        <v>0</v>
      </c>
      <c r="O1328" s="113">
        <v>5.9267000000000003</v>
      </c>
      <c r="P1328" s="113">
        <v>51.5167</v>
      </c>
      <c r="R1328">
        <v>3</v>
      </c>
      <c r="S1328" s="136"/>
      <c r="T1328" s="136"/>
      <c r="U1328" s="136"/>
    </row>
    <row r="1329" spans="1:21" x14ac:dyDescent="0.25">
      <c r="A1329" t="s">
        <v>7944</v>
      </c>
      <c r="B1329" s="13" t="s">
        <v>9409</v>
      </c>
      <c r="C1329" t="s">
        <v>1</v>
      </c>
      <c r="D1329" t="s">
        <v>0</v>
      </c>
      <c r="E1329">
        <v>3029</v>
      </c>
      <c r="F1329" s="1" t="s">
        <v>2876</v>
      </c>
      <c r="G1329" t="s">
        <v>9225</v>
      </c>
      <c r="H1329" s="113">
        <v>0</v>
      </c>
      <c r="I1329" s="113">
        <v>0</v>
      </c>
      <c r="J1329" s="113">
        <v>0</v>
      </c>
      <c r="K1329" s="113">
        <v>46.79</v>
      </c>
      <c r="L1329" s="113">
        <v>0</v>
      </c>
      <c r="M1329" s="113">
        <v>0</v>
      </c>
      <c r="N1329" s="113">
        <v>0</v>
      </c>
      <c r="O1329" s="113">
        <v>6.0827</v>
      </c>
      <c r="P1329" s="113">
        <v>52.872700000000002</v>
      </c>
      <c r="R1329">
        <v>3</v>
      </c>
      <c r="S1329" s="136"/>
      <c r="T1329" s="136"/>
      <c r="U1329" s="136"/>
    </row>
    <row r="1330" spans="1:21" x14ac:dyDescent="0.25">
      <c r="A1330" t="s">
        <v>7944</v>
      </c>
      <c r="B1330" s="13" t="s">
        <v>9380</v>
      </c>
      <c r="C1330" t="s">
        <v>1</v>
      </c>
      <c r="D1330" t="s">
        <v>0</v>
      </c>
      <c r="E1330">
        <v>3016</v>
      </c>
      <c r="F1330" s="1" t="s">
        <v>2876</v>
      </c>
      <c r="G1330" t="s">
        <v>9225</v>
      </c>
      <c r="H1330" s="113">
        <v>0</v>
      </c>
      <c r="I1330" s="113">
        <v>0</v>
      </c>
      <c r="J1330" s="113">
        <v>0</v>
      </c>
      <c r="K1330" s="113">
        <v>41.12</v>
      </c>
      <c r="L1330" s="113">
        <v>0</v>
      </c>
      <c r="M1330" s="113">
        <v>0</v>
      </c>
      <c r="N1330" s="113">
        <v>0</v>
      </c>
      <c r="O1330" s="113">
        <v>5.3456000000000001</v>
      </c>
      <c r="P1330" s="113">
        <v>46.465599999999995</v>
      </c>
      <c r="R1330">
        <v>3</v>
      </c>
      <c r="S1330" s="136"/>
      <c r="T1330" s="136"/>
      <c r="U1330" s="136"/>
    </row>
    <row r="1331" spans="1:21" x14ac:dyDescent="0.25">
      <c r="A1331" t="s">
        <v>7944</v>
      </c>
      <c r="B1331" s="13" t="s">
        <v>9403</v>
      </c>
      <c r="C1331" t="s">
        <v>1</v>
      </c>
      <c r="D1331" t="s">
        <v>0</v>
      </c>
      <c r="E1331">
        <v>2998</v>
      </c>
      <c r="F1331" s="1" t="s">
        <v>2876</v>
      </c>
      <c r="G1331" t="s">
        <v>9225</v>
      </c>
      <c r="H1331" s="113">
        <v>0</v>
      </c>
      <c r="I1331" s="113">
        <v>0</v>
      </c>
      <c r="J1331" s="113">
        <v>0</v>
      </c>
      <c r="K1331" s="113">
        <v>56.62</v>
      </c>
      <c r="L1331" s="113">
        <v>0</v>
      </c>
      <c r="M1331" s="113">
        <v>0</v>
      </c>
      <c r="N1331" s="113">
        <v>0</v>
      </c>
      <c r="O1331" s="113">
        <v>7.3605999999999998</v>
      </c>
      <c r="P1331" s="113">
        <v>63.980599999999995</v>
      </c>
      <c r="R1331">
        <v>3</v>
      </c>
      <c r="S1331" s="136"/>
      <c r="T1331" s="136"/>
      <c r="U1331" s="136"/>
    </row>
    <row r="1332" spans="1:21" x14ac:dyDescent="0.25">
      <c r="A1332" t="s">
        <v>7944</v>
      </c>
      <c r="B1332" s="13" t="s">
        <v>9013</v>
      </c>
      <c r="C1332" t="s">
        <v>1</v>
      </c>
      <c r="D1332" t="s">
        <v>0</v>
      </c>
      <c r="E1332">
        <v>3226</v>
      </c>
      <c r="F1332" s="1" t="s">
        <v>2876</v>
      </c>
      <c r="G1332" t="s">
        <v>9225</v>
      </c>
      <c r="H1332" s="113">
        <v>0</v>
      </c>
      <c r="I1332" s="113">
        <v>0</v>
      </c>
      <c r="J1332" s="113">
        <v>0</v>
      </c>
      <c r="K1332" s="113">
        <v>41.42</v>
      </c>
      <c r="L1332" s="113">
        <v>0</v>
      </c>
      <c r="M1332" s="113">
        <v>0</v>
      </c>
      <c r="N1332" s="113">
        <v>0</v>
      </c>
      <c r="O1332" s="113">
        <v>5.3846000000000007</v>
      </c>
      <c r="P1332" s="113">
        <v>46.804600000000001</v>
      </c>
      <c r="R1332">
        <v>3</v>
      </c>
      <c r="S1332" s="136"/>
      <c r="T1332" s="136"/>
      <c r="U1332" s="136"/>
    </row>
    <row r="1333" spans="1:21" x14ac:dyDescent="0.25">
      <c r="A1333" t="s">
        <v>7944</v>
      </c>
      <c r="B1333" s="13" t="s">
        <v>9398</v>
      </c>
      <c r="C1333" t="s">
        <v>1</v>
      </c>
      <c r="D1333" t="s">
        <v>0</v>
      </c>
      <c r="E1333">
        <v>3199</v>
      </c>
      <c r="F1333" s="1" t="s">
        <v>2876</v>
      </c>
      <c r="G1333" t="s">
        <v>9225</v>
      </c>
      <c r="H1333" s="113">
        <v>0</v>
      </c>
      <c r="I1333" s="113">
        <v>0</v>
      </c>
      <c r="J1333" s="113">
        <v>0</v>
      </c>
      <c r="K1333" s="113">
        <v>29.8</v>
      </c>
      <c r="L1333" s="113">
        <v>0</v>
      </c>
      <c r="M1333" s="113">
        <v>0</v>
      </c>
      <c r="N1333" s="113">
        <v>0</v>
      </c>
      <c r="O1333" s="113">
        <v>3.8740000000000001</v>
      </c>
      <c r="P1333" s="113">
        <v>33.673999999999999</v>
      </c>
      <c r="R1333">
        <v>3</v>
      </c>
      <c r="S1333" s="136"/>
      <c r="T1333" s="136"/>
      <c r="U1333" s="136"/>
    </row>
    <row r="1334" spans="1:21" x14ac:dyDescent="0.25">
      <c r="A1334" t="s">
        <v>7944</v>
      </c>
      <c r="B1334" s="13" t="s">
        <v>9378</v>
      </c>
      <c r="C1334" t="s">
        <v>1</v>
      </c>
      <c r="D1334" t="s">
        <v>0</v>
      </c>
      <c r="E1334">
        <v>3169</v>
      </c>
      <c r="F1334" s="1" t="s">
        <v>2876</v>
      </c>
      <c r="G1334" t="s">
        <v>9225</v>
      </c>
      <c r="H1334" s="113">
        <v>0</v>
      </c>
      <c r="I1334" s="113">
        <v>0</v>
      </c>
      <c r="J1334" s="113">
        <v>0</v>
      </c>
      <c r="K1334" s="113">
        <v>34.270000000000003</v>
      </c>
      <c r="L1334" s="113">
        <v>0</v>
      </c>
      <c r="M1334" s="113">
        <v>0</v>
      </c>
      <c r="N1334" s="113">
        <v>0</v>
      </c>
      <c r="O1334" s="113">
        <v>4.4551000000000007</v>
      </c>
      <c r="P1334" s="113">
        <v>38.725100000000005</v>
      </c>
      <c r="R1334">
        <v>3</v>
      </c>
      <c r="S1334" s="136"/>
      <c r="T1334" s="136"/>
      <c r="U1334" s="136"/>
    </row>
    <row r="1335" spans="1:21" x14ac:dyDescent="0.25">
      <c r="A1335" t="s">
        <v>7944</v>
      </c>
      <c r="B1335" s="13" t="s">
        <v>9399</v>
      </c>
      <c r="C1335" t="s">
        <v>1</v>
      </c>
      <c r="D1335" t="s">
        <v>0</v>
      </c>
      <c r="E1335">
        <v>3140</v>
      </c>
      <c r="F1335" s="1" t="s">
        <v>2876</v>
      </c>
      <c r="G1335" t="s">
        <v>9225</v>
      </c>
      <c r="H1335" s="113">
        <v>0</v>
      </c>
      <c r="I1335" s="113">
        <v>0</v>
      </c>
      <c r="J1335" s="113">
        <v>0</v>
      </c>
      <c r="K1335" s="113">
        <v>29.8</v>
      </c>
      <c r="L1335" s="113">
        <v>0</v>
      </c>
      <c r="M1335" s="113">
        <v>0</v>
      </c>
      <c r="N1335" s="113">
        <v>0</v>
      </c>
      <c r="O1335" s="113">
        <v>3.8740000000000001</v>
      </c>
      <c r="P1335" s="113">
        <v>33.673999999999999</v>
      </c>
      <c r="R1335">
        <v>3</v>
      </c>
      <c r="S1335" s="136"/>
      <c r="T1335" s="136"/>
      <c r="U1335" s="136"/>
    </row>
    <row r="1336" spans="1:21" x14ac:dyDescent="0.25">
      <c r="A1336" t="s">
        <v>7944</v>
      </c>
      <c r="B1336" s="13" t="s">
        <v>9407</v>
      </c>
      <c r="C1336" t="s">
        <v>1</v>
      </c>
      <c r="D1336" t="s">
        <v>0</v>
      </c>
      <c r="E1336">
        <v>3109</v>
      </c>
      <c r="F1336" s="1" t="s">
        <v>2876</v>
      </c>
      <c r="G1336" t="s">
        <v>9225</v>
      </c>
      <c r="H1336" s="113">
        <v>0</v>
      </c>
      <c r="I1336" s="113">
        <v>0</v>
      </c>
      <c r="J1336" s="113">
        <v>0</v>
      </c>
      <c r="K1336" s="113">
        <v>43.81</v>
      </c>
      <c r="L1336" s="113">
        <v>0</v>
      </c>
      <c r="M1336" s="113">
        <v>0</v>
      </c>
      <c r="N1336" s="113">
        <v>0</v>
      </c>
      <c r="O1336" s="113">
        <v>5.6953000000000005</v>
      </c>
      <c r="P1336" s="113">
        <v>49.505300000000005</v>
      </c>
      <c r="R1336">
        <v>3</v>
      </c>
      <c r="S1336" s="136"/>
      <c r="T1336" s="136"/>
      <c r="U1336" s="136"/>
    </row>
    <row r="1337" spans="1:21" x14ac:dyDescent="0.25">
      <c r="A1337" t="s">
        <v>7944</v>
      </c>
      <c r="B1337" s="13" t="s">
        <v>9405</v>
      </c>
      <c r="C1337" t="s">
        <v>1</v>
      </c>
      <c r="D1337" t="s">
        <v>0</v>
      </c>
      <c r="E1337">
        <v>3079</v>
      </c>
      <c r="F1337" s="1" t="s">
        <v>2876</v>
      </c>
      <c r="G1337" t="s">
        <v>9225</v>
      </c>
      <c r="H1337" s="113">
        <v>0</v>
      </c>
      <c r="I1337" s="113">
        <v>0</v>
      </c>
      <c r="J1337" s="113">
        <v>0</v>
      </c>
      <c r="K1337" s="113">
        <v>29.8</v>
      </c>
      <c r="L1337" s="113">
        <v>0</v>
      </c>
      <c r="M1337" s="113">
        <v>0</v>
      </c>
      <c r="N1337" s="113">
        <v>0</v>
      </c>
      <c r="O1337" s="113">
        <v>3.8740000000000001</v>
      </c>
      <c r="P1337" s="113">
        <v>33.673999999999999</v>
      </c>
      <c r="R1337">
        <v>3</v>
      </c>
      <c r="S1337" s="136"/>
      <c r="T1337" s="136"/>
      <c r="U1337" s="136"/>
    </row>
    <row r="1338" spans="1:21" x14ac:dyDescent="0.25">
      <c r="A1338" t="s">
        <v>7944</v>
      </c>
      <c r="B1338" s="13" t="s">
        <v>9408</v>
      </c>
      <c r="C1338" t="s">
        <v>1</v>
      </c>
      <c r="D1338" t="s">
        <v>0</v>
      </c>
      <c r="E1338">
        <v>3047</v>
      </c>
      <c r="F1338" s="1" t="s">
        <v>2876</v>
      </c>
      <c r="G1338" t="s">
        <v>9225</v>
      </c>
      <c r="H1338" s="113">
        <v>0</v>
      </c>
      <c r="I1338" s="113">
        <v>0</v>
      </c>
      <c r="J1338" s="113">
        <v>0</v>
      </c>
      <c r="K1338" s="113">
        <v>54.53</v>
      </c>
      <c r="L1338" s="113">
        <v>0</v>
      </c>
      <c r="M1338" s="113">
        <v>0</v>
      </c>
      <c r="N1338" s="113">
        <v>0</v>
      </c>
      <c r="O1338" s="113">
        <v>7.0889000000000006</v>
      </c>
      <c r="P1338" s="113">
        <v>61.618900000000004</v>
      </c>
      <c r="R1338">
        <v>3</v>
      </c>
      <c r="S1338" s="136"/>
      <c r="T1338" s="136"/>
      <c r="U1338" s="136"/>
    </row>
    <row r="1339" spans="1:21" x14ac:dyDescent="0.25">
      <c r="A1339" t="s">
        <v>7944</v>
      </c>
      <c r="B1339" s="13" t="s">
        <v>9400</v>
      </c>
      <c r="C1339" t="s">
        <v>1</v>
      </c>
      <c r="D1339" t="s">
        <v>0</v>
      </c>
      <c r="E1339">
        <v>3018</v>
      </c>
      <c r="F1339" s="1" t="s">
        <v>2876</v>
      </c>
      <c r="G1339" t="s">
        <v>9225</v>
      </c>
      <c r="H1339" s="113">
        <v>0</v>
      </c>
      <c r="I1339" s="113">
        <v>0</v>
      </c>
      <c r="J1339" s="113">
        <v>0</v>
      </c>
      <c r="K1339" s="113">
        <v>29.8</v>
      </c>
      <c r="L1339" s="113">
        <v>0</v>
      </c>
      <c r="M1339" s="113">
        <v>0</v>
      </c>
      <c r="N1339" s="113">
        <v>0</v>
      </c>
      <c r="O1339" s="113">
        <v>3.8740000000000001</v>
      </c>
      <c r="P1339" s="113">
        <v>33.673999999999999</v>
      </c>
      <c r="R1339">
        <v>3</v>
      </c>
      <c r="S1339" s="136"/>
      <c r="T1339" s="136"/>
      <c r="U1339" s="136"/>
    </row>
    <row r="1340" spans="1:21" x14ac:dyDescent="0.25">
      <c r="A1340" t="s">
        <v>7944</v>
      </c>
      <c r="B1340" s="13" t="s">
        <v>9403</v>
      </c>
      <c r="C1340" t="s">
        <v>1</v>
      </c>
      <c r="D1340" t="s">
        <v>0</v>
      </c>
      <c r="E1340">
        <v>2992</v>
      </c>
      <c r="F1340" s="1" t="s">
        <v>2876</v>
      </c>
      <c r="G1340" t="s">
        <v>9225</v>
      </c>
      <c r="H1340" s="113">
        <v>0</v>
      </c>
      <c r="I1340" s="113">
        <v>0</v>
      </c>
      <c r="J1340" s="113">
        <v>0</v>
      </c>
      <c r="K1340" s="113">
        <v>37.85</v>
      </c>
      <c r="L1340" s="113">
        <v>0</v>
      </c>
      <c r="M1340" s="113">
        <v>0</v>
      </c>
      <c r="N1340" s="113">
        <v>0</v>
      </c>
      <c r="O1340" s="113">
        <v>4.9205000000000005</v>
      </c>
      <c r="P1340" s="113">
        <v>42.770499999999998</v>
      </c>
      <c r="R1340">
        <v>3</v>
      </c>
      <c r="S1340" s="136"/>
      <c r="T1340" s="136"/>
      <c r="U1340" s="136"/>
    </row>
    <row r="1341" spans="1:21" x14ac:dyDescent="0.25">
      <c r="A1341" t="s">
        <v>7944</v>
      </c>
      <c r="B1341" s="13" t="s">
        <v>9404</v>
      </c>
      <c r="C1341" t="s">
        <v>1</v>
      </c>
      <c r="D1341" t="s">
        <v>0</v>
      </c>
      <c r="E1341">
        <v>3951903</v>
      </c>
      <c r="F1341" s="1" t="s">
        <v>1506</v>
      </c>
      <c r="G1341" t="s">
        <v>9254</v>
      </c>
      <c r="H1341" s="113">
        <v>0</v>
      </c>
      <c r="I1341" s="113">
        <v>0</v>
      </c>
      <c r="J1341" s="113">
        <v>0</v>
      </c>
      <c r="K1341" s="113">
        <v>91.1</v>
      </c>
      <c r="L1341" s="113">
        <v>0</v>
      </c>
      <c r="M1341" s="113">
        <v>0</v>
      </c>
      <c r="N1341" s="113">
        <v>0</v>
      </c>
      <c r="O1341" s="113">
        <v>11.843</v>
      </c>
      <c r="P1341" s="113">
        <v>102.943</v>
      </c>
      <c r="R1341">
        <v>3</v>
      </c>
      <c r="S1341" s="136"/>
      <c r="T1341" s="136"/>
      <c r="U1341" s="136"/>
    </row>
    <row r="1342" spans="1:21" x14ac:dyDescent="0.25">
      <c r="A1342" t="s">
        <v>7944</v>
      </c>
      <c r="B1342" s="13" t="s">
        <v>9378</v>
      </c>
      <c r="C1342" t="s">
        <v>1</v>
      </c>
      <c r="D1342" t="s">
        <v>0</v>
      </c>
      <c r="E1342">
        <v>6048922</v>
      </c>
      <c r="F1342" s="1" t="s">
        <v>2226</v>
      </c>
      <c r="G1342" t="s">
        <v>9239</v>
      </c>
      <c r="H1342" s="113">
        <v>0</v>
      </c>
      <c r="I1342" s="113">
        <v>0</v>
      </c>
      <c r="J1342" s="113">
        <v>0</v>
      </c>
      <c r="K1342" s="113">
        <v>68.91</v>
      </c>
      <c r="L1342" s="113">
        <v>0</v>
      </c>
      <c r="M1342" s="113">
        <v>0</v>
      </c>
      <c r="N1342" s="113">
        <v>0</v>
      </c>
      <c r="O1342" s="113">
        <v>8.9582999999999995</v>
      </c>
      <c r="P1342" s="113">
        <v>77.868299999999991</v>
      </c>
      <c r="R1342">
        <v>3</v>
      </c>
      <c r="S1342" s="136"/>
      <c r="T1342" s="136"/>
      <c r="U1342" s="136"/>
    </row>
    <row r="1343" spans="1:21" x14ac:dyDescent="0.25">
      <c r="A1343" t="s">
        <v>7944</v>
      </c>
      <c r="B1343" s="13" t="s">
        <v>9364</v>
      </c>
      <c r="C1343" t="s">
        <v>1</v>
      </c>
      <c r="D1343" t="s">
        <v>0</v>
      </c>
      <c r="E1343">
        <v>4203</v>
      </c>
      <c r="F1343" s="1" t="s">
        <v>9410</v>
      </c>
      <c r="G1343" t="s">
        <v>9411</v>
      </c>
      <c r="H1343" s="113">
        <v>0</v>
      </c>
      <c r="I1343" s="113">
        <v>0</v>
      </c>
      <c r="J1343" s="113">
        <v>0</v>
      </c>
      <c r="K1343" s="113">
        <v>22.12</v>
      </c>
      <c r="L1343" s="113">
        <v>0</v>
      </c>
      <c r="M1343" s="113">
        <v>0</v>
      </c>
      <c r="N1343" s="113">
        <v>0</v>
      </c>
      <c r="O1343" s="113">
        <v>2.8756000000000004</v>
      </c>
      <c r="P1343" s="113">
        <v>24.995600000000003</v>
      </c>
      <c r="R1343">
        <v>3</v>
      </c>
      <c r="S1343" s="136"/>
      <c r="T1343" s="136"/>
      <c r="U1343" s="136"/>
    </row>
    <row r="1344" spans="1:21" x14ac:dyDescent="0.25">
      <c r="A1344" t="s">
        <v>7944</v>
      </c>
      <c r="B1344" s="13" t="s">
        <v>9012</v>
      </c>
      <c r="C1344" t="s">
        <v>1</v>
      </c>
      <c r="D1344" t="s">
        <v>0</v>
      </c>
      <c r="E1344">
        <v>398</v>
      </c>
      <c r="F1344" s="1" t="s">
        <v>9385</v>
      </c>
      <c r="G1344" t="s">
        <v>9386</v>
      </c>
      <c r="H1344" s="113">
        <v>0</v>
      </c>
      <c r="I1344" s="113">
        <v>0</v>
      </c>
      <c r="J1344" s="113">
        <v>0</v>
      </c>
      <c r="K1344" s="113">
        <v>34.96</v>
      </c>
      <c r="L1344" s="113">
        <v>0</v>
      </c>
      <c r="M1344" s="113">
        <v>0</v>
      </c>
      <c r="N1344" s="113">
        <v>0</v>
      </c>
      <c r="O1344" s="113">
        <v>4.5448000000000004</v>
      </c>
      <c r="P1344" s="113">
        <v>39.504800000000003</v>
      </c>
      <c r="R1344">
        <v>3</v>
      </c>
      <c r="S1344" s="136"/>
      <c r="T1344" s="136"/>
      <c r="U1344" s="136"/>
    </row>
    <row r="1345" spans="1:21" x14ac:dyDescent="0.25">
      <c r="A1345" t="s">
        <v>7944</v>
      </c>
      <c r="B1345" s="13" t="s">
        <v>9382</v>
      </c>
      <c r="C1345" t="s">
        <v>1</v>
      </c>
      <c r="D1345" t="s">
        <v>0</v>
      </c>
      <c r="E1345">
        <v>633568</v>
      </c>
      <c r="F1345" s="1" t="s">
        <v>1317</v>
      </c>
      <c r="G1345" t="s">
        <v>9227</v>
      </c>
      <c r="H1345" s="113">
        <v>0</v>
      </c>
      <c r="I1345" s="113">
        <v>0</v>
      </c>
      <c r="J1345" s="113">
        <v>0</v>
      </c>
      <c r="K1345" s="113">
        <v>13.81</v>
      </c>
      <c r="L1345" s="113">
        <v>0</v>
      </c>
      <c r="M1345" s="113">
        <v>0</v>
      </c>
      <c r="N1345" s="113">
        <v>0</v>
      </c>
      <c r="O1345" s="113">
        <v>1.7953000000000001</v>
      </c>
      <c r="P1345" s="113">
        <v>15.6053</v>
      </c>
      <c r="R1345">
        <v>3</v>
      </c>
      <c r="S1345" s="136"/>
      <c r="T1345" s="136"/>
      <c r="U1345" s="136"/>
    </row>
    <row r="1346" spans="1:21" x14ac:dyDescent="0.25">
      <c r="A1346" t="s">
        <v>7944</v>
      </c>
      <c r="B1346" s="13" t="s">
        <v>9363</v>
      </c>
      <c r="C1346" t="s">
        <v>1</v>
      </c>
      <c r="D1346" t="s">
        <v>0</v>
      </c>
      <c r="E1346">
        <v>904166</v>
      </c>
      <c r="F1346" s="1" t="s">
        <v>1340</v>
      </c>
      <c r="G1346" t="s">
        <v>9303</v>
      </c>
      <c r="H1346" s="113">
        <v>0</v>
      </c>
      <c r="I1346" s="113">
        <v>0</v>
      </c>
      <c r="J1346" s="113">
        <v>0</v>
      </c>
      <c r="K1346" s="113">
        <v>15.41</v>
      </c>
      <c r="L1346" s="113">
        <v>0</v>
      </c>
      <c r="M1346" s="113">
        <v>0</v>
      </c>
      <c r="N1346" s="113">
        <v>0</v>
      </c>
      <c r="O1346" s="113">
        <v>2.0033000000000003</v>
      </c>
      <c r="P1346" s="113">
        <v>17.4133</v>
      </c>
      <c r="R1346">
        <v>3</v>
      </c>
      <c r="S1346" s="136"/>
      <c r="T1346" s="136"/>
      <c r="U1346" s="136"/>
    </row>
    <row r="1347" spans="1:21" x14ac:dyDescent="0.25">
      <c r="A1347" t="s">
        <v>7944</v>
      </c>
      <c r="B1347" s="13" t="s">
        <v>9400</v>
      </c>
      <c r="C1347" t="s">
        <v>1</v>
      </c>
      <c r="D1347" t="s">
        <v>0</v>
      </c>
      <c r="E1347">
        <v>6048696</v>
      </c>
      <c r="F1347" s="1" t="s">
        <v>2226</v>
      </c>
      <c r="G1347" t="s">
        <v>9239</v>
      </c>
      <c r="H1347" s="113">
        <v>0</v>
      </c>
      <c r="I1347" s="113">
        <v>0</v>
      </c>
      <c r="J1347" s="113">
        <v>0</v>
      </c>
      <c r="K1347" s="113">
        <v>160.54</v>
      </c>
      <c r="L1347" s="113">
        <v>0</v>
      </c>
      <c r="M1347" s="113">
        <v>0</v>
      </c>
      <c r="N1347" s="113">
        <v>0</v>
      </c>
      <c r="O1347" s="113">
        <v>20.870200000000001</v>
      </c>
      <c r="P1347" s="113">
        <v>181.4102</v>
      </c>
      <c r="R1347">
        <v>3</v>
      </c>
      <c r="S1347" s="136"/>
      <c r="T1347" s="136"/>
      <c r="U1347" s="136"/>
    </row>
    <row r="1348" spans="1:21" x14ac:dyDescent="0.25">
      <c r="A1348" t="s">
        <v>7944</v>
      </c>
      <c r="B1348" s="13" t="s">
        <v>9400</v>
      </c>
      <c r="C1348" t="s">
        <v>1</v>
      </c>
      <c r="D1348" t="s">
        <v>0</v>
      </c>
      <c r="E1348">
        <v>101017</v>
      </c>
      <c r="F1348" s="1" t="s">
        <v>2796</v>
      </c>
      <c r="G1348" t="s">
        <v>9340</v>
      </c>
      <c r="H1348" s="113">
        <v>0</v>
      </c>
      <c r="I1348" s="113">
        <v>0</v>
      </c>
      <c r="J1348" s="113">
        <v>0</v>
      </c>
      <c r="K1348" s="113">
        <v>42.36</v>
      </c>
      <c r="L1348" s="113">
        <v>0</v>
      </c>
      <c r="M1348" s="113">
        <v>0</v>
      </c>
      <c r="N1348" s="113">
        <v>0</v>
      </c>
      <c r="O1348" s="113">
        <v>5.5068000000000001</v>
      </c>
      <c r="P1348" s="113">
        <v>47.866799999999998</v>
      </c>
      <c r="R1348">
        <v>3</v>
      </c>
      <c r="S1348" s="136"/>
      <c r="T1348" s="136"/>
      <c r="U1348" s="136"/>
    </row>
    <row r="1349" spans="1:21" x14ac:dyDescent="0.25">
      <c r="A1349" t="s">
        <v>7944</v>
      </c>
      <c r="B1349" s="13" t="s">
        <v>9013</v>
      </c>
      <c r="C1349" t="s">
        <v>1</v>
      </c>
      <c r="D1349" t="s">
        <v>0</v>
      </c>
      <c r="E1349">
        <v>415</v>
      </c>
      <c r="F1349" s="1" t="s">
        <v>9385</v>
      </c>
      <c r="G1349" t="s">
        <v>9386</v>
      </c>
      <c r="H1349" s="113">
        <v>0</v>
      </c>
      <c r="I1349" s="113">
        <v>0</v>
      </c>
      <c r="J1349" s="113">
        <v>0</v>
      </c>
      <c r="K1349" s="113">
        <v>46.49</v>
      </c>
      <c r="L1349" s="113">
        <v>0</v>
      </c>
      <c r="M1349" s="113">
        <v>0</v>
      </c>
      <c r="N1349" s="113">
        <v>0</v>
      </c>
      <c r="O1349" s="113">
        <v>6.0437000000000003</v>
      </c>
      <c r="P1349" s="113">
        <v>52.533700000000003</v>
      </c>
      <c r="R1349">
        <v>3</v>
      </c>
      <c r="S1349" s="136"/>
      <c r="T1349" s="136"/>
      <c r="U1349" s="136"/>
    </row>
    <row r="1350" spans="1:21" x14ac:dyDescent="0.25">
      <c r="A1350" t="s">
        <v>7944</v>
      </c>
      <c r="B1350" s="13" t="s">
        <v>9397</v>
      </c>
      <c r="C1350" t="s">
        <v>1</v>
      </c>
      <c r="D1350" t="s">
        <v>0</v>
      </c>
      <c r="E1350">
        <v>905149</v>
      </c>
      <c r="F1350" s="1" t="s">
        <v>1340</v>
      </c>
      <c r="G1350" t="s">
        <v>9303</v>
      </c>
      <c r="H1350" s="113">
        <v>0</v>
      </c>
      <c r="I1350" s="113">
        <v>0</v>
      </c>
      <c r="J1350" s="113">
        <v>0</v>
      </c>
      <c r="K1350" s="113">
        <v>11.46</v>
      </c>
      <c r="L1350" s="113">
        <v>0</v>
      </c>
      <c r="M1350" s="113">
        <v>0</v>
      </c>
      <c r="N1350" s="113">
        <v>0</v>
      </c>
      <c r="O1350" s="113">
        <v>1.4898000000000002</v>
      </c>
      <c r="P1350" s="113">
        <v>12.949800000000002</v>
      </c>
      <c r="R1350">
        <v>3</v>
      </c>
      <c r="S1350" s="136"/>
      <c r="T1350" s="136"/>
      <c r="U1350" s="136"/>
    </row>
    <row r="1351" spans="1:21" x14ac:dyDescent="0.25">
      <c r="A1351" t="s">
        <v>7944</v>
      </c>
      <c r="B1351" s="13" t="s">
        <v>9391</v>
      </c>
      <c r="C1351" t="s">
        <v>1</v>
      </c>
      <c r="D1351" t="s">
        <v>0</v>
      </c>
      <c r="E1351">
        <v>901797</v>
      </c>
      <c r="F1351" s="1" t="s">
        <v>1340</v>
      </c>
      <c r="G1351" t="s">
        <v>9303</v>
      </c>
      <c r="H1351" s="113">
        <v>0</v>
      </c>
      <c r="I1351" s="113">
        <v>0</v>
      </c>
      <c r="J1351" s="113">
        <v>0</v>
      </c>
      <c r="K1351" s="113">
        <v>30.93</v>
      </c>
      <c r="L1351" s="113">
        <v>0</v>
      </c>
      <c r="M1351" s="113">
        <v>0</v>
      </c>
      <c r="N1351" s="113">
        <v>0</v>
      </c>
      <c r="O1351" s="113">
        <v>4.0209000000000001</v>
      </c>
      <c r="P1351" s="113">
        <v>34.950899999999997</v>
      </c>
      <c r="R1351">
        <v>3</v>
      </c>
      <c r="S1351" s="136"/>
      <c r="T1351" s="136"/>
      <c r="U1351" s="136"/>
    </row>
    <row r="1352" spans="1:21" x14ac:dyDescent="0.25">
      <c r="A1352" t="s">
        <v>7944</v>
      </c>
      <c r="B1352" s="13" t="s">
        <v>9378</v>
      </c>
      <c r="C1352" t="s">
        <v>1</v>
      </c>
      <c r="D1352" t="s">
        <v>0</v>
      </c>
      <c r="E1352">
        <v>11524</v>
      </c>
      <c r="F1352" s="1" t="s">
        <v>9234</v>
      </c>
      <c r="G1352" t="s">
        <v>9235</v>
      </c>
      <c r="H1352" s="113">
        <v>2.5099999999999998</v>
      </c>
      <c r="I1352" s="113">
        <v>0</v>
      </c>
      <c r="J1352" s="113">
        <v>0</v>
      </c>
      <c r="K1352" s="113">
        <v>28.76</v>
      </c>
      <c r="L1352" s="113">
        <v>0</v>
      </c>
      <c r="M1352" s="113">
        <v>0</v>
      </c>
      <c r="N1352" s="113">
        <v>0</v>
      </c>
      <c r="O1352" s="113">
        <v>3.7388000000000003</v>
      </c>
      <c r="P1352" s="113">
        <v>35.008800000000001</v>
      </c>
      <c r="R1352">
        <v>3</v>
      </c>
      <c r="S1352" s="136"/>
      <c r="T1352" s="136"/>
      <c r="U1352" s="136"/>
    </row>
    <row r="1353" spans="1:21" x14ac:dyDescent="0.25">
      <c r="A1353" t="s">
        <v>7944</v>
      </c>
      <c r="B1353" s="13" t="s">
        <v>9394</v>
      </c>
      <c r="C1353" t="s">
        <v>1</v>
      </c>
      <c r="D1353" t="s">
        <v>0</v>
      </c>
      <c r="E1353">
        <v>11073</v>
      </c>
      <c r="F1353" s="1" t="s">
        <v>9234</v>
      </c>
      <c r="G1353" t="s">
        <v>9235</v>
      </c>
      <c r="H1353" s="113">
        <v>2.65</v>
      </c>
      <c r="I1353" s="113">
        <v>0</v>
      </c>
      <c r="J1353" s="113">
        <v>0</v>
      </c>
      <c r="K1353" s="113">
        <v>28.64</v>
      </c>
      <c r="L1353" s="113">
        <v>0</v>
      </c>
      <c r="M1353" s="113">
        <v>0</v>
      </c>
      <c r="N1353" s="113">
        <v>0</v>
      </c>
      <c r="O1353" s="113">
        <v>3.7232000000000003</v>
      </c>
      <c r="P1353" s="113">
        <v>35.013199999999998</v>
      </c>
      <c r="R1353">
        <v>3</v>
      </c>
      <c r="S1353" s="136"/>
      <c r="T1353" s="136"/>
      <c r="U1353" s="136"/>
    </row>
    <row r="1354" spans="1:21" x14ac:dyDescent="0.25">
      <c r="A1354" t="s">
        <v>7944</v>
      </c>
      <c r="B1354" s="13" t="s">
        <v>9402</v>
      </c>
      <c r="C1354" t="s">
        <v>1</v>
      </c>
      <c r="D1354" t="s">
        <v>0</v>
      </c>
      <c r="E1354">
        <v>10666</v>
      </c>
      <c r="F1354" s="1" t="s">
        <v>9234</v>
      </c>
      <c r="G1354" t="s">
        <v>9235</v>
      </c>
      <c r="H1354" s="113">
        <v>0</v>
      </c>
      <c r="I1354" s="113">
        <v>0</v>
      </c>
      <c r="J1354" s="113">
        <v>0</v>
      </c>
      <c r="K1354" s="113">
        <v>29.6</v>
      </c>
      <c r="L1354" s="113">
        <v>0</v>
      </c>
      <c r="M1354" s="113">
        <v>0</v>
      </c>
      <c r="N1354" s="113">
        <v>0</v>
      </c>
      <c r="O1354" s="113">
        <v>3.8480000000000003</v>
      </c>
      <c r="P1354" s="113">
        <v>33.448</v>
      </c>
      <c r="R1354">
        <v>3</v>
      </c>
      <c r="S1354" s="136"/>
      <c r="T1354" s="136"/>
      <c r="U1354" s="136"/>
    </row>
    <row r="1355" spans="1:21" x14ac:dyDescent="0.25">
      <c r="A1355" t="s">
        <v>7944</v>
      </c>
      <c r="B1355" s="13" t="s">
        <v>9380</v>
      </c>
      <c r="C1355" t="s">
        <v>1</v>
      </c>
      <c r="D1355" t="s">
        <v>0</v>
      </c>
      <c r="E1355">
        <v>10160</v>
      </c>
      <c r="F1355" s="1" t="s">
        <v>9234</v>
      </c>
      <c r="G1355" t="s">
        <v>9235</v>
      </c>
      <c r="H1355" s="113">
        <v>0</v>
      </c>
      <c r="I1355" s="113">
        <v>0</v>
      </c>
      <c r="J1355" s="113">
        <v>0</v>
      </c>
      <c r="K1355" s="113">
        <v>30.45</v>
      </c>
      <c r="L1355" s="113">
        <v>0</v>
      </c>
      <c r="M1355" s="113">
        <v>0</v>
      </c>
      <c r="N1355" s="113">
        <v>0</v>
      </c>
      <c r="O1355" s="113">
        <v>3.9584999999999999</v>
      </c>
      <c r="P1355" s="113">
        <v>34.408499999999997</v>
      </c>
      <c r="R1355">
        <v>3</v>
      </c>
      <c r="S1355" s="136"/>
      <c r="T1355" s="136"/>
      <c r="U1355" s="136"/>
    </row>
    <row r="1356" spans="1:21" x14ac:dyDescent="0.25">
      <c r="A1356" t="s">
        <v>7944</v>
      </c>
      <c r="B1356" s="13" t="s">
        <v>9406</v>
      </c>
      <c r="C1356" t="s">
        <v>1</v>
      </c>
      <c r="D1356" t="s">
        <v>0</v>
      </c>
      <c r="E1356">
        <v>94489</v>
      </c>
      <c r="F1356" s="1" t="s">
        <v>1430</v>
      </c>
      <c r="G1356" t="s">
        <v>9307</v>
      </c>
      <c r="H1356" s="113">
        <v>3.2700000000000005</v>
      </c>
      <c r="I1356" s="113">
        <v>0</v>
      </c>
      <c r="J1356" s="113">
        <v>0</v>
      </c>
      <c r="K1356" s="113">
        <v>41.35</v>
      </c>
      <c r="L1356" s="113">
        <v>0</v>
      </c>
      <c r="M1356" s="113">
        <v>0</v>
      </c>
      <c r="N1356" s="113">
        <v>0</v>
      </c>
      <c r="O1356" s="113">
        <v>5.3755000000000006</v>
      </c>
      <c r="P1356" s="113">
        <v>49.995500000000007</v>
      </c>
      <c r="R1356">
        <v>3</v>
      </c>
      <c r="S1356" s="136"/>
      <c r="T1356" s="136"/>
      <c r="U1356" s="136"/>
    </row>
    <row r="1357" spans="1:21" x14ac:dyDescent="0.25">
      <c r="A1357" t="s">
        <v>7944</v>
      </c>
      <c r="B1357" s="13" t="s">
        <v>9394</v>
      </c>
      <c r="C1357" t="s">
        <v>1</v>
      </c>
      <c r="D1357" t="s">
        <v>0</v>
      </c>
      <c r="E1357">
        <v>4197554</v>
      </c>
      <c r="F1357" s="1" t="s">
        <v>1317</v>
      </c>
      <c r="G1357" t="s">
        <v>9227</v>
      </c>
      <c r="H1357" s="113">
        <v>0</v>
      </c>
      <c r="I1357" s="113">
        <v>0</v>
      </c>
      <c r="J1357" s="113">
        <v>0</v>
      </c>
      <c r="K1357" s="113">
        <v>39.69</v>
      </c>
      <c r="L1357" s="113">
        <v>0</v>
      </c>
      <c r="M1357" s="113">
        <v>0</v>
      </c>
      <c r="N1357" s="113">
        <v>0</v>
      </c>
      <c r="O1357" s="113">
        <v>5.1597</v>
      </c>
      <c r="P1357" s="113">
        <v>44.849699999999999</v>
      </c>
      <c r="R1357">
        <v>3</v>
      </c>
      <c r="S1357" s="136"/>
      <c r="T1357" s="136"/>
      <c r="U1357" s="136"/>
    </row>
    <row r="1358" spans="1:21" x14ac:dyDescent="0.25">
      <c r="A1358" t="s">
        <v>7944</v>
      </c>
      <c r="B1358" s="13" t="s">
        <v>9402</v>
      </c>
      <c r="C1358" t="s">
        <v>1</v>
      </c>
      <c r="D1358" t="s">
        <v>0</v>
      </c>
      <c r="E1358">
        <v>4191929</v>
      </c>
      <c r="F1358" s="1" t="s">
        <v>1317</v>
      </c>
      <c r="G1358" t="s">
        <v>9227</v>
      </c>
      <c r="H1358" s="113">
        <v>0</v>
      </c>
      <c r="I1358" s="113">
        <v>0</v>
      </c>
      <c r="J1358" s="113">
        <v>0</v>
      </c>
      <c r="K1358" s="113">
        <v>100.8</v>
      </c>
      <c r="L1358" s="113">
        <v>0</v>
      </c>
      <c r="M1358" s="113">
        <v>0</v>
      </c>
      <c r="N1358" s="113">
        <v>0</v>
      </c>
      <c r="O1358" s="113">
        <v>13.103999999999999</v>
      </c>
      <c r="P1358" s="113">
        <v>113.904</v>
      </c>
      <c r="R1358">
        <v>3</v>
      </c>
      <c r="S1358" s="136"/>
      <c r="T1358" s="136"/>
      <c r="U1358" s="136"/>
    </row>
    <row r="1359" spans="1:21" x14ac:dyDescent="0.25">
      <c r="A1359" t="s">
        <v>7944</v>
      </c>
      <c r="B1359" s="13" t="s">
        <v>9013</v>
      </c>
      <c r="C1359" t="s">
        <v>1</v>
      </c>
      <c r="D1359" t="s">
        <v>0</v>
      </c>
      <c r="E1359">
        <v>47962</v>
      </c>
      <c r="F1359" s="1" t="s">
        <v>2220</v>
      </c>
      <c r="G1359" t="s">
        <v>9412</v>
      </c>
      <c r="H1359" s="113">
        <v>7.91</v>
      </c>
      <c r="I1359" s="113">
        <v>0</v>
      </c>
      <c r="J1359" s="113">
        <v>0</v>
      </c>
      <c r="K1359" s="113">
        <v>99.18</v>
      </c>
      <c r="L1359" s="113">
        <v>0</v>
      </c>
      <c r="M1359" s="113">
        <v>0</v>
      </c>
      <c r="N1359" s="113">
        <v>0</v>
      </c>
      <c r="O1359" s="113">
        <v>12.893400000000002</v>
      </c>
      <c r="P1359" s="113">
        <v>119.9834</v>
      </c>
      <c r="R1359">
        <v>3</v>
      </c>
      <c r="S1359" s="136"/>
      <c r="T1359" s="136"/>
      <c r="U1359" s="136"/>
    </row>
    <row r="1360" spans="1:21" x14ac:dyDescent="0.25">
      <c r="A1360" t="s">
        <v>7944</v>
      </c>
      <c r="B1360" s="13" t="s">
        <v>9364</v>
      </c>
      <c r="C1360" t="s">
        <v>1</v>
      </c>
      <c r="D1360" t="s">
        <v>0</v>
      </c>
      <c r="E1360">
        <v>47236</v>
      </c>
      <c r="F1360" s="1" t="s">
        <v>2220</v>
      </c>
      <c r="G1360" t="s">
        <v>9412</v>
      </c>
      <c r="H1360" s="113">
        <v>7.73</v>
      </c>
      <c r="I1360" s="113">
        <v>0</v>
      </c>
      <c r="J1360" s="113">
        <v>0</v>
      </c>
      <c r="K1360" s="113">
        <v>97.32</v>
      </c>
      <c r="L1360" s="113">
        <v>0</v>
      </c>
      <c r="M1360" s="113">
        <v>0</v>
      </c>
      <c r="N1360" s="113">
        <v>0</v>
      </c>
      <c r="O1360" s="113">
        <v>12.6516</v>
      </c>
      <c r="P1360" s="113">
        <v>117.7016</v>
      </c>
      <c r="R1360">
        <v>3</v>
      </c>
      <c r="S1360" s="136"/>
      <c r="T1360" s="136"/>
      <c r="U1360" s="136"/>
    </row>
    <row r="1361" spans="1:21" x14ac:dyDescent="0.25">
      <c r="A1361" t="s">
        <v>7944</v>
      </c>
      <c r="B1361" s="13" t="s">
        <v>9397</v>
      </c>
      <c r="C1361" t="s">
        <v>1</v>
      </c>
      <c r="D1361" t="s">
        <v>0</v>
      </c>
      <c r="E1361">
        <v>46785</v>
      </c>
      <c r="F1361" s="1" t="s">
        <v>2220</v>
      </c>
      <c r="G1361" t="s">
        <v>9412</v>
      </c>
      <c r="H1361" s="113">
        <v>7.96</v>
      </c>
      <c r="I1361" s="113">
        <v>0</v>
      </c>
      <c r="J1361" s="113">
        <v>0</v>
      </c>
      <c r="K1361" s="113">
        <v>96.5</v>
      </c>
      <c r="L1361" s="113">
        <v>0</v>
      </c>
      <c r="M1361" s="113">
        <v>0</v>
      </c>
      <c r="N1361" s="113">
        <v>0</v>
      </c>
      <c r="O1361" s="113">
        <v>12.545</v>
      </c>
      <c r="P1361" s="113">
        <v>117.005</v>
      </c>
      <c r="R1361">
        <v>3</v>
      </c>
      <c r="S1361" s="136"/>
      <c r="T1361" s="136"/>
      <c r="U1361" s="136"/>
    </row>
    <row r="1362" spans="1:21" x14ac:dyDescent="0.25">
      <c r="A1362" t="s">
        <v>7944</v>
      </c>
      <c r="B1362" s="13" t="s">
        <v>9400</v>
      </c>
      <c r="C1362" t="s">
        <v>1</v>
      </c>
      <c r="D1362" t="s">
        <v>0</v>
      </c>
      <c r="E1362">
        <v>2526</v>
      </c>
      <c r="F1362" s="1" t="s">
        <v>6475</v>
      </c>
      <c r="G1362" t="s">
        <v>9290</v>
      </c>
      <c r="H1362" s="113">
        <v>0</v>
      </c>
      <c r="I1362" s="113">
        <v>0</v>
      </c>
      <c r="J1362" s="113">
        <v>0</v>
      </c>
      <c r="K1362" s="113">
        <v>37.64</v>
      </c>
      <c r="L1362" s="113">
        <v>0</v>
      </c>
      <c r="M1362" s="113">
        <v>0</v>
      </c>
      <c r="N1362" s="113">
        <v>0</v>
      </c>
      <c r="O1362" s="113">
        <v>4.8932000000000002</v>
      </c>
      <c r="P1362" s="113">
        <v>42.533200000000001</v>
      </c>
      <c r="R1362">
        <v>3</v>
      </c>
      <c r="S1362" s="136"/>
      <c r="T1362" s="136"/>
      <c r="U1362" s="136"/>
    </row>
    <row r="1363" spans="1:21" x14ac:dyDescent="0.25">
      <c r="A1363" t="s">
        <v>7944</v>
      </c>
      <c r="B1363" s="13" t="s">
        <v>9400</v>
      </c>
      <c r="C1363" t="s">
        <v>1</v>
      </c>
      <c r="D1363" t="s">
        <v>0</v>
      </c>
      <c r="E1363">
        <v>789460</v>
      </c>
      <c r="F1363" s="1" t="s">
        <v>1443</v>
      </c>
      <c r="G1363" t="s">
        <v>9231</v>
      </c>
      <c r="H1363" s="113">
        <v>13.26</v>
      </c>
      <c r="I1363" s="113">
        <v>0</v>
      </c>
      <c r="J1363" s="113">
        <v>0</v>
      </c>
      <c r="K1363" s="113">
        <v>156.41</v>
      </c>
      <c r="L1363" s="113">
        <v>0</v>
      </c>
      <c r="M1363" s="113">
        <v>0</v>
      </c>
      <c r="N1363" s="113">
        <v>0</v>
      </c>
      <c r="O1363" s="113">
        <v>20.333300000000001</v>
      </c>
      <c r="P1363" s="113">
        <v>190.0033</v>
      </c>
      <c r="R1363">
        <v>3</v>
      </c>
      <c r="S1363" s="136"/>
      <c r="T1363" s="136"/>
      <c r="U1363" s="136"/>
    </row>
    <row r="1364" spans="1:21" x14ac:dyDescent="0.25">
      <c r="A1364" t="s">
        <v>7944</v>
      </c>
      <c r="B1364" s="13" t="s">
        <v>8915</v>
      </c>
      <c r="C1364" t="s">
        <v>1</v>
      </c>
      <c r="D1364" t="s">
        <v>0</v>
      </c>
      <c r="E1364">
        <v>824729</v>
      </c>
      <c r="F1364" s="1" t="s">
        <v>1443</v>
      </c>
      <c r="G1364" t="s">
        <v>9231</v>
      </c>
      <c r="H1364" s="113">
        <v>6.16</v>
      </c>
      <c r="I1364" s="113">
        <v>0</v>
      </c>
      <c r="J1364" s="113">
        <v>0</v>
      </c>
      <c r="K1364" s="113">
        <v>69.77</v>
      </c>
      <c r="L1364" s="113">
        <v>0</v>
      </c>
      <c r="M1364" s="113">
        <v>0</v>
      </c>
      <c r="N1364" s="113">
        <v>0</v>
      </c>
      <c r="O1364" s="113">
        <v>9.0701000000000001</v>
      </c>
      <c r="P1364" s="113">
        <v>85.000099999999989</v>
      </c>
      <c r="R1364">
        <v>3</v>
      </c>
      <c r="S1364" s="136"/>
      <c r="T1364" s="136"/>
      <c r="U1364" s="136"/>
    </row>
    <row r="1365" spans="1:21" x14ac:dyDescent="0.25">
      <c r="A1365" t="s">
        <v>7944</v>
      </c>
      <c r="B1365" s="13" t="s">
        <v>8915</v>
      </c>
      <c r="C1365" t="s">
        <v>1</v>
      </c>
      <c r="D1365" t="s">
        <v>0</v>
      </c>
      <c r="E1365">
        <v>83500</v>
      </c>
      <c r="F1365" s="1"/>
      <c r="G1365" t="s">
        <v>1391</v>
      </c>
      <c r="H1365" s="113">
        <v>8.6999999999999993</v>
      </c>
      <c r="I1365" s="113">
        <v>0</v>
      </c>
      <c r="J1365" s="113">
        <v>0</v>
      </c>
      <c r="K1365" s="113">
        <v>98.5</v>
      </c>
      <c r="L1365" s="113">
        <v>0</v>
      </c>
      <c r="M1365" s="113">
        <v>0</v>
      </c>
      <c r="N1365" s="113">
        <v>0</v>
      </c>
      <c r="O1365" s="113">
        <v>12.805</v>
      </c>
      <c r="P1365" s="113">
        <v>120.005</v>
      </c>
      <c r="Q1365" s="1" t="s">
        <v>9244</v>
      </c>
      <c r="R1365">
        <v>3</v>
      </c>
      <c r="S1365" s="136"/>
      <c r="T1365" s="136"/>
      <c r="U1365" s="136"/>
    </row>
    <row r="1366" spans="1:21" x14ac:dyDescent="0.25">
      <c r="A1366" t="s">
        <v>7944</v>
      </c>
      <c r="B1366" s="13" t="s">
        <v>8924</v>
      </c>
      <c r="C1366" t="s">
        <v>1</v>
      </c>
      <c r="D1366" t="s">
        <v>0</v>
      </c>
      <c r="E1366">
        <v>84188</v>
      </c>
      <c r="F1366" s="1"/>
      <c r="G1366" t="s">
        <v>1391</v>
      </c>
      <c r="H1366" s="113">
        <v>8.19</v>
      </c>
      <c r="I1366" s="113">
        <v>0</v>
      </c>
      <c r="J1366" s="113">
        <v>0</v>
      </c>
      <c r="K1366" s="113">
        <v>92.76</v>
      </c>
      <c r="L1366" s="113">
        <v>0</v>
      </c>
      <c r="M1366" s="113">
        <v>0</v>
      </c>
      <c r="N1366" s="113">
        <v>0</v>
      </c>
      <c r="O1366" s="113">
        <v>12.058800000000002</v>
      </c>
      <c r="P1366" s="113">
        <v>113.00880000000001</v>
      </c>
      <c r="Q1366" s="1" t="s">
        <v>9244</v>
      </c>
      <c r="R1366">
        <v>3</v>
      </c>
      <c r="S1366" s="136"/>
      <c r="T1366" s="136"/>
      <c r="U1366" s="136"/>
    </row>
    <row r="1367" spans="1:21" x14ac:dyDescent="0.25">
      <c r="A1367" t="s">
        <v>7944</v>
      </c>
      <c r="B1367" s="13" t="s">
        <v>8926</v>
      </c>
      <c r="C1367" t="s">
        <v>1</v>
      </c>
      <c r="D1367" t="s">
        <v>0</v>
      </c>
      <c r="E1367">
        <v>824396</v>
      </c>
      <c r="F1367" s="1" t="s">
        <v>1443</v>
      </c>
      <c r="G1367" t="s">
        <v>9231</v>
      </c>
      <c r="H1367" s="113">
        <v>13.330000000000002</v>
      </c>
      <c r="I1367" s="113">
        <v>0</v>
      </c>
      <c r="J1367" s="113">
        <v>0</v>
      </c>
      <c r="K1367" s="113">
        <v>151.03</v>
      </c>
      <c r="L1367" s="113">
        <v>0</v>
      </c>
      <c r="M1367" s="113">
        <v>0</v>
      </c>
      <c r="N1367" s="113">
        <v>0</v>
      </c>
      <c r="O1367" s="113">
        <v>19.633900000000001</v>
      </c>
      <c r="P1367" s="113">
        <v>183.99390000000002</v>
      </c>
      <c r="R1367">
        <v>3</v>
      </c>
      <c r="S1367" s="136"/>
      <c r="T1367" s="136"/>
      <c r="U1367" s="136"/>
    </row>
    <row r="1368" spans="1:21" x14ac:dyDescent="0.25">
      <c r="A1368" t="s">
        <v>7944</v>
      </c>
      <c r="B1368" s="13" t="s">
        <v>8921</v>
      </c>
      <c r="C1368" t="s">
        <v>1</v>
      </c>
      <c r="D1368" t="s">
        <v>0</v>
      </c>
      <c r="E1368">
        <v>6862</v>
      </c>
      <c r="F1368" s="1" t="s">
        <v>1502</v>
      </c>
      <c r="G1368" t="s">
        <v>9413</v>
      </c>
      <c r="H1368" s="113">
        <v>0</v>
      </c>
      <c r="I1368" s="113">
        <v>0</v>
      </c>
      <c r="J1368" s="113">
        <v>0</v>
      </c>
      <c r="K1368" s="113">
        <v>147.58000000000001</v>
      </c>
      <c r="L1368" s="113">
        <v>0</v>
      </c>
      <c r="M1368" s="113">
        <v>0</v>
      </c>
      <c r="N1368" s="113">
        <v>0</v>
      </c>
      <c r="O1368" s="113">
        <v>19.185400000000001</v>
      </c>
      <c r="P1368" s="113">
        <v>166.7654</v>
      </c>
      <c r="R1368">
        <v>3</v>
      </c>
      <c r="S1368" s="136"/>
      <c r="T1368" s="136"/>
      <c r="U1368" s="136"/>
    </row>
    <row r="1369" spans="1:21" x14ac:dyDescent="0.25">
      <c r="A1369" t="s">
        <v>7944</v>
      </c>
      <c r="B1369" s="13" t="s">
        <v>8915</v>
      </c>
      <c r="C1369" t="s">
        <v>1</v>
      </c>
      <c r="D1369" t="s">
        <v>0</v>
      </c>
      <c r="E1369">
        <v>23238</v>
      </c>
      <c r="F1369" s="1" t="s">
        <v>1494</v>
      </c>
      <c r="G1369" t="s">
        <v>9414</v>
      </c>
      <c r="H1369" s="113">
        <v>14.52</v>
      </c>
      <c r="I1369" s="113">
        <v>0</v>
      </c>
      <c r="J1369" s="113">
        <v>0</v>
      </c>
      <c r="K1369" s="113">
        <v>172.99</v>
      </c>
      <c r="L1369" s="113">
        <v>0</v>
      </c>
      <c r="M1369" s="113">
        <v>0</v>
      </c>
      <c r="N1369" s="113">
        <v>0</v>
      </c>
      <c r="O1369" s="113">
        <v>22.488700000000001</v>
      </c>
      <c r="P1369" s="113">
        <v>209.99870000000001</v>
      </c>
      <c r="R1369">
        <v>3</v>
      </c>
      <c r="S1369" s="136"/>
      <c r="T1369" s="136"/>
      <c r="U1369" s="136"/>
    </row>
    <row r="1370" spans="1:21" x14ac:dyDescent="0.25">
      <c r="A1370" t="s">
        <v>7944</v>
      </c>
      <c r="B1370" s="13" t="s">
        <v>8887</v>
      </c>
      <c r="C1370" t="s">
        <v>1</v>
      </c>
      <c r="D1370" t="s">
        <v>0</v>
      </c>
      <c r="E1370">
        <v>81981</v>
      </c>
      <c r="F1370" s="1"/>
      <c r="G1370" t="s">
        <v>1391</v>
      </c>
      <c r="H1370" s="113">
        <v>8.82</v>
      </c>
      <c r="I1370" s="113">
        <v>0</v>
      </c>
      <c r="J1370" s="113">
        <v>0</v>
      </c>
      <c r="K1370" s="113">
        <v>98.39</v>
      </c>
      <c r="L1370" s="113">
        <v>0</v>
      </c>
      <c r="M1370" s="113">
        <v>0</v>
      </c>
      <c r="N1370" s="113">
        <v>0</v>
      </c>
      <c r="O1370" s="113">
        <v>12.790700000000001</v>
      </c>
      <c r="P1370" s="113">
        <v>120.00070000000001</v>
      </c>
      <c r="Q1370" s="113" t="s">
        <v>9244</v>
      </c>
      <c r="R1370">
        <v>3</v>
      </c>
      <c r="S1370" s="136"/>
      <c r="T1370" s="136"/>
      <c r="U1370" s="136"/>
    </row>
    <row r="1371" spans="1:21" x14ac:dyDescent="0.25">
      <c r="A1371" t="s">
        <v>7944</v>
      </c>
      <c r="B1371" s="13" t="s">
        <v>9382</v>
      </c>
      <c r="C1371" t="s">
        <v>1</v>
      </c>
      <c r="D1371" t="s">
        <v>0</v>
      </c>
      <c r="E1371">
        <v>86382</v>
      </c>
      <c r="F1371" s="1"/>
      <c r="G1371" t="s">
        <v>1391</v>
      </c>
      <c r="H1371" s="113">
        <v>3.93</v>
      </c>
      <c r="I1371" s="113">
        <v>0</v>
      </c>
      <c r="J1371" s="113">
        <v>0</v>
      </c>
      <c r="K1371" s="113">
        <v>47.81</v>
      </c>
      <c r="L1371" s="113">
        <v>0</v>
      </c>
      <c r="M1371" s="113">
        <v>0</v>
      </c>
      <c r="N1371" s="113">
        <v>0</v>
      </c>
      <c r="O1371" s="113">
        <v>6.2153000000000009</v>
      </c>
      <c r="P1371" s="113">
        <v>57.955300000000001</v>
      </c>
      <c r="Q1371" s="113" t="s">
        <v>9244</v>
      </c>
      <c r="R1371">
        <v>3</v>
      </c>
      <c r="S1371" s="136"/>
      <c r="T1371" s="136"/>
      <c r="U1371" s="136"/>
    </row>
    <row r="1372" spans="1:21" x14ac:dyDescent="0.25">
      <c r="A1372" t="s">
        <v>7944</v>
      </c>
      <c r="B1372" s="13" t="s">
        <v>9415</v>
      </c>
      <c r="C1372" t="s">
        <v>1</v>
      </c>
      <c r="D1372" t="s">
        <v>0</v>
      </c>
      <c r="E1372">
        <v>87461</v>
      </c>
      <c r="F1372" s="1"/>
      <c r="G1372" t="s">
        <v>1391</v>
      </c>
      <c r="H1372" s="113">
        <v>3.79</v>
      </c>
      <c r="I1372" s="113">
        <v>0</v>
      </c>
      <c r="J1372" s="113">
        <v>0</v>
      </c>
      <c r="K1372" s="113">
        <v>47.39</v>
      </c>
      <c r="L1372" s="113">
        <v>0</v>
      </c>
      <c r="M1372" s="113">
        <v>0</v>
      </c>
      <c r="N1372" s="113">
        <v>0</v>
      </c>
      <c r="O1372" s="113">
        <v>6.1607000000000003</v>
      </c>
      <c r="P1372" s="113">
        <v>57.340699999999998</v>
      </c>
      <c r="Q1372" s="113" t="s">
        <v>9244</v>
      </c>
      <c r="R1372">
        <v>3</v>
      </c>
      <c r="S1372" s="136"/>
      <c r="T1372" s="136"/>
      <c r="U1372" s="136"/>
    </row>
    <row r="1373" spans="1:21" x14ac:dyDescent="0.25">
      <c r="A1373" t="s">
        <v>7944</v>
      </c>
      <c r="B1373" s="13" t="s">
        <v>9406</v>
      </c>
      <c r="C1373" t="s">
        <v>1</v>
      </c>
      <c r="D1373" t="s">
        <v>0</v>
      </c>
      <c r="E1373">
        <v>29612</v>
      </c>
      <c r="F1373" s="1" t="s">
        <v>1531</v>
      </c>
      <c r="G1373" t="s">
        <v>1532</v>
      </c>
      <c r="H1373" s="113">
        <v>12.79</v>
      </c>
      <c r="I1373" s="113">
        <v>0</v>
      </c>
      <c r="J1373" s="113">
        <v>0</v>
      </c>
      <c r="K1373" s="113">
        <v>163.01</v>
      </c>
      <c r="L1373" s="113">
        <v>0</v>
      </c>
      <c r="M1373" s="113">
        <v>0</v>
      </c>
      <c r="N1373" s="113">
        <v>0</v>
      </c>
      <c r="O1373" s="113">
        <v>21.191299999999998</v>
      </c>
      <c r="P1373" s="113">
        <v>196.99129999999997</v>
      </c>
      <c r="R1373">
        <v>3</v>
      </c>
      <c r="S1373" s="136"/>
      <c r="T1373" s="136"/>
      <c r="U1373" s="136"/>
    </row>
    <row r="1374" spans="1:21" x14ac:dyDescent="0.25">
      <c r="A1374" t="s">
        <v>7944</v>
      </c>
      <c r="B1374" s="13" t="s">
        <v>9390</v>
      </c>
      <c r="C1374" t="s">
        <v>1</v>
      </c>
      <c r="D1374" t="s">
        <v>0</v>
      </c>
      <c r="E1374">
        <v>45192</v>
      </c>
      <c r="F1374" s="1" t="s">
        <v>1459</v>
      </c>
      <c r="G1374" t="s">
        <v>9229</v>
      </c>
      <c r="H1374" s="113">
        <v>5.37</v>
      </c>
      <c r="I1374" s="113">
        <v>0</v>
      </c>
      <c r="J1374" s="113">
        <v>0</v>
      </c>
      <c r="K1374" s="113">
        <v>63.39</v>
      </c>
      <c r="L1374" s="113">
        <v>0</v>
      </c>
      <c r="M1374" s="113">
        <v>0</v>
      </c>
      <c r="N1374" s="113">
        <v>0</v>
      </c>
      <c r="O1374" s="113">
        <v>8.2407000000000004</v>
      </c>
      <c r="P1374" s="113">
        <v>77.000700000000009</v>
      </c>
      <c r="R1374">
        <v>3</v>
      </c>
      <c r="S1374" s="136"/>
      <c r="T1374" s="136"/>
      <c r="U1374" s="136"/>
    </row>
    <row r="1375" spans="1:21" x14ac:dyDescent="0.25">
      <c r="A1375" t="s">
        <v>7944</v>
      </c>
      <c r="B1375" s="13" t="s">
        <v>9380</v>
      </c>
      <c r="C1375" t="s">
        <v>1</v>
      </c>
      <c r="D1375" t="s">
        <v>0</v>
      </c>
      <c r="E1375">
        <v>45346</v>
      </c>
      <c r="F1375" s="1" t="s">
        <v>1459</v>
      </c>
      <c r="G1375" t="s">
        <v>9229</v>
      </c>
      <c r="H1375" s="113">
        <v>5.58</v>
      </c>
      <c r="I1375" s="113">
        <v>0</v>
      </c>
      <c r="J1375" s="113">
        <v>0</v>
      </c>
      <c r="K1375" s="113">
        <v>65.86</v>
      </c>
      <c r="L1375" s="113">
        <v>0</v>
      </c>
      <c r="M1375" s="113">
        <v>0</v>
      </c>
      <c r="N1375" s="113">
        <v>0</v>
      </c>
      <c r="O1375" s="113">
        <v>8.5617999999999999</v>
      </c>
      <c r="P1375" s="113">
        <v>80.001800000000003</v>
      </c>
      <c r="R1375">
        <v>3</v>
      </c>
      <c r="S1375" s="136"/>
      <c r="T1375" s="136"/>
      <c r="U1375" s="136"/>
    </row>
    <row r="1376" spans="1:21" x14ac:dyDescent="0.25">
      <c r="A1376" t="s">
        <v>7944</v>
      </c>
      <c r="B1376" s="13" t="s">
        <v>9409</v>
      </c>
      <c r="C1376" t="s">
        <v>1</v>
      </c>
      <c r="D1376" t="s">
        <v>0</v>
      </c>
      <c r="E1376">
        <v>45592</v>
      </c>
      <c r="F1376" s="1" t="s">
        <v>1459</v>
      </c>
      <c r="G1376" t="s">
        <v>9229</v>
      </c>
      <c r="H1376" s="113">
        <v>3.09</v>
      </c>
      <c r="I1376" s="113">
        <v>0</v>
      </c>
      <c r="J1376" s="113">
        <v>0</v>
      </c>
      <c r="K1376" s="113">
        <v>35.51</v>
      </c>
      <c r="L1376" s="113">
        <v>0</v>
      </c>
      <c r="M1376" s="113">
        <v>0</v>
      </c>
      <c r="N1376" s="113">
        <v>0</v>
      </c>
      <c r="O1376" s="113">
        <v>4.6162999999999998</v>
      </c>
      <c r="P1376" s="113">
        <v>43.216299999999997</v>
      </c>
      <c r="R1376">
        <v>3</v>
      </c>
      <c r="S1376" s="136"/>
      <c r="T1376" s="136"/>
      <c r="U1376" s="136"/>
    </row>
    <row r="1377" spans="1:21" x14ac:dyDescent="0.25">
      <c r="A1377" t="s">
        <v>7944</v>
      </c>
      <c r="B1377" s="13" t="s">
        <v>9409</v>
      </c>
      <c r="C1377" t="s">
        <v>1</v>
      </c>
      <c r="D1377" t="s">
        <v>0</v>
      </c>
      <c r="E1377">
        <v>45596</v>
      </c>
      <c r="F1377" s="1" t="s">
        <v>1459</v>
      </c>
      <c r="G1377" t="s">
        <v>9229</v>
      </c>
      <c r="H1377" s="113">
        <v>5.23</v>
      </c>
      <c r="I1377" s="113">
        <v>0</v>
      </c>
      <c r="J1377" s="113">
        <v>0</v>
      </c>
      <c r="K1377" s="113">
        <v>61.74</v>
      </c>
      <c r="L1377" s="113">
        <v>0</v>
      </c>
      <c r="M1377" s="113">
        <v>0</v>
      </c>
      <c r="N1377" s="113">
        <v>0</v>
      </c>
      <c r="O1377" s="113">
        <v>8.0262000000000011</v>
      </c>
      <c r="P1377" s="113">
        <v>74.996200000000002</v>
      </c>
      <c r="R1377">
        <v>3</v>
      </c>
      <c r="S1377" s="136"/>
      <c r="T1377" s="136"/>
      <c r="U1377" s="136"/>
    </row>
    <row r="1378" spans="1:21" x14ac:dyDescent="0.25">
      <c r="A1378" t="s">
        <v>7944</v>
      </c>
      <c r="B1378" s="13" t="s">
        <v>9408</v>
      </c>
      <c r="C1378" t="s">
        <v>1</v>
      </c>
      <c r="D1378" t="s">
        <v>0</v>
      </c>
      <c r="E1378">
        <v>45923</v>
      </c>
      <c r="F1378" s="1" t="s">
        <v>1459</v>
      </c>
      <c r="G1378" t="s">
        <v>9229</v>
      </c>
      <c r="H1378" s="113">
        <v>5.3599999999999994</v>
      </c>
      <c r="I1378" s="113">
        <v>0</v>
      </c>
      <c r="J1378" s="113">
        <v>0</v>
      </c>
      <c r="K1378" s="113">
        <v>66.05</v>
      </c>
      <c r="L1378" s="113">
        <v>0</v>
      </c>
      <c r="M1378" s="113">
        <v>0</v>
      </c>
      <c r="N1378" s="113">
        <v>0</v>
      </c>
      <c r="O1378" s="113">
        <v>8.5864999999999991</v>
      </c>
      <c r="P1378" s="113">
        <v>79.996499999999997</v>
      </c>
      <c r="R1378">
        <v>3</v>
      </c>
      <c r="S1378" s="136"/>
      <c r="T1378" s="136"/>
      <c r="U1378" s="136"/>
    </row>
    <row r="1379" spans="1:21" x14ac:dyDescent="0.25">
      <c r="A1379" t="s">
        <v>7944</v>
      </c>
      <c r="B1379" s="13" t="s">
        <v>9416</v>
      </c>
      <c r="C1379" t="s">
        <v>1</v>
      </c>
      <c r="D1379" t="s">
        <v>0</v>
      </c>
      <c r="E1379">
        <v>46068</v>
      </c>
      <c r="F1379" s="1" t="s">
        <v>1459</v>
      </c>
      <c r="G1379" t="s">
        <v>9229</v>
      </c>
      <c r="H1379" s="113">
        <v>5.13</v>
      </c>
      <c r="I1379" s="113">
        <v>0</v>
      </c>
      <c r="J1379" s="113">
        <v>0</v>
      </c>
      <c r="K1379" s="113">
        <v>63.21</v>
      </c>
      <c r="L1379" s="113">
        <v>0</v>
      </c>
      <c r="M1379" s="113">
        <v>0</v>
      </c>
      <c r="N1379" s="113">
        <v>0</v>
      </c>
      <c r="O1379" s="113">
        <v>8.2172999999999998</v>
      </c>
      <c r="P1379" s="113">
        <v>76.557299999999998</v>
      </c>
      <c r="R1379">
        <v>3</v>
      </c>
      <c r="S1379" s="136"/>
      <c r="T1379" s="136"/>
      <c r="U1379" s="136"/>
    </row>
    <row r="1380" spans="1:21" x14ac:dyDescent="0.25">
      <c r="A1380" t="s">
        <v>7944</v>
      </c>
      <c r="B1380" s="13" t="s">
        <v>9417</v>
      </c>
      <c r="C1380" t="s">
        <v>1</v>
      </c>
      <c r="D1380" t="s">
        <v>0</v>
      </c>
      <c r="E1380">
        <v>46533</v>
      </c>
      <c r="F1380" s="1" t="s">
        <v>1459</v>
      </c>
      <c r="G1380" t="s">
        <v>9229</v>
      </c>
      <c r="H1380" s="113">
        <v>4.43</v>
      </c>
      <c r="I1380" s="113">
        <v>0</v>
      </c>
      <c r="J1380" s="113">
        <v>0</v>
      </c>
      <c r="K1380" s="113">
        <v>54.49</v>
      </c>
      <c r="L1380" s="113">
        <v>0</v>
      </c>
      <c r="M1380" s="113">
        <v>0</v>
      </c>
      <c r="N1380" s="113">
        <v>0</v>
      </c>
      <c r="O1380" s="113">
        <v>7.0837000000000003</v>
      </c>
      <c r="P1380" s="113">
        <v>66.003700000000009</v>
      </c>
      <c r="R1380">
        <v>3</v>
      </c>
      <c r="S1380" s="136"/>
      <c r="T1380" s="136"/>
      <c r="U1380" s="136"/>
    </row>
    <row r="1381" spans="1:21" x14ac:dyDescent="0.25">
      <c r="A1381" t="s">
        <v>7944</v>
      </c>
      <c r="B1381" s="13" t="s">
        <v>9374</v>
      </c>
      <c r="C1381" t="s">
        <v>1</v>
      </c>
      <c r="D1381" t="s">
        <v>0</v>
      </c>
      <c r="E1381">
        <v>46633</v>
      </c>
      <c r="F1381" s="1" t="s">
        <v>1459</v>
      </c>
      <c r="G1381" t="s">
        <v>9229</v>
      </c>
      <c r="H1381" s="113">
        <v>1.8199999999999998</v>
      </c>
      <c r="I1381" s="113">
        <v>0</v>
      </c>
      <c r="J1381" s="113">
        <v>0</v>
      </c>
      <c r="K1381" s="113">
        <v>22.38</v>
      </c>
      <c r="L1381" s="113">
        <v>0</v>
      </c>
      <c r="M1381" s="113">
        <v>0</v>
      </c>
      <c r="N1381" s="113">
        <v>0</v>
      </c>
      <c r="O1381" s="113">
        <v>2.9093999999999998</v>
      </c>
      <c r="P1381" s="113">
        <v>27.109400000000001</v>
      </c>
      <c r="R1381">
        <v>3</v>
      </c>
      <c r="S1381" s="136"/>
      <c r="T1381" s="136"/>
      <c r="U1381" s="136"/>
    </row>
    <row r="1382" spans="1:21" x14ac:dyDescent="0.25">
      <c r="A1382" t="s">
        <v>7944</v>
      </c>
      <c r="B1382" s="13" t="s">
        <v>9394</v>
      </c>
      <c r="C1382" t="s">
        <v>1</v>
      </c>
      <c r="D1382" t="s">
        <v>0</v>
      </c>
      <c r="E1382">
        <v>46971</v>
      </c>
      <c r="F1382" s="1" t="s">
        <v>1459</v>
      </c>
      <c r="G1382" t="s">
        <v>9229</v>
      </c>
      <c r="H1382" s="113">
        <v>2.96</v>
      </c>
      <c r="I1382" s="113">
        <v>0</v>
      </c>
      <c r="J1382" s="113">
        <v>0</v>
      </c>
      <c r="K1382" s="113">
        <v>36.450000000000003</v>
      </c>
      <c r="L1382" s="113">
        <v>0</v>
      </c>
      <c r="M1382" s="113">
        <v>0</v>
      </c>
      <c r="N1382" s="113">
        <v>0</v>
      </c>
      <c r="O1382" s="113">
        <v>4.7385000000000002</v>
      </c>
      <c r="P1382" s="113">
        <v>44.148500000000006</v>
      </c>
      <c r="R1382">
        <v>3</v>
      </c>
      <c r="S1382" s="136"/>
      <c r="T1382" s="136"/>
      <c r="U1382" s="136"/>
    </row>
    <row r="1383" spans="1:21" x14ac:dyDescent="0.25">
      <c r="A1383" t="s">
        <v>7944</v>
      </c>
      <c r="B1383" s="13" t="s">
        <v>9394</v>
      </c>
      <c r="C1383" t="s">
        <v>1</v>
      </c>
      <c r="D1383" t="s">
        <v>0</v>
      </c>
      <c r="E1383">
        <v>46981</v>
      </c>
      <c r="F1383" s="1" t="s">
        <v>1459</v>
      </c>
      <c r="G1383" t="s">
        <v>9229</v>
      </c>
      <c r="H1383" s="113">
        <v>5.35</v>
      </c>
      <c r="I1383" s="113">
        <v>0</v>
      </c>
      <c r="J1383" s="113">
        <v>0</v>
      </c>
      <c r="K1383" s="113">
        <v>72.11</v>
      </c>
      <c r="L1383" s="113">
        <v>0</v>
      </c>
      <c r="M1383" s="113">
        <v>0</v>
      </c>
      <c r="N1383" s="113">
        <v>0</v>
      </c>
      <c r="O1383" s="113">
        <v>9.3742999999999999</v>
      </c>
      <c r="P1383" s="113">
        <v>86.834299999999999</v>
      </c>
      <c r="R1383">
        <v>3</v>
      </c>
      <c r="S1383" s="136"/>
      <c r="T1383" s="136"/>
      <c r="U1383" s="136"/>
    </row>
    <row r="1384" spans="1:21" x14ac:dyDescent="0.25">
      <c r="A1384" t="s">
        <v>7944</v>
      </c>
      <c r="B1384" s="13" t="s">
        <v>9382</v>
      </c>
      <c r="C1384" t="s">
        <v>1</v>
      </c>
      <c r="D1384" t="s">
        <v>0</v>
      </c>
      <c r="E1384">
        <v>47157</v>
      </c>
      <c r="F1384" s="1" t="s">
        <v>1459</v>
      </c>
      <c r="G1384" t="s">
        <v>9229</v>
      </c>
      <c r="H1384" s="113">
        <v>1.52</v>
      </c>
      <c r="I1384" s="113">
        <v>0</v>
      </c>
      <c r="J1384" s="113">
        <v>0</v>
      </c>
      <c r="K1384" s="113">
        <v>18.7</v>
      </c>
      <c r="L1384" s="113">
        <v>0</v>
      </c>
      <c r="M1384" s="113">
        <v>0</v>
      </c>
      <c r="N1384" s="113">
        <v>0</v>
      </c>
      <c r="O1384" s="113">
        <v>2.431</v>
      </c>
      <c r="P1384" s="113">
        <v>22.651</v>
      </c>
      <c r="R1384">
        <v>3</v>
      </c>
      <c r="S1384" s="136"/>
      <c r="T1384" s="136"/>
      <c r="U1384" s="136"/>
    </row>
    <row r="1385" spans="1:21" x14ac:dyDescent="0.25">
      <c r="A1385" t="s">
        <v>7944</v>
      </c>
      <c r="B1385" s="13" t="s">
        <v>9391</v>
      </c>
      <c r="C1385" t="s">
        <v>1</v>
      </c>
      <c r="D1385" t="s">
        <v>0</v>
      </c>
      <c r="E1385">
        <v>47422</v>
      </c>
      <c r="F1385" s="1" t="s">
        <v>1459</v>
      </c>
      <c r="G1385" t="s">
        <v>9229</v>
      </c>
      <c r="H1385" s="113">
        <v>2.83</v>
      </c>
      <c r="I1385" s="113">
        <v>0</v>
      </c>
      <c r="J1385" s="113">
        <v>0</v>
      </c>
      <c r="K1385" s="113">
        <v>34.89</v>
      </c>
      <c r="L1385" s="113">
        <v>0</v>
      </c>
      <c r="M1385" s="113">
        <v>0</v>
      </c>
      <c r="N1385" s="113">
        <v>0</v>
      </c>
      <c r="O1385" s="113">
        <v>4.5357000000000003</v>
      </c>
      <c r="P1385" s="113">
        <v>42.255699999999997</v>
      </c>
      <c r="R1385">
        <v>3</v>
      </c>
      <c r="S1385" s="136"/>
      <c r="T1385" s="136"/>
      <c r="U1385" s="136"/>
    </row>
    <row r="1386" spans="1:21" x14ac:dyDescent="0.25">
      <c r="A1386" t="s">
        <v>7944</v>
      </c>
      <c r="B1386" s="13" t="s">
        <v>9391</v>
      </c>
      <c r="C1386" t="s">
        <v>1</v>
      </c>
      <c r="D1386" t="s">
        <v>0</v>
      </c>
      <c r="E1386">
        <v>47424</v>
      </c>
      <c r="F1386" s="1" t="s">
        <v>1459</v>
      </c>
      <c r="G1386" t="s">
        <v>9229</v>
      </c>
      <c r="H1386" s="113">
        <v>3.31</v>
      </c>
      <c r="I1386" s="113">
        <v>0</v>
      </c>
      <c r="J1386" s="113">
        <v>0</v>
      </c>
      <c r="K1386" s="113">
        <v>40.79</v>
      </c>
      <c r="L1386" s="113">
        <v>0</v>
      </c>
      <c r="M1386" s="113">
        <v>0</v>
      </c>
      <c r="N1386" s="113">
        <v>0</v>
      </c>
      <c r="O1386" s="113">
        <v>5.3026999999999997</v>
      </c>
      <c r="P1386" s="113">
        <v>49.402700000000003</v>
      </c>
      <c r="R1386">
        <v>3</v>
      </c>
      <c r="S1386" s="136"/>
      <c r="T1386" s="136"/>
      <c r="U1386" s="136"/>
    </row>
    <row r="1387" spans="1:21" x14ac:dyDescent="0.25">
      <c r="A1387" t="s">
        <v>7944</v>
      </c>
      <c r="B1387" s="13" t="s">
        <v>9397</v>
      </c>
      <c r="C1387" t="s">
        <v>1</v>
      </c>
      <c r="D1387" t="s">
        <v>0</v>
      </c>
      <c r="E1387">
        <v>47576</v>
      </c>
      <c r="F1387" s="1" t="s">
        <v>1459</v>
      </c>
      <c r="G1387" t="s">
        <v>9229</v>
      </c>
      <c r="H1387" s="113">
        <v>3.4799999999999995</v>
      </c>
      <c r="I1387" s="113">
        <v>0</v>
      </c>
      <c r="J1387" s="113">
        <v>0</v>
      </c>
      <c r="K1387" s="113">
        <v>42.88</v>
      </c>
      <c r="L1387" s="113">
        <v>0</v>
      </c>
      <c r="M1387" s="113">
        <v>0</v>
      </c>
      <c r="N1387" s="113">
        <v>0</v>
      </c>
      <c r="O1387" s="113">
        <v>5.5744000000000007</v>
      </c>
      <c r="P1387" s="113">
        <v>51.934399999999997</v>
      </c>
      <c r="R1387">
        <v>3</v>
      </c>
      <c r="S1387" s="136"/>
      <c r="T1387" s="136"/>
      <c r="U1387" s="136"/>
    </row>
    <row r="1388" spans="1:21" x14ac:dyDescent="0.25">
      <c r="A1388" t="s">
        <v>7944</v>
      </c>
      <c r="B1388" s="13" t="s">
        <v>9397</v>
      </c>
      <c r="C1388" t="s">
        <v>1</v>
      </c>
      <c r="D1388" t="s">
        <v>0</v>
      </c>
      <c r="E1388">
        <v>47617</v>
      </c>
      <c r="F1388" s="1" t="s">
        <v>1459</v>
      </c>
      <c r="G1388" t="s">
        <v>9229</v>
      </c>
      <c r="H1388" s="113">
        <v>1.61</v>
      </c>
      <c r="I1388" s="113">
        <v>0</v>
      </c>
      <c r="J1388" s="113">
        <v>0</v>
      </c>
      <c r="K1388" s="113">
        <v>19.82</v>
      </c>
      <c r="L1388" s="113">
        <v>0</v>
      </c>
      <c r="M1388" s="113">
        <v>0</v>
      </c>
      <c r="N1388" s="113">
        <v>0</v>
      </c>
      <c r="O1388" s="113">
        <v>2.5766</v>
      </c>
      <c r="P1388" s="113">
        <v>24.006599999999999</v>
      </c>
      <c r="R1388">
        <v>3</v>
      </c>
      <c r="S1388" s="136"/>
      <c r="T1388" s="136"/>
      <c r="U1388" s="136"/>
    </row>
    <row r="1389" spans="1:21" x14ac:dyDescent="0.25">
      <c r="A1389" t="s">
        <v>7944</v>
      </c>
      <c r="B1389" s="13" t="s">
        <v>9378</v>
      </c>
      <c r="C1389" t="s">
        <v>1</v>
      </c>
      <c r="D1389" t="s">
        <v>0</v>
      </c>
      <c r="E1389">
        <v>47723</v>
      </c>
      <c r="F1389" s="1" t="s">
        <v>1459</v>
      </c>
      <c r="G1389" t="s">
        <v>9229</v>
      </c>
      <c r="H1389" s="113">
        <v>5.17</v>
      </c>
      <c r="I1389" s="113">
        <v>0</v>
      </c>
      <c r="J1389" s="113">
        <v>0</v>
      </c>
      <c r="K1389" s="113">
        <v>66.22</v>
      </c>
      <c r="L1389" s="113">
        <v>0</v>
      </c>
      <c r="M1389" s="113">
        <v>0</v>
      </c>
      <c r="N1389" s="113">
        <v>0</v>
      </c>
      <c r="O1389" s="113">
        <v>8.6086000000000009</v>
      </c>
      <c r="P1389" s="113">
        <v>79.998599999999996</v>
      </c>
      <c r="R1389">
        <v>3</v>
      </c>
      <c r="S1389" s="136"/>
      <c r="T1389" s="136"/>
      <c r="U1389" s="136"/>
    </row>
    <row r="1390" spans="1:21" x14ac:dyDescent="0.25">
      <c r="A1390" t="s">
        <v>7944</v>
      </c>
      <c r="B1390" s="13" t="s">
        <v>9364</v>
      </c>
      <c r="C1390" t="s">
        <v>1</v>
      </c>
      <c r="D1390" t="s">
        <v>0</v>
      </c>
      <c r="E1390">
        <v>47973</v>
      </c>
      <c r="F1390" s="1" t="s">
        <v>1459</v>
      </c>
      <c r="G1390" t="s">
        <v>9229</v>
      </c>
      <c r="H1390" s="113">
        <v>4.3900000000000006</v>
      </c>
      <c r="I1390" s="113">
        <v>0</v>
      </c>
      <c r="J1390" s="113">
        <v>0</v>
      </c>
      <c r="K1390" s="113">
        <v>56.29</v>
      </c>
      <c r="L1390" s="113">
        <v>0</v>
      </c>
      <c r="M1390" s="113">
        <v>0</v>
      </c>
      <c r="N1390" s="113">
        <v>0</v>
      </c>
      <c r="O1390" s="113">
        <v>7.3177000000000003</v>
      </c>
      <c r="P1390" s="113">
        <v>67.997699999999995</v>
      </c>
      <c r="R1390">
        <v>3</v>
      </c>
      <c r="S1390" s="136"/>
      <c r="T1390" s="136"/>
      <c r="U1390" s="136"/>
    </row>
    <row r="1391" spans="1:21" x14ac:dyDescent="0.25">
      <c r="A1391" t="s">
        <v>7944</v>
      </c>
      <c r="B1391" s="13" t="s">
        <v>9406</v>
      </c>
      <c r="C1391" t="s">
        <v>1</v>
      </c>
      <c r="D1391" t="s">
        <v>0</v>
      </c>
      <c r="E1391">
        <v>48286</v>
      </c>
      <c r="F1391" s="1" t="s">
        <v>1459</v>
      </c>
      <c r="G1391" t="s">
        <v>9229</v>
      </c>
      <c r="H1391" s="113">
        <v>4.9000000000000004</v>
      </c>
      <c r="I1391" s="113">
        <v>0</v>
      </c>
      <c r="J1391" s="113">
        <v>0</v>
      </c>
      <c r="K1391" s="113">
        <v>62.91</v>
      </c>
      <c r="L1391" s="113">
        <v>0</v>
      </c>
      <c r="M1391" s="113">
        <v>0</v>
      </c>
      <c r="N1391" s="113">
        <v>0</v>
      </c>
      <c r="O1391" s="113">
        <v>8.1783000000000001</v>
      </c>
      <c r="P1391" s="113">
        <v>75.98830000000001</v>
      </c>
      <c r="R1391">
        <v>3</v>
      </c>
      <c r="S1391" s="136"/>
      <c r="T1391" s="136"/>
      <c r="U1391" s="136"/>
    </row>
    <row r="1392" spans="1:21" x14ac:dyDescent="0.25">
      <c r="A1392" t="s">
        <v>7944</v>
      </c>
      <c r="B1392" s="13" t="s">
        <v>9406</v>
      </c>
      <c r="C1392" t="s">
        <v>1</v>
      </c>
      <c r="D1392" t="s">
        <v>0</v>
      </c>
      <c r="E1392">
        <v>48287</v>
      </c>
      <c r="F1392" s="1" t="s">
        <v>1459</v>
      </c>
      <c r="G1392" t="s">
        <v>9229</v>
      </c>
      <c r="H1392" s="113">
        <v>3.33</v>
      </c>
      <c r="I1392" s="113">
        <v>0</v>
      </c>
      <c r="J1392" s="113">
        <v>0</v>
      </c>
      <c r="K1392" s="113">
        <v>42.52</v>
      </c>
      <c r="L1392" s="113">
        <v>0</v>
      </c>
      <c r="M1392" s="113">
        <v>0</v>
      </c>
      <c r="N1392" s="113">
        <v>0</v>
      </c>
      <c r="O1392" s="113">
        <v>5.5276000000000005</v>
      </c>
      <c r="P1392" s="113">
        <v>51.377600000000001</v>
      </c>
      <c r="R1392">
        <v>3</v>
      </c>
      <c r="S1392" s="136"/>
      <c r="T1392" s="136"/>
      <c r="U1392" s="136"/>
    </row>
    <row r="1393" spans="1:21" x14ac:dyDescent="0.25">
      <c r="A1393" t="s">
        <v>7944</v>
      </c>
      <c r="B1393" s="13" t="s">
        <v>9363</v>
      </c>
      <c r="C1393" t="s">
        <v>1</v>
      </c>
      <c r="D1393" t="s">
        <v>0</v>
      </c>
      <c r="E1393">
        <v>48418</v>
      </c>
      <c r="F1393" s="1" t="s">
        <v>1459</v>
      </c>
      <c r="G1393" t="s">
        <v>9229</v>
      </c>
      <c r="H1393" s="113">
        <v>5.16</v>
      </c>
      <c r="I1393" s="113">
        <v>0</v>
      </c>
      <c r="J1393" s="113">
        <v>0</v>
      </c>
      <c r="K1393" s="113">
        <v>66.22</v>
      </c>
      <c r="L1393" s="113">
        <v>0</v>
      </c>
      <c r="M1393" s="113">
        <v>0</v>
      </c>
      <c r="N1393" s="113">
        <v>0</v>
      </c>
      <c r="O1393" s="113">
        <v>8.6086000000000009</v>
      </c>
      <c r="P1393" s="113">
        <v>79.988599999999991</v>
      </c>
      <c r="R1393">
        <v>3</v>
      </c>
      <c r="S1393" s="136"/>
      <c r="T1393" s="136"/>
      <c r="U1393" s="136"/>
    </row>
    <row r="1394" spans="1:21" x14ac:dyDescent="0.25">
      <c r="A1394" t="s">
        <v>7944</v>
      </c>
      <c r="B1394" s="13" t="s">
        <v>9363</v>
      </c>
      <c r="C1394" t="s">
        <v>1</v>
      </c>
      <c r="D1394" t="s">
        <v>0</v>
      </c>
      <c r="E1394">
        <v>62869</v>
      </c>
      <c r="F1394" s="1"/>
      <c r="G1394" t="s">
        <v>9226</v>
      </c>
      <c r="H1394" s="113">
        <v>10.149999999999999</v>
      </c>
      <c r="I1394" s="113">
        <v>0</v>
      </c>
      <c r="J1394" s="113">
        <v>0</v>
      </c>
      <c r="K1394" s="113">
        <v>129.94</v>
      </c>
      <c r="L1394" s="113">
        <v>0</v>
      </c>
      <c r="M1394" s="113">
        <v>0</v>
      </c>
      <c r="N1394" s="113">
        <v>0</v>
      </c>
      <c r="O1394" s="113">
        <v>16.892199999999999</v>
      </c>
      <c r="P1394" s="113">
        <v>156.98220000000001</v>
      </c>
      <c r="Q1394" s="113" t="s">
        <v>9308</v>
      </c>
      <c r="R1394">
        <v>3</v>
      </c>
      <c r="S1394" s="136"/>
      <c r="T1394" s="136"/>
      <c r="U1394" s="136"/>
    </row>
    <row r="1395" spans="1:21" x14ac:dyDescent="0.25">
      <c r="A1395" t="s">
        <v>7944</v>
      </c>
      <c r="B1395" s="13" t="s">
        <v>9364</v>
      </c>
      <c r="C1395" t="s">
        <v>1</v>
      </c>
      <c r="D1395" t="s">
        <v>0</v>
      </c>
      <c r="E1395">
        <v>62274</v>
      </c>
      <c r="F1395" s="1"/>
      <c r="G1395" t="s">
        <v>9226</v>
      </c>
      <c r="H1395" s="113">
        <v>9.24</v>
      </c>
      <c r="I1395" s="113">
        <v>0</v>
      </c>
      <c r="J1395" s="113">
        <v>0</v>
      </c>
      <c r="K1395" s="113">
        <v>118.37</v>
      </c>
      <c r="L1395" s="113">
        <v>0</v>
      </c>
      <c r="M1395" s="113">
        <v>0</v>
      </c>
      <c r="N1395" s="113">
        <v>0</v>
      </c>
      <c r="O1395" s="113">
        <v>15.388100000000001</v>
      </c>
      <c r="P1395" s="113">
        <v>142.99809999999999</v>
      </c>
      <c r="Q1395" s="113" t="s">
        <v>9308</v>
      </c>
      <c r="R1395">
        <v>3</v>
      </c>
      <c r="S1395" s="136"/>
      <c r="T1395" s="136"/>
      <c r="U1395" s="136"/>
    </row>
    <row r="1396" spans="1:21" x14ac:dyDescent="0.25">
      <c r="A1396" t="s">
        <v>7944</v>
      </c>
      <c r="B1396" s="13" t="s">
        <v>9364</v>
      </c>
      <c r="C1396" t="s">
        <v>1</v>
      </c>
      <c r="D1396" t="s">
        <v>0</v>
      </c>
      <c r="E1396">
        <v>61906</v>
      </c>
      <c r="F1396" s="1"/>
      <c r="G1396" t="s">
        <v>9226</v>
      </c>
      <c r="H1396" s="113">
        <v>2.71</v>
      </c>
      <c r="I1396" s="113">
        <v>0</v>
      </c>
      <c r="J1396" s="113">
        <v>0</v>
      </c>
      <c r="K1396" s="113">
        <v>34.770000000000003</v>
      </c>
      <c r="L1396" s="113">
        <v>0</v>
      </c>
      <c r="M1396" s="113">
        <v>0</v>
      </c>
      <c r="N1396" s="113">
        <v>0</v>
      </c>
      <c r="O1396" s="113">
        <v>4.5201000000000002</v>
      </c>
      <c r="P1396" s="113">
        <v>42.000100000000003</v>
      </c>
      <c r="Q1396" s="113" t="s">
        <v>9308</v>
      </c>
      <c r="R1396">
        <v>3</v>
      </c>
      <c r="S1396" s="136"/>
      <c r="T1396" s="136"/>
      <c r="U1396" s="136"/>
    </row>
    <row r="1397" spans="1:21" x14ac:dyDescent="0.25">
      <c r="A1397" t="s">
        <v>7944</v>
      </c>
      <c r="B1397" s="13" t="s">
        <v>9012</v>
      </c>
      <c r="C1397" t="s">
        <v>1</v>
      </c>
      <c r="D1397" t="s">
        <v>0</v>
      </c>
      <c r="E1397">
        <v>61761</v>
      </c>
      <c r="F1397" s="1"/>
      <c r="G1397" t="s">
        <v>9226</v>
      </c>
      <c r="H1397" s="113">
        <v>8.9700000000000006</v>
      </c>
      <c r="I1397" s="113">
        <v>0</v>
      </c>
      <c r="J1397" s="113">
        <v>0</v>
      </c>
      <c r="K1397" s="113">
        <v>114.87</v>
      </c>
      <c r="L1397" s="113">
        <v>0</v>
      </c>
      <c r="M1397" s="113">
        <v>0</v>
      </c>
      <c r="N1397" s="113">
        <v>0</v>
      </c>
      <c r="O1397" s="113">
        <v>14.933100000000001</v>
      </c>
      <c r="P1397" s="113">
        <v>138.7731</v>
      </c>
      <c r="Q1397" s="113" t="s">
        <v>9308</v>
      </c>
      <c r="R1397">
        <v>3</v>
      </c>
      <c r="S1397" s="136"/>
      <c r="T1397" s="136"/>
      <c r="U1397" s="136"/>
    </row>
    <row r="1398" spans="1:21" x14ac:dyDescent="0.25">
      <c r="A1398" t="s">
        <v>7944</v>
      </c>
      <c r="B1398" s="13" t="s">
        <v>9397</v>
      </c>
      <c r="C1398" t="s">
        <v>1</v>
      </c>
      <c r="D1398" t="s">
        <v>0</v>
      </c>
      <c r="E1398">
        <v>61255</v>
      </c>
      <c r="F1398" s="1"/>
      <c r="G1398" t="s">
        <v>9226</v>
      </c>
      <c r="H1398" s="113">
        <v>9.9599999999999991</v>
      </c>
      <c r="I1398" s="113">
        <v>0</v>
      </c>
      <c r="J1398" s="113">
        <v>0</v>
      </c>
      <c r="K1398" s="113">
        <v>122.75</v>
      </c>
      <c r="L1398" s="113">
        <v>0</v>
      </c>
      <c r="M1398" s="113">
        <v>0</v>
      </c>
      <c r="N1398" s="113">
        <v>0</v>
      </c>
      <c r="O1398" s="113">
        <v>15.957500000000001</v>
      </c>
      <c r="P1398" s="113">
        <v>148.66750000000002</v>
      </c>
      <c r="Q1398" s="113" t="s">
        <v>9308</v>
      </c>
      <c r="R1398">
        <v>3</v>
      </c>
      <c r="S1398" s="136"/>
      <c r="T1398" s="136"/>
      <c r="U1398" s="136"/>
    </row>
    <row r="1399" spans="1:21" x14ac:dyDescent="0.25">
      <c r="A1399" t="s">
        <v>7944</v>
      </c>
      <c r="B1399" s="13" t="s">
        <v>9399</v>
      </c>
      <c r="C1399" t="s">
        <v>1</v>
      </c>
      <c r="D1399" t="s">
        <v>0</v>
      </c>
      <c r="E1399">
        <v>60599</v>
      </c>
      <c r="F1399" s="1"/>
      <c r="G1399" t="s">
        <v>9226</v>
      </c>
      <c r="H1399" s="113">
        <v>10.14</v>
      </c>
      <c r="I1399" s="113">
        <v>0</v>
      </c>
      <c r="J1399" s="113">
        <v>0</v>
      </c>
      <c r="K1399" s="113">
        <v>125</v>
      </c>
      <c r="L1399" s="113">
        <v>0</v>
      </c>
      <c r="M1399" s="113">
        <v>0</v>
      </c>
      <c r="N1399" s="113">
        <v>0</v>
      </c>
      <c r="O1399" s="113">
        <v>16.25</v>
      </c>
      <c r="P1399" s="113">
        <v>151.38999999999999</v>
      </c>
      <c r="Q1399" s="113" t="s">
        <v>9308</v>
      </c>
      <c r="R1399">
        <v>3</v>
      </c>
      <c r="S1399" s="136"/>
      <c r="T1399" s="136"/>
      <c r="U1399" s="136"/>
    </row>
    <row r="1400" spans="1:21" x14ac:dyDescent="0.25">
      <c r="A1400" t="s">
        <v>7944</v>
      </c>
      <c r="B1400" s="13" t="s">
        <v>9394</v>
      </c>
      <c r="C1400" t="s">
        <v>1</v>
      </c>
      <c r="D1400" t="s">
        <v>0</v>
      </c>
      <c r="E1400">
        <v>60079</v>
      </c>
      <c r="F1400" s="1"/>
      <c r="G1400" t="s">
        <v>9226</v>
      </c>
      <c r="H1400" s="113">
        <v>9.31</v>
      </c>
      <c r="I1400" s="113">
        <v>0</v>
      </c>
      <c r="J1400" s="113">
        <v>0</v>
      </c>
      <c r="K1400" s="113">
        <v>114.8</v>
      </c>
      <c r="L1400" s="113">
        <v>0</v>
      </c>
      <c r="M1400" s="113">
        <v>0</v>
      </c>
      <c r="N1400" s="113">
        <v>0</v>
      </c>
      <c r="O1400" s="113">
        <v>14.923999999999999</v>
      </c>
      <c r="P1400" s="113">
        <v>139.03399999999999</v>
      </c>
      <c r="Q1400" s="113" t="s">
        <v>9308</v>
      </c>
      <c r="R1400">
        <v>3</v>
      </c>
      <c r="S1400" s="136"/>
      <c r="T1400" s="136"/>
      <c r="U1400" s="136"/>
    </row>
    <row r="1401" spans="1:21" x14ac:dyDescent="0.25">
      <c r="A1401" t="s">
        <v>7944</v>
      </c>
      <c r="B1401" s="13" t="s">
        <v>9381</v>
      </c>
      <c r="C1401" t="s">
        <v>1</v>
      </c>
      <c r="D1401" t="s">
        <v>0</v>
      </c>
      <c r="E1401">
        <v>59309</v>
      </c>
      <c r="F1401" s="1"/>
      <c r="G1401" t="s">
        <v>9226</v>
      </c>
      <c r="H1401" s="113">
        <v>10.44</v>
      </c>
      <c r="I1401" s="113">
        <v>0</v>
      </c>
      <c r="J1401" s="113">
        <v>0</v>
      </c>
      <c r="K1401" s="113">
        <v>128.81</v>
      </c>
      <c r="L1401" s="113">
        <v>0</v>
      </c>
      <c r="M1401" s="113">
        <v>0</v>
      </c>
      <c r="N1401" s="113">
        <v>0</v>
      </c>
      <c r="O1401" s="113">
        <v>16.7453</v>
      </c>
      <c r="P1401" s="113">
        <v>155.99529999999999</v>
      </c>
      <c r="Q1401" s="113" t="s">
        <v>9308</v>
      </c>
      <c r="R1401">
        <v>3</v>
      </c>
      <c r="S1401" s="136"/>
      <c r="T1401" s="136"/>
      <c r="U1401" s="136"/>
    </row>
    <row r="1402" spans="1:21" x14ac:dyDescent="0.25">
      <c r="A1402" t="s">
        <v>7944</v>
      </c>
      <c r="B1402" s="13" t="s">
        <v>9402</v>
      </c>
      <c r="C1402" t="s">
        <v>1</v>
      </c>
      <c r="D1402" t="s">
        <v>0</v>
      </c>
      <c r="E1402">
        <v>58751</v>
      </c>
      <c r="F1402" s="1"/>
      <c r="G1402" t="s">
        <v>9226</v>
      </c>
      <c r="H1402" s="113">
        <v>10.030000000000001</v>
      </c>
      <c r="I1402" s="113">
        <v>0</v>
      </c>
      <c r="J1402" s="113">
        <v>0</v>
      </c>
      <c r="K1402" s="113">
        <v>123.65</v>
      </c>
      <c r="L1402" s="113">
        <v>0</v>
      </c>
      <c r="M1402" s="113">
        <v>0</v>
      </c>
      <c r="N1402" s="113">
        <v>0</v>
      </c>
      <c r="O1402" s="113">
        <v>16.0745</v>
      </c>
      <c r="P1402" s="113">
        <v>149.75450000000001</v>
      </c>
      <c r="Q1402" s="113" t="s">
        <v>9308</v>
      </c>
      <c r="R1402">
        <v>3</v>
      </c>
      <c r="S1402" s="136"/>
      <c r="T1402" s="136"/>
      <c r="U1402" s="136"/>
    </row>
    <row r="1403" spans="1:21" x14ac:dyDescent="0.25">
      <c r="A1403" t="s">
        <v>7944</v>
      </c>
      <c r="B1403" s="13" t="s">
        <v>9401</v>
      </c>
      <c r="C1403" t="s">
        <v>1</v>
      </c>
      <c r="D1403" t="s">
        <v>0</v>
      </c>
      <c r="E1403">
        <v>58094</v>
      </c>
      <c r="F1403" s="1"/>
      <c r="G1403" t="s">
        <v>9226</v>
      </c>
      <c r="H1403" s="113">
        <v>7.4700000000000006</v>
      </c>
      <c r="I1403" s="113">
        <v>0</v>
      </c>
      <c r="J1403" s="113">
        <v>0</v>
      </c>
      <c r="K1403" s="113">
        <v>88.13</v>
      </c>
      <c r="L1403" s="113">
        <v>0</v>
      </c>
      <c r="M1403" s="113">
        <v>0</v>
      </c>
      <c r="N1403" s="113">
        <v>0</v>
      </c>
      <c r="O1403" s="113">
        <v>11.456899999999999</v>
      </c>
      <c r="P1403" s="113">
        <v>107.0569</v>
      </c>
      <c r="Q1403" s="113" t="s">
        <v>9308</v>
      </c>
      <c r="R1403">
        <v>3</v>
      </c>
      <c r="S1403" s="136"/>
      <c r="T1403" s="136"/>
      <c r="U1403" s="136"/>
    </row>
    <row r="1404" spans="1:21" x14ac:dyDescent="0.25">
      <c r="A1404" t="s">
        <v>7944</v>
      </c>
      <c r="B1404" s="13" t="s">
        <v>9418</v>
      </c>
      <c r="C1404" t="s">
        <v>1</v>
      </c>
      <c r="D1404" t="s">
        <v>0</v>
      </c>
      <c r="E1404">
        <v>57812</v>
      </c>
      <c r="F1404" s="1"/>
      <c r="G1404" t="s">
        <v>9226</v>
      </c>
      <c r="H1404" s="113">
        <v>9.4499999999999993</v>
      </c>
      <c r="I1404" s="113">
        <v>0</v>
      </c>
      <c r="J1404" s="113">
        <v>0</v>
      </c>
      <c r="K1404" s="113">
        <v>111.47</v>
      </c>
      <c r="L1404" s="113">
        <v>0</v>
      </c>
      <c r="M1404" s="113">
        <v>0</v>
      </c>
      <c r="N1404" s="113">
        <v>0</v>
      </c>
      <c r="O1404" s="113">
        <v>14.491100000000001</v>
      </c>
      <c r="P1404" s="113">
        <v>135.4111</v>
      </c>
      <c r="Q1404" s="113" t="s">
        <v>9308</v>
      </c>
      <c r="R1404">
        <v>3</v>
      </c>
      <c r="S1404" s="136"/>
      <c r="T1404" s="136"/>
      <c r="U1404" s="136"/>
    </row>
    <row r="1405" spans="1:21" x14ac:dyDescent="0.25">
      <c r="A1405" t="s">
        <v>7944</v>
      </c>
      <c r="B1405" s="13" t="s">
        <v>9380</v>
      </c>
      <c r="C1405" t="s">
        <v>1</v>
      </c>
      <c r="D1405" t="s">
        <v>0</v>
      </c>
      <c r="E1405">
        <v>57319</v>
      </c>
      <c r="F1405" s="1"/>
      <c r="G1405" t="s">
        <v>9226</v>
      </c>
      <c r="H1405" s="113">
        <v>7.75</v>
      </c>
      <c r="I1405" s="113">
        <v>0</v>
      </c>
      <c r="J1405" s="113">
        <v>0</v>
      </c>
      <c r="K1405" s="113">
        <v>91.42</v>
      </c>
      <c r="L1405" s="113">
        <v>0</v>
      </c>
      <c r="M1405" s="113">
        <v>0</v>
      </c>
      <c r="N1405" s="113">
        <v>0</v>
      </c>
      <c r="O1405" s="113">
        <v>11.884600000000001</v>
      </c>
      <c r="P1405" s="113">
        <v>111.05460000000001</v>
      </c>
      <c r="Q1405" s="113" t="s">
        <v>9308</v>
      </c>
      <c r="R1405">
        <v>3</v>
      </c>
      <c r="S1405" s="136"/>
      <c r="T1405" s="136"/>
      <c r="U1405" s="136"/>
    </row>
    <row r="1406" spans="1:21" x14ac:dyDescent="0.25">
      <c r="A1406" t="s">
        <v>7944</v>
      </c>
      <c r="B1406" s="13" t="s">
        <v>9403</v>
      </c>
      <c r="C1406" t="s">
        <v>1</v>
      </c>
      <c r="D1406" t="s">
        <v>0</v>
      </c>
      <c r="E1406">
        <v>56887</v>
      </c>
      <c r="F1406" s="1"/>
      <c r="G1406" t="s">
        <v>9226</v>
      </c>
      <c r="H1406" s="113">
        <v>9.870000000000001</v>
      </c>
      <c r="I1406" s="113">
        <v>0</v>
      </c>
      <c r="J1406" s="113">
        <v>0</v>
      </c>
      <c r="K1406" s="113">
        <v>116.38</v>
      </c>
      <c r="L1406" s="113">
        <v>0</v>
      </c>
      <c r="M1406" s="113">
        <v>0</v>
      </c>
      <c r="N1406" s="113">
        <v>0</v>
      </c>
      <c r="O1406" s="113">
        <v>15.1294</v>
      </c>
      <c r="P1406" s="113">
        <v>141.3794</v>
      </c>
      <c r="Q1406" s="113" t="s">
        <v>9308</v>
      </c>
      <c r="R1406">
        <v>3</v>
      </c>
      <c r="S1406" s="136"/>
      <c r="T1406" s="136"/>
      <c r="U1406" s="136"/>
    </row>
    <row r="1407" spans="1:21" ht="15.75" thickBot="1" x14ac:dyDescent="0.3">
      <c r="A1407" t="s">
        <v>7944</v>
      </c>
      <c r="B1407" s="13" t="s">
        <v>9376</v>
      </c>
      <c r="C1407" t="s">
        <v>1</v>
      </c>
      <c r="D1407" t="s">
        <v>0</v>
      </c>
      <c r="E1407">
        <v>56517</v>
      </c>
      <c r="F1407" s="1"/>
      <c r="G1407" t="s">
        <v>9226</v>
      </c>
      <c r="H1407" s="113">
        <v>9.4499999999999993</v>
      </c>
      <c r="I1407" s="113">
        <v>0</v>
      </c>
      <c r="J1407" s="113">
        <v>0</v>
      </c>
      <c r="K1407" s="113">
        <v>111.51</v>
      </c>
      <c r="L1407" s="113">
        <v>0</v>
      </c>
      <c r="M1407" s="113">
        <v>0</v>
      </c>
      <c r="N1407" s="113">
        <v>0</v>
      </c>
      <c r="O1407" s="113">
        <v>14.496300000000002</v>
      </c>
      <c r="P1407" s="113">
        <v>135.4563</v>
      </c>
      <c r="Q1407" s="113" t="s">
        <v>9308</v>
      </c>
      <c r="R1407">
        <v>3</v>
      </c>
      <c r="S1407" s="136"/>
      <c r="T1407" s="136"/>
      <c r="U1407" s="136"/>
    </row>
    <row r="1408" spans="1:21" ht="15.75" thickBot="1" x14ac:dyDescent="0.3">
      <c r="A1408" s="148" t="s">
        <v>71</v>
      </c>
      <c r="B1408" s="149"/>
      <c r="C1408" s="149"/>
      <c r="D1408" s="149"/>
      <c r="E1408" s="149"/>
      <c r="F1408" s="149"/>
      <c r="G1408" s="150"/>
      <c r="H1408" s="130">
        <f>+SUBTOTAL(9,Tabla1[C. EXENTAS])</f>
        <v>3817.1689999999999</v>
      </c>
      <c r="I1408" s="130">
        <f>+SUBTOTAL(9,Tabla1[I. EXENTAS])</f>
        <v>0</v>
      </c>
      <c r="J1408" s="130">
        <f>+SUBTOTAL(9,Tabla1[IMPOR EX])</f>
        <v>0</v>
      </c>
      <c r="K1408" s="130">
        <f>+SUBTOTAL(9,Tabla1[C. GRAVADA])</f>
        <v>111379.18000000043</v>
      </c>
      <c r="L1408" s="130">
        <f>+SUBTOTAL(9,Tabla1[INTER GRAVA])</f>
        <v>0</v>
      </c>
      <c r="M1408" s="130">
        <f>+SUBTOTAL(9,Tabla1[IMPOR BIENES])</f>
        <v>0</v>
      </c>
      <c r="N1408" s="130">
        <f>+SUBTOTAL(9,Tabla1[IMPOR SERV])</f>
        <v>0</v>
      </c>
      <c r="O1408" s="130">
        <f>+SUBTOTAL(9,Tabla1[IVA])</f>
        <v>14479.293400000057</v>
      </c>
      <c r="P1408" s="130">
        <f>+SUBTOTAL(9,Tabla1[TOTAL C.])</f>
        <v>129675.63839999982</v>
      </c>
      <c r="Q1408" s="130"/>
      <c r="R1408" s="130"/>
    </row>
    <row r="1420" spans="9:9" x14ac:dyDescent="0.25">
      <c r="I1420" s="1"/>
    </row>
  </sheetData>
  <dataConsolidate/>
  <mergeCells count="1">
    <mergeCell ref="A1408:G1408"/>
  </mergeCells>
  <phoneticPr fontId="8" type="noConversion"/>
  <conditionalFormatting sqref="E1408:E1048576 E1 E237:E846">
    <cfRule type="duplicateValues" dxfId="13" priority="26"/>
    <cfRule type="duplicateValues" dxfId="12" priority="27"/>
  </conditionalFormatting>
  <conditionalFormatting sqref="E924:E1407">
    <cfRule type="duplicateValues" dxfId="11" priority="4"/>
    <cfRule type="duplicateValues" dxfId="10" priority="5"/>
  </conditionalFormatting>
  <conditionalFormatting sqref="E924:E1407">
    <cfRule type="duplicateValues" dxfId="9" priority="3"/>
  </conditionalFormatting>
  <conditionalFormatting sqref="H1:H1048576">
    <cfRule type="cellIs" dxfId="7" priority="2" operator="greaterThan">
      <formula>0</formula>
    </cfRule>
  </conditionalFormatting>
  <conditionalFormatting sqref="K1411">
    <cfRule type="cellIs" dxfId="8" priority="1" operator="greaterThan">
      <formula>0</formula>
    </cfRule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="115" zoomScaleNormal="115" zoomScaleSheetLayoutView="100" workbookViewId="0">
      <selection activeCell="D8" sqref="D8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9025</v>
      </c>
      <c r="F2" s="2"/>
      <c r="XFD2" t="s">
        <v>8491</v>
      </c>
    </row>
    <row r="3" spans="1:9 16384:16384" x14ac:dyDescent="0.25">
      <c r="B3" s="23" t="s">
        <v>2</v>
      </c>
      <c r="D3" s="47">
        <v>45282</v>
      </c>
      <c r="F3" s="40"/>
      <c r="XFD3" t="s">
        <v>8486</v>
      </c>
    </row>
    <row r="4" spans="1:9 16384:16384" hidden="1" x14ac:dyDescent="0.25">
      <c r="B4" s="23" t="s">
        <v>3</v>
      </c>
      <c r="D4" s="73" t="s">
        <v>1</v>
      </c>
      <c r="F4" s="2"/>
      <c r="XFD4" t="s">
        <v>8487</v>
      </c>
    </row>
    <row r="5" spans="1:9 16384:16384" hidden="1" x14ac:dyDescent="0.25">
      <c r="B5" s="23" t="s">
        <v>4</v>
      </c>
      <c r="D5" s="73" t="s">
        <v>0</v>
      </c>
      <c r="F5" s="2"/>
      <c r="XFD5" t="s">
        <v>8488</v>
      </c>
    </row>
    <row r="6" spans="1:9 16384:16384" hidden="1" x14ac:dyDescent="0.25">
      <c r="B6" s="24" t="s">
        <v>28</v>
      </c>
      <c r="D6" s="74" t="s">
        <v>9583</v>
      </c>
      <c r="F6" s="2"/>
      <c r="XFD6" t="s">
        <v>8490</v>
      </c>
    </row>
    <row r="7" spans="1:9 16384:16384" hidden="1" x14ac:dyDescent="0.25">
      <c r="B7" s="23" t="s">
        <v>27</v>
      </c>
      <c r="D7" s="74" t="s">
        <v>9584</v>
      </c>
      <c r="F7" s="2"/>
      <c r="XFD7" t="s">
        <v>8489</v>
      </c>
    </row>
    <row r="8" spans="1:9 16384:16384" ht="16.5" customHeight="1" x14ac:dyDescent="0.25">
      <c r="B8" s="23" t="s">
        <v>26</v>
      </c>
      <c r="D8" s="106"/>
      <c r="F8" s="33"/>
      <c r="XFD8" t="s">
        <v>9020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9021</v>
      </c>
    </row>
    <row r="10" spans="1:9 16384:16384" ht="16.5" customHeight="1" x14ac:dyDescent="0.25">
      <c r="B10" s="23" t="s">
        <v>24</v>
      </c>
      <c r="D10" s="116" t="s">
        <v>3103</v>
      </c>
      <c r="F10" s="39"/>
      <c r="XFD10" t="s">
        <v>9022</v>
      </c>
    </row>
    <row r="11" spans="1:9 16384:16384" ht="16.5" customHeight="1" x14ac:dyDescent="0.25">
      <c r="B11" s="24" t="s">
        <v>72</v>
      </c>
      <c r="D11" s="102" t="str">
        <f>IFERROR(IF(D10&lt;&gt;"",VLOOKUP(D10,Tabla4[#All],2,0),IF(D19&lt;&gt;0,VLOOKUP(D19,Tabla4[#All],2,0),0)),"")</f>
        <v>PRODUCTOS CARNICOS, S.A. DE C.V.</v>
      </c>
      <c r="F11" s="32"/>
      <c r="H11" s="1"/>
      <c r="I11" s="1"/>
      <c r="XFD11" t="s">
        <v>9023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9024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9025</v>
      </c>
    </row>
    <row r="14" spans="1:9 16384:16384" x14ac:dyDescent="0.25">
      <c r="B14" s="23" t="s">
        <v>23</v>
      </c>
      <c r="D14" s="110">
        <v>0</v>
      </c>
      <c r="F14" s="32"/>
    </row>
    <row r="15" spans="1:9 16384:16384" x14ac:dyDescent="0.25">
      <c r="B15" s="23" t="s">
        <v>22</v>
      </c>
      <c r="D15" s="111">
        <f>D14*0.13</f>
        <v>0</v>
      </c>
      <c r="F15" s="2"/>
    </row>
    <row r="16" spans="1:9 16384:16384" x14ac:dyDescent="0.25">
      <c r="B16" s="23" t="s">
        <v>21</v>
      </c>
      <c r="D16" s="71">
        <v>0</v>
      </c>
      <c r="F16" s="2"/>
    </row>
    <row r="17" spans="2:8" x14ac:dyDescent="0.25">
      <c r="B17" s="23" t="s">
        <v>20</v>
      </c>
      <c r="D17" s="71">
        <v>0</v>
      </c>
      <c r="F17" s="2"/>
    </row>
    <row r="18" spans="2:8" ht="15" customHeight="1" x14ac:dyDescent="0.25">
      <c r="B18" s="23" t="s">
        <v>75</v>
      </c>
      <c r="D18" s="71">
        <f>+(D12+D13+D14+D15+D16+D17)</f>
        <v>0</v>
      </c>
      <c r="F18" s="32"/>
    </row>
    <row r="19" spans="2:8" x14ac:dyDescent="0.25">
      <c r="B19" s="23" t="s">
        <v>7943</v>
      </c>
      <c r="D19" s="112"/>
      <c r="F19" s="2"/>
    </row>
    <row r="20" spans="2:8" ht="15.75" thickBot="1" x14ac:dyDescent="0.3">
      <c r="B20" s="23" t="s">
        <v>18</v>
      </c>
      <c r="D20" s="72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6"/>
  <sheetViews>
    <sheetView topLeftCell="A247" zoomScale="85" zoomScaleNormal="85" workbookViewId="0">
      <selection activeCell="J17" sqref="J17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A3" s="2" t="s">
        <v>9025</v>
      </c>
      <c r="B3" s="40">
        <v>45282</v>
      </c>
      <c r="C3" s="2" t="s">
        <v>1</v>
      </c>
      <c r="D3" s="2" t="s">
        <v>0</v>
      </c>
      <c r="E3" s="2" t="s">
        <v>9583</v>
      </c>
      <c r="F3" s="2" t="s">
        <v>9584</v>
      </c>
      <c r="G3" s="33">
        <v>74</v>
      </c>
      <c r="H3" s="38">
        <v>74</v>
      </c>
      <c r="I3" s="39" t="s">
        <v>3103</v>
      </c>
      <c r="J3" s="32" t="s">
        <v>3104</v>
      </c>
      <c r="K3" s="2">
        <v>0</v>
      </c>
      <c r="L3" s="2">
        <v>0</v>
      </c>
      <c r="M3" s="32">
        <v>3495.6</v>
      </c>
      <c r="N3" s="2">
        <v>454.428</v>
      </c>
      <c r="O3" s="2">
        <v>0</v>
      </c>
      <c r="P3" s="2">
        <v>0</v>
      </c>
      <c r="Q3" s="32">
        <v>3950.0279999999998</v>
      </c>
      <c r="S3" s="2" t="s">
        <v>1</v>
      </c>
    </row>
    <row r="4" spans="1:19" x14ac:dyDescent="0.25">
      <c r="A4" s="2" t="s">
        <v>9025</v>
      </c>
      <c r="B4" s="40">
        <v>45280</v>
      </c>
      <c r="C4" s="2" t="s">
        <v>1</v>
      </c>
      <c r="D4" s="2" t="s">
        <v>0</v>
      </c>
      <c r="E4" s="2" t="s">
        <v>9583</v>
      </c>
      <c r="F4" s="2" t="s">
        <v>9584</v>
      </c>
      <c r="G4" s="33">
        <v>73</v>
      </c>
      <c r="H4" s="38">
        <v>73</v>
      </c>
      <c r="I4" s="39" t="s">
        <v>2355</v>
      </c>
      <c r="J4" s="32" t="s">
        <v>2356</v>
      </c>
      <c r="K4" s="2">
        <v>0</v>
      </c>
      <c r="L4" s="2">
        <v>0</v>
      </c>
      <c r="M4" s="32">
        <v>229.69</v>
      </c>
      <c r="N4" s="2">
        <v>29.8597</v>
      </c>
      <c r="O4" s="2">
        <v>0</v>
      </c>
      <c r="P4" s="2">
        <v>0</v>
      </c>
      <c r="Q4" s="32">
        <v>259.54969999999997</v>
      </c>
      <c r="S4" s="2" t="s">
        <v>1</v>
      </c>
    </row>
    <row r="5" spans="1:19" x14ac:dyDescent="0.25">
      <c r="A5" s="2" t="s">
        <v>9025</v>
      </c>
      <c r="B5" s="40">
        <v>45276</v>
      </c>
      <c r="C5" s="2" t="s">
        <v>1</v>
      </c>
      <c r="D5" s="2" t="s">
        <v>0</v>
      </c>
      <c r="E5" s="2" t="s">
        <v>9583</v>
      </c>
      <c r="F5" s="2" t="s">
        <v>9584</v>
      </c>
      <c r="G5" s="33">
        <v>72</v>
      </c>
      <c r="H5" s="38">
        <v>72</v>
      </c>
      <c r="I5" s="39" t="s">
        <v>2355</v>
      </c>
      <c r="J5" s="32" t="s">
        <v>2356</v>
      </c>
      <c r="K5" s="2">
        <v>0</v>
      </c>
      <c r="L5" s="2">
        <v>0</v>
      </c>
      <c r="M5" s="32">
        <v>158</v>
      </c>
      <c r="N5" s="2">
        <v>20.54</v>
      </c>
      <c r="O5" s="2">
        <v>0</v>
      </c>
      <c r="P5" s="2">
        <v>0</v>
      </c>
      <c r="Q5" s="32">
        <v>178.54</v>
      </c>
      <c r="S5" s="2" t="s">
        <v>1</v>
      </c>
    </row>
    <row r="6" spans="1:19" x14ac:dyDescent="0.25">
      <c r="A6" s="2" t="s">
        <v>9025</v>
      </c>
      <c r="B6" s="40">
        <v>45276</v>
      </c>
      <c r="C6" s="2" t="s">
        <v>1</v>
      </c>
      <c r="D6" s="2" t="s">
        <v>0</v>
      </c>
      <c r="E6" s="2" t="s">
        <v>9583</v>
      </c>
      <c r="F6" s="2" t="s">
        <v>9584</v>
      </c>
      <c r="G6" s="33">
        <v>71</v>
      </c>
      <c r="H6" s="38">
        <v>71</v>
      </c>
      <c r="I6" s="39" t="s">
        <v>5071</v>
      </c>
      <c r="J6" s="32" t="s">
        <v>5072</v>
      </c>
      <c r="K6" s="2">
        <v>0</v>
      </c>
      <c r="L6" s="2">
        <v>0</v>
      </c>
      <c r="M6" s="32">
        <v>360</v>
      </c>
      <c r="N6" s="2">
        <v>46.800000000000004</v>
      </c>
      <c r="O6" s="2">
        <v>0</v>
      </c>
      <c r="P6" s="2">
        <v>0</v>
      </c>
      <c r="Q6" s="32">
        <v>406.8</v>
      </c>
      <c r="S6" s="2" t="s">
        <v>1</v>
      </c>
    </row>
    <row r="7" spans="1:19" x14ac:dyDescent="0.25">
      <c r="A7" s="2" t="s">
        <v>9025</v>
      </c>
      <c r="B7" s="40">
        <v>45276</v>
      </c>
      <c r="C7" s="2" t="s">
        <v>1</v>
      </c>
      <c r="D7" s="2" t="s">
        <v>0</v>
      </c>
      <c r="E7" s="2" t="s">
        <v>9583</v>
      </c>
      <c r="F7" s="2" t="s">
        <v>9584</v>
      </c>
      <c r="G7" s="33">
        <v>70</v>
      </c>
      <c r="H7" s="38">
        <v>70</v>
      </c>
      <c r="I7" s="39" t="s">
        <v>1529</v>
      </c>
      <c r="J7" s="32" t="s">
        <v>1530</v>
      </c>
      <c r="K7" s="2">
        <v>0</v>
      </c>
      <c r="L7" s="2">
        <v>0</v>
      </c>
      <c r="M7" s="147">
        <v>256.27999999999997</v>
      </c>
      <c r="N7" s="2">
        <v>33.316399999999994</v>
      </c>
      <c r="O7" s="2">
        <v>0</v>
      </c>
      <c r="P7" s="2">
        <v>0</v>
      </c>
      <c r="Q7" s="32">
        <v>289.59639999999996</v>
      </c>
      <c r="S7" s="2" t="s">
        <v>1</v>
      </c>
    </row>
    <row r="8" spans="1:19" x14ac:dyDescent="0.25">
      <c r="A8" s="2" t="s">
        <v>9025</v>
      </c>
      <c r="B8" s="40">
        <v>45276</v>
      </c>
      <c r="C8" s="2" t="s">
        <v>1</v>
      </c>
      <c r="D8" s="2" t="s">
        <v>0</v>
      </c>
      <c r="E8" s="2" t="s">
        <v>9583</v>
      </c>
      <c r="F8" s="2" t="s">
        <v>9584</v>
      </c>
      <c r="G8" s="33">
        <v>69</v>
      </c>
      <c r="H8" s="38">
        <v>69</v>
      </c>
      <c r="I8" s="39" t="s">
        <v>1529</v>
      </c>
      <c r="J8" s="32" t="s">
        <v>1530</v>
      </c>
      <c r="K8" s="2">
        <v>0</v>
      </c>
      <c r="L8" s="2">
        <v>0</v>
      </c>
      <c r="M8" s="147">
        <v>591.25</v>
      </c>
      <c r="N8" s="2">
        <v>76.862499999999997</v>
      </c>
      <c r="O8" s="2">
        <v>0</v>
      </c>
      <c r="P8" s="2">
        <v>0</v>
      </c>
      <c r="Q8" s="32">
        <v>668.11249999999995</v>
      </c>
      <c r="S8" s="2" t="s">
        <v>1</v>
      </c>
    </row>
    <row r="9" spans="1:19" x14ac:dyDescent="0.25">
      <c r="A9" s="2" t="s">
        <v>9025</v>
      </c>
      <c r="B9" s="40">
        <v>45276</v>
      </c>
      <c r="C9" s="2" t="s">
        <v>1</v>
      </c>
      <c r="D9" s="2" t="s">
        <v>0</v>
      </c>
      <c r="E9" s="2" t="s">
        <v>9583</v>
      </c>
      <c r="F9" s="2" t="s">
        <v>9584</v>
      </c>
      <c r="G9" s="33">
        <v>68</v>
      </c>
      <c r="H9" s="38">
        <v>68</v>
      </c>
      <c r="I9" s="39" t="s">
        <v>1529</v>
      </c>
      <c r="J9" s="32" t="s">
        <v>1530</v>
      </c>
      <c r="K9" s="2">
        <v>0</v>
      </c>
      <c r="L9" s="2">
        <v>0</v>
      </c>
      <c r="M9" s="32">
        <v>750</v>
      </c>
      <c r="N9" s="2">
        <v>97.5</v>
      </c>
      <c r="O9" s="2">
        <v>0</v>
      </c>
      <c r="P9" s="2">
        <v>0</v>
      </c>
      <c r="Q9" s="32">
        <v>847.5</v>
      </c>
      <c r="S9" s="2" t="s">
        <v>1</v>
      </c>
    </row>
    <row r="10" spans="1:19" x14ac:dyDescent="0.25">
      <c r="A10" s="2" t="s">
        <v>9025</v>
      </c>
      <c r="B10" s="40">
        <v>45276</v>
      </c>
      <c r="C10" s="2" t="s">
        <v>1</v>
      </c>
      <c r="D10" s="2" t="s">
        <v>0</v>
      </c>
      <c r="E10" s="2" t="s">
        <v>9583</v>
      </c>
      <c r="F10" s="2" t="s">
        <v>9584</v>
      </c>
      <c r="G10" s="33">
        <v>67</v>
      </c>
      <c r="H10" s="38">
        <v>67</v>
      </c>
      <c r="I10" s="39" t="s">
        <v>1529</v>
      </c>
      <c r="J10" s="32" t="s">
        <v>1530</v>
      </c>
      <c r="K10" s="2">
        <v>0</v>
      </c>
      <c r="L10" s="2">
        <v>0</v>
      </c>
      <c r="M10" s="147">
        <v>2222.1999999999998</v>
      </c>
      <c r="N10" s="2">
        <v>288.88599999999997</v>
      </c>
      <c r="O10" s="2">
        <v>0</v>
      </c>
      <c r="P10" s="2">
        <v>0</v>
      </c>
      <c r="Q10" s="32">
        <v>2511.0859999999998</v>
      </c>
      <c r="S10" s="2" t="s">
        <v>1</v>
      </c>
    </row>
    <row r="11" spans="1:19" x14ac:dyDescent="0.25">
      <c r="A11" s="2" t="s">
        <v>9025</v>
      </c>
      <c r="B11" s="40">
        <v>45276</v>
      </c>
      <c r="C11" s="2" t="s">
        <v>1</v>
      </c>
      <c r="D11" s="2" t="s">
        <v>0</v>
      </c>
      <c r="E11" s="2" t="s">
        <v>9583</v>
      </c>
      <c r="F11" s="2" t="s">
        <v>9584</v>
      </c>
      <c r="G11" s="33">
        <v>66</v>
      </c>
      <c r="H11" s="38">
        <v>66</v>
      </c>
      <c r="I11" s="39" t="s">
        <v>1529</v>
      </c>
      <c r="J11" s="32" t="s">
        <v>1530</v>
      </c>
      <c r="K11" s="2">
        <v>0</v>
      </c>
      <c r="L11" s="2">
        <v>0</v>
      </c>
      <c r="M11" s="32">
        <v>1278.8800000000001</v>
      </c>
      <c r="N11" s="2">
        <v>166.25440000000003</v>
      </c>
      <c r="O11" s="2">
        <v>0</v>
      </c>
      <c r="P11" s="2">
        <v>0</v>
      </c>
      <c r="Q11" s="32">
        <v>1445.1344000000001</v>
      </c>
      <c r="S11" s="2" t="s">
        <v>1</v>
      </c>
    </row>
    <row r="12" spans="1:19" x14ac:dyDescent="0.25">
      <c r="A12" s="2" t="s">
        <v>9025</v>
      </c>
      <c r="B12" s="40">
        <v>45276</v>
      </c>
      <c r="C12" s="2" t="s">
        <v>1</v>
      </c>
      <c r="D12" s="2" t="s">
        <v>0</v>
      </c>
      <c r="E12" s="2" t="s">
        <v>9583</v>
      </c>
      <c r="F12" s="2" t="s">
        <v>9584</v>
      </c>
      <c r="G12" s="33">
        <v>65</v>
      </c>
      <c r="H12" s="38">
        <v>65</v>
      </c>
      <c r="I12" s="39" t="s">
        <v>1529</v>
      </c>
      <c r="J12" s="32" t="s">
        <v>1530</v>
      </c>
      <c r="K12" s="2">
        <v>0</v>
      </c>
      <c r="L12" s="2">
        <v>0</v>
      </c>
      <c r="M12" s="147">
        <v>3553.15</v>
      </c>
      <c r="N12" s="2">
        <v>461.90950000000004</v>
      </c>
      <c r="O12" s="2">
        <v>0</v>
      </c>
      <c r="P12" s="2">
        <v>0</v>
      </c>
      <c r="Q12" s="32">
        <v>4015.0595000000003</v>
      </c>
      <c r="S12" s="2" t="s">
        <v>1</v>
      </c>
    </row>
    <row r="13" spans="1:19" x14ac:dyDescent="0.25">
      <c r="A13" s="2" t="s">
        <v>9025</v>
      </c>
      <c r="B13" s="40">
        <v>45276</v>
      </c>
      <c r="C13" s="2" t="s">
        <v>1</v>
      </c>
      <c r="D13" s="2" t="s">
        <v>0</v>
      </c>
      <c r="E13" s="2" t="s">
        <v>9583</v>
      </c>
      <c r="F13" s="2" t="s">
        <v>9584</v>
      </c>
      <c r="G13" s="33">
        <v>64</v>
      </c>
      <c r="H13" s="38">
        <v>64</v>
      </c>
      <c r="I13" s="39" t="s">
        <v>1529</v>
      </c>
      <c r="J13" s="32" t="s">
        <v>1530</v>
      </c>
      <c r="K13" s="2">
        <v>0</v>
      </c>
      <c r="L13" s="2">
        <v>0</v>
      </c>
      <c r="M13" s="147">
        <v>1455.91</v>
      </c>
      <c r="N13" s="2">
        <v>189.26830000000001</v>
      </c>
      <c r="O13" s="2">
        <v>0</v>
      </c>
      <c r="P13" s="2">
        <v>0</v>
      </c>
      <c r="Q13" s="32">
        <v>1645.1783</v>
      </c>
      <c r="S13" s="2" t="s">
        <v>1</v>
      </c>
    </row>
    <row r="14" spans="1:19" x14ac:dyDescent="0.25">
      <c r="A14" s="2" t="s">
        <v>9025</v>
      </c>
      <c r="B14" s="40">
        <v>45276</v>
      </c>
      <c r="C14" s="2" t="s">
        <v>1</v>
      </c>
      <c r="D14" s="2" t="s">
        <v>0</v>
      </c>
      <c r="E14" s="2" t="s">
        <v>9583</v>
      </c>
      <c r="F14" s="2" t="s">
        <v>9584</v>
      </c>
      <c r="G14" s="33">
        <v>63</v>
      </c>
      <c r="H14" s="38">
        <v>63</v>
      </c>
      <c r="I14" s="39" t="s">
        <v>1529</v>
      </c>
      <c r="J14" s="32" t="s">
        <v>1530</v>
      </c>
      <c r="K14" s="2">
        <v>0</v>
      </c>
      <c r="L14" s="2">
        <v>0</v>
      </c>
      <c r="M14" s="147">
        <v>836.08</v>
      </c>
      <c r="N14" s="2">
        <v>108.69040000000001</v>
      </c>
      <c r="O14" s="2">
        <v>0</v>
      </c>
      <c r="P14" s="2">
        <v>0</v>
      </c>
      <c r="Q14" s="32">
        <v>944.77040000000011</v>
      </c>
      <c r="S14" s="2" t="s">
        <v>1</v>
      </c>
    </row>
    <row r="15" spans="1:19" x14ac:dyDescent="0.25">
      <c r="A15" s="2" t="s">
        <v>9025</v>
      </c>
      <c r="B15" s="40">
        <v>45276</v>
      </c>
      <c r="C15" s="2" t="s">
        <v>1</v>
      </c>
      <c r="D15" s="2" t="s">
        <v>0</v>
      </c>
      <c r="E15" s="2" t="s">
        <v>9583</v>
      </c>
      <c r="F15" s="2" t="s">
        <v>9584</v>
      </c>
      <c r="G15" s="33">
        <v>62</v>
      </c>
      <c r="H15" s="38">
        <v>62</v>
      </c>
      <c r="I15" s="39" t="s">
        <v>1529</v>
      </c>
      <c r="J15" s="32" t="s">
        <v>1530</v>
      </c>
      <c r="K15" s="2">
        <v>0</v>
      </c>
      <c r="L15" s="2">
        <v>0</v>
      </c>
      <c r="M15" s="147">
        <v>3060.48</v>
      </c>
      <c r="N15" s="2">
        <v>397.86240000000004</v>
      </c>
      <c r="O15" s="2">
        <v>0</v>
      </c>
      <c r="P15" s="2">
        <v>0</v>
      </c>
      <c r="Q15" s="32">
        <v>3458.3424</v>
      </c>
      <c r="S15" s="2" t="s">
        <v>1</v>
      </c>
    </row>
    <row r="16" spans="1:19" x14ac:dyDescent="0.25">
      <c r="A16" s="2" t="s">
        <v>9025</v>
      </c>
      <c r="B16" s="40">
        <v>45276</v>
      </c>
      <c r="C16" s="2" t="s">
        <v>1</v>
      </c>
      <c r="D16" s="2" t="s">
        <v>0</v>
      </c>
      <c r="E16" s="2" t="s">
        <v>9583</v>
      </c>
      <c r="F16" s="2" t="s">
        <v>9584</v>
      </c>
      <c r="G16" s="33">
        <v>61</v>
      </c>
      <c r="H16" s="38">
        <v>61</v>
      </c>
      <c r="I16" s="39" t="s">
        <v>7676</v>
      </c>
      <c r="J16" s="32" t="s">
        <v>7675</v>
      </c>
      <c r="K16" s="2">
        <v>0</v>
      </c>
      <c r="L16" s="2">
        <v>0</v>
      </c>
      <c r="M16" s="32">
        <v>0</v>
      </c>
      <c r="N16" s="2">
        <v>0</v>
      </c>
      <c r="O16" s="2">
        <v>0</v>
      </c>
      <c r="P16" s="2">
        <v>0</v>
      </c>
      <c r="Q16" s="32">
        <v>0</v>
      </c>
      <c r="S16" s="2" t="s">
        <v>1</v>
      </c>
    </row>
    <row r="17" spans="1:19" x14ac:dyDescent="0.25">
      <c r="A17" s="2" t="s">
        <v>9025</v>
      </c>
      <c r="B17" s="40">
        <v>45273</v>
      </c>
      <c r="C17" s="2" t="s">
        <v>1</v>
      </c>
      <c r="D17" s="2" t="s">
        <v>0</v>
      </c>
      <c r="E17" s="2" t="s">
        <v>9583</v>
      </c>
      <c r="F17" s="2" t="s">
        <v>9584</v>
      </c>
      <c r="G17" s="33">
        <v>60</v>
      </c>
      <c r="H17" s="38">
        <v>60</v>
      </c>
      <c r="I17" s="39" t="s">
        <v>1529</v>
      </c>
      <c r="J17" s="32" t="s">
        <v>1530</v>
      </c>
      <c r="K17" s="2">
        <v>0</v>
      </c>
      <c r="L17" s="2">
        <v>0</v>
      </c>
      <c r="M17" s="32">
        <v>1125</v>
      </c>
      <c r="N17" s="2">
        <v>146.25</v>
      </c>
      <c r="O17" s="2">
        <v>0</v>
      </c>
      <c r="P17" s="2">
        <v>0</v>
      </c>
      <c r="Q17" s="32">
        <v>1271.25</v>
      </c>
      <c r="S17" s="2" t="s">
        <v>1</v>
      </c>
    </row>
    <row r="18" spans="1:19" x14ac:dyDescent="0.25">
      <c r="A18" s="2" t="s">
        <v>9025</v>
      </c>
      <c r="B18" s="40">
        <v>45273</v>
      </c>
      <c r="C18" s="2" t="s">
        <v>1</v>
      </c>
      <c r="D18" s="2" t="s">
        <v>0</v>
      </c>
      <c r="E18" s="2" t="s">
        <v>9583</v>
      </c>
      <c r="F18" s="2" t="s">
        <v>9584</v>
      </c>
      <c r="G18" s="33">
        <v>59</v>
      </c>
      <c r="H18" s="38">
        <v>59</v>
      </c>
      <c r="I18" s="39" t="s">
        <v>1529</v>
      </c>
      <c r="J18" s="32" t="s">
        <v>1530</v>
      </c>
      <c r="K18" s="2">
        <v>0</v>
      </c>
      <c r="L18" s="2">
        <v>0</v>
      </c>
      <c r="M18" s="32">
        <v>1125</v>
      </c>
      <c r="N18" s="2">
        <v>146.25</v>
      </c>
      <c r="O18" s="2">
        <v>0</v>
      </c>
      <c r="P18" s="2">
        <v>0</v>
      </c>
      <c r="Q18" s="32">
        <v>1271.25</v>
      </c>
      <c r="S18" s="2" t="s">
        <v>1</v>
      </c>
    </row>
    <row r="19" spans="1:19" x14ac:dyDescent="0.25">
      <c r="A19" s="2" t="s">
        <v>9025</v>
      </c>
      <c r="B19" s="40">
        <v>45273</v>
      </c>
      <c r="C19" s="2" t="s">
        <v>1</v>
      </c>
      <c r="D19" s="2" t="s">
        <v>0</v>
      </c>
      <c r="E19" s="2" t="s">
        <v>9583</v>
      </c>
      <c r="F19" s="2" t="s">
        <v>9584</v>
      </c>
      <c r="G19" s="33">
        <v>58</v>
      </c>
      <c r="H19" s="38">
        <v>58</v>
      </c>
      <c r="I19" s="39" t="s">
        <v>1529</v>
      </c>
      <c r="J19" s="32" t="s">
        <v>1530</v>
      </c>
      <c r="K19" s="2">
        <v>0</v>
      </c>
      <c r="L19" s="2">
        <v>0</v>
      </c>
      <c r="M19" s="32">
        <v>945</v>
      </c>
      <c r="N19" s="2">
        <v>122.85000000000001</v>
      </c>
      <c r="O19" s="2">
        <v>0</v>
      </c>
      <c r="P19" s="2">
        <v>0</v>
      </c>
      <c r="Q19" s="32">
        <v>1067.8499999999999</v>
      </c>
      <c r="S19" s="2" t="s">
        <v>1</v>
      </c>
    </row>
    <row r="20" spans="1:19" x14ac:dyDescent="0.25">
      <c r="A20" s="2" t="s">
        <v>9025</v>
      </c>
      <c r="B20" s="40">
        <v>45271</v>
      </c>
      <c r="C20" s="2" t="s">
        <v>1</v>
      </c>
      <c r="D20" s="2" t="s">
        <v>0</v>
      </c>
      <c r="E20" s="2" t="s">
        <v>9583</v>
      </c>
      <c r="F20" s="2" t="s">
        <v>9584</v>
      </c>
      <c r="G20" s="33">
        <v>57</v>
      </c>
      <c r="H20" s="38">
        <v>57</v>
      </c>
      <c r="I20" s="39" t="s">
        <v>1529</v>
      </c>
      <c r="J20" s="32" t="s">
        <v>1530</v>
      </c>
      <c r="K20" s="2">
        <v>0</v>
      </c>
      <c r="L20" s="2">
        <v>0</v>
      </c>
      <c r="M20" s="32">
        <v>810</v>
      </c>
      <c r="N20" s="2">
        <v>105.3</v>
      </c>
      <c r="O20" s="2">
        <v>0</v>
      </c>
      <c r="P20" s="2">
        <v>0</v>
      </c>
      <c r="Q20" s="32">
        <v>915.3</v>
      </c>
      <c r="S20" s="2" t="s">
        <v>1</v>
      </c>
    </row>
    <row r="21" spans="1:19" x14ac:dyDescent="0.25">
      <c r="A21" s="2" t="s">
        <v>9025</v>
      </c>
      <c r="B21" s="40">
        <v>45271</v>
      </c>
      <c r="C21" s="2" t="s">
        <v>1</v>
      </c>
      <c r="D21" s="2" t="s">
        <v>0</v>
      </c>
      <c r="E21" s="2" t="s">
        <v>9583</v>
      </c>
      <c r="F21" s="2" t="s">
        <v>9584</v>
      </c>
      <c r="G21" s="33">
        <v>56</v>
      </c>
      <c r="H21" s="38">
        <v>56</v>
      </c>
      <c r="I21" s="39" t="s">
        <v>1529</v>
      </c>
      <c r="J21" s="32" t="s">
        <v>1530</v>
      </c>
      <c r="K21" s="2">
        <v>0</v>
      </c>
      <c r="L21" s="2">
        <v>0</v>
      </c>
      <c r="M21" s="32">
        <v>585</v>
      </c>
      <c r="N21" s="2">
        <v>76.05</v>
      </c>
      <c r="O21" s="2">
        <v>0</v>
      </c>
      <c r="P21" s="2">
        <v>0</v>
      </c>
      <c r="Q21" s="32">
        <v>661.05</v>
      </c>
      <c r="S21" s="2" t="s">
        <v>1</v>
      </c>
    </row>
    <row r="22" spans="1:19" x14ac:dyDescent="0.25">
      <c r="A22" s="2" t="s">
        <v>9025</v>
      </c>
      <c r="B22" s="40">
        <v>45266</v>
      </c>
      <c r="C22" s="2" t="s">
        <v>1</v>
      </c>
      <c r="D22" s="2" t="s">
        <v>0</v>
      </c>
      <c r="E22" s="2" t="s">
        <v>9583</v>
      </c>
      <c r="F22" s="2" t="s">
        <v>9584</v>
      </c>
      <c r="G22" s="33">
        <v>55</v>
      </c>
      <c r="H22" s="38">
        <v>55</v>
      </c>
      <c r="I22" s="39" t="s">
        <v>9672</v>
      </c>
      <c r="J22" s="32" t="s">
        <v>9582</v>
      </c>
      <c r="K22" s="2">
        <v>0</v>
      </c>
      <c r="L22" s="2">
        <v>0</v>
      </c>
      <c r="M22" s="32">
        <v>473.96</v>
      </c>
      <c r="N22" s="2">
        <v>61.614800000000002</v>
      </c>
      <c r="O22" s="2">
        <v>0</v>
      </c>
      <c r="P22" s="2">
        <v>0</v>
      </c>
      <c r="Q22" s="32">
        <v>535.57479999999998</v>
      </c>
      <c r="S22" s="2" t="s">
        <v>1</v>
      </c>
    </row>
    <row r="23" spans="1:19" x14ac:dyDescent="0.25">
      <c r="A23" s="2" t="s">
        <v>9025</v>
      </c>
      <c r="B23" s="40">
        <v>45261</v>
      </c>
      <c r="C23" s="2" t="s">
        <v>1</v>
      </c>
      <c r="D23" s="2" t="s">
        <v>0</v>
      </c>
      <c r="E23" s="2" t="s">
        <v>9583</v>
      </c>
      <c r="F23" s="2" t="s">
        <v>9584</v>
      </c>
      <c r="G23" s="33">
        <v>54</v>
      </c>
      <c r="H23" s="38">
        <v>54</v>
      </c>
      <c r="I23" s="39" t="s">
        <v>3103</v>
      </c>
      <c r="J23" s="32" t="s">
        <v>3104</v>
      </c>
      <c r="K23" s="2">
        <v>0</v>
      </c>
      <c r="L23" s="2">
        <v>0</v>
      </c>
      <c r="M23" s="32">
        <v>3216.6</v>
      </c>
      <c r="N23" s="2">
        <v>418.15800000000002</v>
      </c>
      <c r="O23" s="2">
        <v>0</v>
      </c>
      <c r="P23" s="2">
        <v>0</v>
      </c>
      <c r="Q23" s="32">
        <v>3634.7579999999998</v>
      </c>
      <c r="S23" s="2" t="s">
        <v>1</v>
      </c>
    </row>
    <row r="24" spans="1:19" x14ac:dyDescent="0.25">
      <c r="A24" s="2" t="s">
        <v>9024</v>
      </c>
      <c r="B24" s="40">
        <v>45251</v>
      </c>
      <c r="C24" s="2" t="s">
        <v>1</v>
      </c>
      <c r="D24" s="2" t="s">
        <v>0</v>
      </c>
      <c r="E24" s="2" t="s">
        <v>9583</v>
      </c>
      <c r="F24" s="2" t="s">
        <v>9584</v>
      </c>
      <c r="G24" s="33">
        <v>53</v>
      </c>
      <c r="H24" s="38">
        <v>53</v>
      </c>
      <c r="I24" s="39" t="s">
        <v>1459</v>
      </c>
      <c r="J24" s="32" t="s">
        <v>1460</v>
      </c>
      <c r="K24" s="2">
        <v>0</v>
      </c>
      <c r="L24" s="2">
        <v>0</v>
      </c>
      <c r="M24" s="32">
        <v>1224.8</v>
      </c>
      <c r="N24" s="2">
        <v>159.22399999999999</v>
      </c>
      <c r="O24" s="2">
        <v>0</v>
      </c>
      <c r="P24" s="2">
        <v>0</v>
      </c>
      <c r="Q24" s="32">
        <v>1384.0239999999999</v>
      </c>
      <c r="S24" s="2" t="s">
        <v>1</v>
      </c>
    </row>
    <row r="25" spans="1:19" x14ac:dyDescent="0.25">
      <c r="A25" s="2" t="s">
        <v>9024</v>
      </c>
      <c r="B25" s="40">
        <v>45251</v>
      </c>
      <c r="C25" s="2" t="s">
        <v>1</v>
      </c>
      <c r="D25" s="2" t="s">
        <v>0</v>
      </c>
      <c r="E25" s="2" t="s">
        <v>9583</v>
      </c>
      <c r="F25" s="2" t="s">
        <v>9584</v>
      </c>
      <c r="G25" s="33">
        <v>52</v>
      </c>
      <c r="H25" s="38">
        <v>52</v>
      </c>
      <c r="I25" s="39" t="s">
        <v>7676</v>
      </c>
      <c r="J25" s="32" t="s">
        <v>7675</v>
      </c>
      <c r="K25" s="2">
        <v>0</v>
      </c>
      <c r="L25" s="2">
        <v>0</v>
      </c>
      <c r="M25" s="32">
        <v>0</v>
      </c>
      <c r="N25" s="2">
        <v>0</v>
      </c>
      <c r="O25" s="2">
        <v>0</v>
      </c>
      <c r="P25" s="2">
        <v>0</v>
      </c>
      <c r="Q25" s="32">
        <v>0</v>
      </c>
      <c r="S25" s="2" t="s">
        <v>1</v>
      </c>
    </row>
    <row r="26" spans="1:19" x14ac:dyDescent="0.25">
      <c r="A26" s="2" t="s">
        <v>9024</v>
      </c>
      <c r="B26" s="40">
        <v>45251</v>
      </c>
      <c r="C26" s="2" t="s">
        <v>1</v>
      </c>
      <c r="D26" s="2" t="s">
        <v>0</v>
      </c>
      <c r="E26" s="2" t="s">
        <v>9583</v>
      </c>
      <c r="F26" s="2" t="s">
        <v>9584</v>
      </c>
      <c r="G26" s="33">
        <v>51</v>
      </c>
      <c r="H26" s="38">
        <v>51</v>
      </c>
      <c r="I26" s="39" t="s">
        <v>2202</v>
      </c>
      <c r="J26" s="32" t="s">
        <v>2203</v>
      </c>
      <c r="K26" s="2">
        <v>0</v>
      </c>
      <c r="L26" s="2">
        <v>0</v>
      </c>
      <c r="M26" s="32">
        <v>1048.5999999999999</v>
      </c>
      <c r="N26" s="2">
        <v>136.31799999999998</v>
      </c>
      <c r="O26" s="2">
        <v>0</v>
      </c>
      <c r="P26" s="2">
        <v>0</v>
      </c>
      <c r="Q26" s="32">
        <v>1184.9179999999999</v>
      </c>
      <c r="S26" s="2" t="s">
        <v>1</v>
      </c>
    </row>
    <row r="27" spans="1:19" x14ac:dyDescent="0.25">
      <c r="A27" s="2" t="s">
        <v>9024</v>
      </c>
      <c r="B27" s="40">
        <v>45251</v>
      </c>
      <c r="C27" s="2" t="s">
        <v>1</v>
      </c>
      <c r="D27" s="2" t="s">
        <v>0</v>
      </c>
      <c r="E27" s="2" t="s">
        <v>9583</v>
      </c>
      <c r="F27" s="2" t="s">
        <v>9584</v>
      </c>
      <c r="G27" s="33">
        <v>50</v>
      </c>
      <c r="H27" s="38">
        <v>50</v>
      </c>
      <c r="I27" s="39" t="s">
        <v>7676</v>
      </c>
      <c r="J27" s="32" t="s">
        <v>7675</v>
      </c>
      <c r="K27" s="2">
        <v>0</v>
      </c>
      <c r="L27" s="2">
        <v>0</v>
      </c>
      <c r="M27" s="32">
        <v>0</v>
      </c>
      <c r="N27" s="2">
        <v>0</v>
      </c>
      <c r="O27" s="2">
        <v>0</v>
      </c>
      <c r="P27" s="2">
        <v>0</v>
      </c>
      <c r="Q27" s="32">
        <v>0</v>
      </c>
      <c r="S27" s="2" t="s">
        <v>1</v>
      </c>
    </row>
    <row r="28" spans="1:19" x14ac:dyDescent="0.25">
      <c r="A28" s="2" t="s">
        <v>9024</v>
      </c>
      <c r="B28" s="40">
        <v>45251</v>
      </c>
      <c r="C28" s="2" t="s">
        <v>1</v>
      </c>
      <c r="D28" s="2" t="s">
        <v>0</v>
      </c>
      <c r="E28" s="2" t="s">
        <v>9583</v>
      </c>
      <c r="F28" s="2" t="s">
        <v>9584</v>
      </c>
      <c r="G28" s="33">
        <v>49</v>
      </c>
      <c r="H28" s="38">
        <v>49</v>
      </c>
      <c r="I28" s="39" t="s">
        <v>7676</v>
      </c>
      <c r="J28" s="32" t="s">
        <v>7675</v>
      </c>
      <c r="K28" s="2">
        <v>0</v>
      </c>
      <c r="L28" s="2">
        <v>0</v>
      </c>
      <c r="M28" s="32">
        <v>0</v>
      </c>
      <c r="N28" s="2">
        <v>0</v>
      </c>
      <c r="O28" s="2">
        <v>0</v>
      </c>
      <c r="P28" s="2">
        <v>0</v>
      </c>
      <c r="Q28" s="32">
        <v>0</v>
      </c>
      <c r="S28" s="2" t="s">
        <v>1</v>
      </c>
    </row>
    <row r="29" spans="1:19" x14ac:dyDescent="0.25">
      <c r="A29" s="2" t="s">
        <v>9024</v>
      </c>
      <c r="B29" s="40">
        <v>45250</v>
      </c>
      <c r="C29" s="2" t="s">
        <v>1</v>
      </c>
      <c r="D29" s="2" t="s">
        <v>0</v>
      </c>
      <c r="E29" s="2" t="s">
        <v>9583</v>
      </c>
      <c r="F29" s="2" t="s">
        <v>9584</v>
      </c>
      <c r="G29" s="33">
        <v>48</v>
      </c>
      <c r="H29" s="38">
        <v>48</v>
      </c>
      <c r="I29" s="39" t="s">
        <v>3067</v>
      </c>
      <c r="J29" s="32" t="s">
        <v>3068</v>
      </c>
      <c r="K29" s="2">
        <v>0</v>
      </c>
      <c r="L29" s="2">
        <v>0</v>
      </c>
      <c r="M29" s="32">
        <v>740</v>
      </c>
      <c r="N29" s="2">
        <v>96.2</v>
      </c>
      <c r="O29" s="2">
        <v>0</v>
      </c>
      <c r="P29" s="2">
        <v>0</v>
      </c>
      <c r="Q29" s="32">
        <v>836.2</v>
      </c>
      <c r="S29" s="2" t="s">
        <v>1</v>
      </c>
    </row>
    <row r="30" spans="1:19" x14ac:dyDescent="0.25">
      <c r="A30" s="2" t="s">
        <v>9024</v>
      </c>
      <c r="B30" s="40">
        <v>45239</v>
      </c>
      <c r="C30" s="2" t="s">
        <v>1</v>
      </c>
      <c r="D30" s="2" t="s">
        <v>0</v>
      </c>
      <c r="E30" s="2" t="s">
        <v>9583</v>
      </c>
      <c r="F30" s="2" t="s">
        <v>9584</v>
      </c>
      <c r="G30" s="33">
        <v>47</v>
      </c>
      <c r="H30" s="38">
        <v>47</v>
      </c>
      <c r="I30" s="39" t="s">
        <v>7676</v>
      </c>
      <c r="J30" s="32" t="s">
        <v>7675</v>
      </c>
      <c r="K30" s="2">
        <v>0</v>
      </c>
      <c r="L30" s="2">
        <v>0</v>
      </c>
      <c r="M30" s="32">
        <v>0</v>
      </c>
      <c r="N30" s="2">
        <v>0</v>
      </c>
      <c r="O30" s="2">
        <v>0</v>
      </c>
      <c r="P30" s="2">
        <v>0</v>
      </c>
      <c r="Q30" s="32">
        <v>0</v>
      </c>
      <c r="S30" s="2" t="s">
        <v>1</v>
      </c>
    </row>
    <row r="31" spans="1:19" x14ac:dyDescent="0.25">
      <c r="A31" s="2" t="s">
        <v>9024</v>
      </c>
      <c r="B31" s="40">
        <v>45239</v>
      </c>
      <c r="C31" s="2" t="s">
        <v>1</v>
      </c>
      <c r="D31" s="2" t="s">
        <v>0</v>
      </c>
      <c r="E31" s="2" t="s">
        <v>9583</v>
      </c>
      <c r="F31" s="2" t="s">
        <v>9584</v>
      </c>
      <c r="G31" s="33">
        <v>46</v>
      </c>
      <c r="H31" s="38">
        <v>46</v>
      </c>
      <c r="I31" s="39" t="s">
        <v>1529</v>
      </c>
      <c r="J31" s="32" t="s">
        <v>1530</v>
      </c>
      <c r="K31" s="2">
        <v>0</v>
      </c>
      <c r="L31" s="2">
        <v>0</v>
      </c>
      <c r="M31" s="32">
        <v>1395</v>
      </c>
      <c r="N31" s="2">
        <v>181.35</v>
      </c>
      <c r="O31" s="2">
        <v>0</v>
      </c>
      <c r="P31" s="2">
        <v>0</v>
      </c>
      <c r="Q31" s="32">
        <v>1576.35</v>
      </c>
      <c r="S31" s="2" t="s">
        <v>1</v>
      </c>
    </row>
    <row r="32" spans="1:19" x14ac:dyDescent="0.25">
      <c r="A32" s="2" t="s">
        <v>9024</v>
      </c>
      <c r="B32" s="40">
        <v>45239</v>
      </c>
      <c r="C32" s="2" t="s">
        <v>1</v>
      </c>
      <c r="D32" s="2" t="s">
        <v>0</v>
      </c>
      <c r="E32" s="2" t="s">
        <v>9583</v>
      </c>
      <c r="F32" s="2" t="s">
        <v>9584</v>
      </c>
      <c r="G32" s="33">
        <v>45</v>
      </c>
      <c r="H32" s="38">
        <v>45</v>
      </c>
      <c r="I32" s="39" t="s">
        <v>1529</v>
      </c>
      <c r="J32" s="32" t="s">
        <v>1530</v>
      </c>
      <c r="K32" s="2">
        <v>0</v>
      </c>
      <c r="L32" s="2">
        <v>0</v>
      </c>
      <c r="M32" s="32">
        <v>591.25</v>
      </c>
      <c r="N32" s="2">
        <v>76.862499999999997</v>
      </c>
      <c r="O32" s="2">
        <v>0</v>
      </c>
      <c r="P32" s="2">
        <v>0</v>
      </c>
      <c r="Q32" s="32">
        <v>668.11249999999995</v>
      </c>
      <c r="S32" s="2" t="s">
        <v>1</v>
      </c>
    </row>
    <row r="33" spans="1:19" x14ac:dyDescent="0.25">
      <c r="A33" s="2" t="s">
        <v>9024</v>
      </c>
      <c r="B33" s="40">
        <v>45239</v>
      </c>
      <c r="C33" s="2" t="s">
        <v>1</v>
      </c>
      <c r="D33" s="2" t="s">
        <v>0</v>
      </c>
      <c r="E33" s="2" t="s">
        <v>9583</v>
      </c>
      <c r="F33" s="2" t="s">
        <v>9584</v>
      </c>
      <c r="G33" s="33">
        <v>44</v>
      </c>
      <c r="H33" s="38">
        <v>44</v>
      </c>
      <c r="I33" s="39" t="s">
        <v>1529</v>
      </c>
      <c r="J33" s="32" t="s">
        <v>1530</v>
      </c>
      <c r="K33" s="2">
        <v>0</v>
      </c>
      <c r="L33" s="2">
        <v>0</v>
      </c>
      <c r="M33" s="32">
        <v>320.35000000000002</v>
      </c>
      <c r="N33" s="2">
        <v>41.645500000000006</v>
      </c>
      <c r="O33" s="2">
        <v>0</v>
      </c>
      <c r="P33" s="2">
        <v>0</v>
      </c>
      <c r="Q33" s="32">
        <v>361.99550000000005</v>
      </c>
      <c r="S33" s="2" t="s">
        <v>1</v>
      </c>
    </row>
    <row r="34" spans="1:19" x14ac:dyDescent="0.25">
      <c r="A34" s="2" t="s">
        <v>9024</v>
      </c>
      <c r="B34" s="40">
        <v>45239</v>
      </c>
      <c r="C34" s="2" t="s">
        <v>1</v>
      </c>
      <c r="D34" s="2" t="s">
        <v>0</v>
      </c>
      <c r="E34" s="2" t="s">
        <v>9583</v>
      </c>
      <c r="F34" s="2" t="s">
        <v>9584</v>
      </c>
      <c r="G34" s="33">
        <v>43</v>
      </c>
      <c r="H34" s="38">
        <v>43</v>
      </c>
      <c r="I34" s="39" t="s">
        <v>1529</v>
      </c>
      <c r="J34" s="32" t="s">
        <v>1530</v>
      </c>
      <c r="K34" s="2">
        <v>0</v>
      </c>
      <c r="L34" s="2">
        <v>0</v>
      </c>
      <c r="M34" s="32">
        <v>2222.1999999999998</v>
      </c>
      <c r="N34" s="2">
        <v>288.88599999999997</v>
      </c>
      <c r="O34" s="2">
        <v>0</v>
      </c>
      <c r="P34" s="2">
        <v>0</v>
      </c>
      <c r="Q34" s="32">
        <v>2511.0859999999998</v>
      </c>
      <c r="S34" s="2" t="s">
        <v>1</v>
      </c>
    </row>
    <row r="35" spans="1:19" x14ac:dyDescent="0.25">
      <c r="A35" s="2" t="s">
        <v>9024</v>
      </c>
      <c r="B35" s="40">
        <v>45239</v>
      </c>
      <c r="C35" s="2" t="s">
        <v>1</v>
      </c>
      <c r="D35" s="2" t="s">
        <v>0</v>
      </c>
      <c r="E35" s="2" t="s">
        <v>9583</v>
      </c>
      <c r="F35" s="2" t="s">
        <v>9584</v>
      </c>
      <c r="G35" s="33">
        <v>42</v>
      </c>
      <c r="H35" s="38">
        <v>42</v>
      </c>
      <c r="I35" s="39" t="s">
        <v>1529</v>
      </c>
      <c r="J35" s="32" t="s">
        <v>1530</v>
      </c>
      <c r="K35" s="2">
        <v>0</v>
      </c>
      <c r="L35" s="2">
        <v>0</v>
      </c>
      <c r="M35" s="32">
        <v>750</v>
      </c>
      <c r="N35" s="2">
        <v>97.5</v>
      </c>
      <c r="O35" s="2">
        <v>0</v>
      </c>
      <c r="P35" s="2">
        <v>0</v>
      </c>
      <c r="Q35" s="32">
        <v>847.5</v>
      </c>
      <c r="S35" s="2" t="s">
        <v>1</v>
      </c>
    </row>
    <row r="36" spans="1:19" x14ac:dyDescent="0.25">
      <c r="A36" s="2" t="s">
        <v>9024</v>
      </c>
      <c r="B36" s="40">
        <v>45239</v>
      </c>
      <c r="C36" s="2" t="s">
        <v>1</v>
      </c>
      <c r="D36" s="2" t="s">
        <v>0</v>
      </c>
      <c r="E36" s="2" t="s">
        <v>9583</v>
      </c>
      <c r="F36" s="2" t="s">
        <v>9584</v>
      </c>
      <c r="G36" s="33">
        <v>41</v>
      </c>
      <c r="H36" s="38">
        <v>41</v>
      </c>
      <c r="I36" s="39" t="s">
        <v>1529</v>
      </c>
      <c r="J36" s="32" t="s">
        <v>1530</v>
      </c>
      <c r="K36" s="2">
        <v>0</v>
      </c>
      <c r="L36" s="2">
        <v>0</v>
      </c>
      <c r="M36" s="32">
        <v>476.86</v>
      </c>
      <c r="N36" s="2">
        <v>61.991800000000005</v>
      </c>
      <c r="O36" s="2">
        <v>0</v>
      </c>
      <c r="P36" s="2">
        <v>0</v>
      </c>
      <c r="Q36" s="32">
        <v>538.85180000000003</v>
      </c>
      <c r="S36" s="2" t="s">
        <v>1</v>
      </c>
    </row>
    <row r="37" spans="1:19" x14ac:dyDescent="0.25">
      <c r="A37" s="2" t="s">
        <v>9024</v>
      </c>
      <c r="B37" s="40">
        <v>45239</v>
      </c>
      <c r="C37" s="2" t="s">
        <v>1</v>
      </c>
      <c r="D37" s="2" t="s">
        <v>0</v>
      </c>
      <c r="E37" s="2" t="s">
        <v>9583</v>
      </c>
      <c r="F37" s="2" t="s">
        <v>9584</v>
      </c>
      <c r="G37" s="33">
        <v>40</v>
      </c>
      <c r="H37" s="38">
        <v>40</v>
      </c>
      <c r="I37" s="39" t="s">
        <v>5071</v>
      </c>
      <c r="J37" s="32" t="s">
        <v>5072</v>
      </c>
      <c r="K37" s="2">
        <v>0</v>
      </c>
      <c r="L37" s="2">
        <v>0</v>
      </c>
      <c r="M37" s="32">
        <v>450</v>
      </c>
      <c r="N37" s="2">
        <v>58.5</v>
      </c>
      <c r="O37" s="2">
        <v>0</v>
      </c>
      <c r="P37" s="2">
        <v>0</v>
      </c>
      <c r="Q37" s="32">
        <v>508.5</v>
      </c>
      <c r="S37" s="2" t="s">
        <v>1</v>
      </c>
    </row>
    <row r="38" spans="1:19" x14ac:dyDescent="0.25">
      <c r="A38" s="2" t="s">
        <v>9024</v>
      </c>
      <c r="B38" s="40">
        <v>45238</v>
      </c>
      <c r="C38" s="2" t="s">
        <v>1</v>
      </c>
      <c r="D38" s="2" t="s">
        <v>0</v>
      </c>
      <c r="E38" s="2" t="s">
        <v>9583</v>
      </c>
      <c r="F38" s="2" t="s">
        <v>9584</v>
      </c>
      <c r="G38" s="33">
        <v>39</v>
      </c>
      <c r="H38" s="38">
        <v>39</v>
      </c>
      <c r="I38" s="39" t="s">
        <v>2355</v>
      </c>
      <c r="J38" s="32" t="s">
        <v>2356</v>
      </c>
      <c r="K38" s="2">
        <v>0</v>
      </c>
      <c r="L38" s="2">
        <v>0</v>
      </c>
      <c r="M38" s="32">
        <v>158</v>
      </c>
      <c r="N38" s="2">
        <v>20.54</v>
      </c>
      <c r="O38" s="2">
        <v>0</v>
      </c>
      <c r="P38" s="2">
        <v>0</v>
      </c>
      <c r="Q38" s="32">
        <v>178.54</v>
      </c>
      <c r="S38" s="2" t="s">
        <v>1</v>
      </c>
    </row>
    <row r="39" spans="1:19" x14ac:dyDescent="0.25">
      <c r="A39" s="2" t="s">
        <v>9024</v>
      </c>
      <c r="B39" s="40">
        <v>45238</v>
      </c>
      <c r="C39" s="2" t="s">
        <v>1</v>
      </c>
      <c r="D39" s="2" t="s">
        <v>0</v>
      </c>
      <c r="E39" s="2" t="s">
        <v>9583</v>
      </c>
      <c r="F39" s="2" t="s">
        <v>9584</v>
      </c>
      <c r="G39" s="33">
        <v>38</v>
      </c>
      <c r="H39" s="38">
        <v>38</v>
      </c>
      <c r="I39" s="39" t="s">
        <v>1529</v>
      </c>
      <c r="J39" s="32" t="s">
        <v>1530</v>
      </c>
      <c r="K39" s="2">
        <v>0</v>
      </c>
      <c r="L39" s="2">
        <v>0</v>
      </c>
      <c r="M39" s="32">
        <v>1065.6400000000001</v>
      </c>
      <c r="N39" s="2">
        <v>138.53320000000002</v>
      </c>
      <c r="O39" s="2">
        <v>0</v>
      </c>
      <c r="P39" s="2">
        <v>0</v>
      </c>
      <c r="Q39" s="32">
        <v>1204.1732000000002</v>
      </c>
      <c r="S39" s="2" t="s">
        <v>1</v>
      </c>
    </row>
    <row r="40" spans="1:19" x14ac:dyDescent="0.25">
      <c r="A40" s="2" t="s">
        <v>9024</v>
      </c>
      <c r="B40" s="40">
        <v>45238</v>
      </c>
      <c r="C40" s="2" t="s">
        <v>1</v>
      </c>
      <c r="D40" s="2" t="s">
        <v>0</v>
      </c>
      <c r="E40" s="2" t="s">
        <v>9583</v>
      </c>
      <c r="F40" s="2" t="s">
        <v>9584</v>
      </c>
      <c r="G40" s="33">
        <v>37</v>
      </c>
      <c r="H40" s="38">
        <v>37</v>
      </c>
      <c r="I40" s="39" t="s">
        <v>1529</v>
      </c>
      <c r="J40" s="32" t="s">
        <v>1530</v>
      </c>
      <c r="K40" s="2">
        <v>0</v>
      </c>
      <c r="L40" s="2">
        <v>0</v>
      </c>
      <c r="M40" s="32">
        <v>3031.65</v>
      </c>
      <c r="N40" s="2">
        <v>394.11450000000002</v>
      </c>
      <c r="O40" s="2">
        <v>0</v>
      </c>
      <c r="P40" s="2">
        <v>0</v>
      </c>
      <c r="Q40" s="32">
        <v>3425.7645000000002</v>
      </c>
      <c r="S40" s="2" t="s">
        <v>1</v>
      </c>
    </row>
    <row r="41" spans="1:19" x14ac:dyDescent="0.25">
      <c r="A41" s="2" t="s">
        <v>9024</v>
      </c>
      <c r="B41" s="40">
        <v>45238</v>
      </c>
      <c r="C41" s="2" t="s">
        <v>1</v>
      </c>
      <c r="D41" s="2" t="s">
        <v>0</v>
      </c>
      <c r="E41" s="2" t="s">
        <v>9583</v>
      </c>
      <c r="F41" s="2" t="s">
        <v>9584</v>
      </c>
      <c r="G41" s="33">
        <v>36</v>
      </c>
      <c r="H41" s="38">
        <v>36</v>
      </c>
      <c r="I41" s="39" t="s">
        <v>1529</v>
      </c>
      <c r="J41" s="32" t="s">
        <v>1530</v>
      </c>
      <c r="K41" s="2">
        <v>0</v>
      </c>
      <c r="L41" s="2">
        <v>0</v>
      </c>
      <c r="M41" s="32">
        <v>363.93</v>
      </c>
      <c r="N41" s="2">
        <v>47.310900000000004</v>
      </c>
      <c r="O41" s="2">
        <v>0</v>
      </c>
      <c r="P41" s="2">
        <v>0</v>
      </c>
      <c r="Q41" s="32">
        <v>411.24090000000001</v>
      </c>
      <c r="S41" s="2" t="s">
        <v>1</v>
      </c>
    </row>
    <row r="42" spans="1:19" x14ac:dyDescent="0.25">
      <c r="A42" s="2" t="s">
        <v>9024</v>
      </c>
      <c r="B42" s="40">
        <v>45238</v>
      </c>
      <c r="C42" s="2" t="s">
        <v>1</v>
      </c>
      <c r="D42" s="2" t="s">
        <v>0</v>
      </c>
      <c r="E42" s="2" t="s">
        <v>9583</v>
      </c>
      <c r="F42" s="2" t="s">
        <v>9584</v>
      </c>
      <c r="G42" s="33">
        <v>35</v>
      </c>
      <c r="H42" s="38">
        <v>35</v>
      </c>
      <c r="I42" s="39" t="s">
        <v>1529</v>
      </c>
      <c r="J42" s="32" t="s">
        <v>1530</v>
      </c>
      <c r="K42" s="2">
        <v>0</v>
      </c>
      <c r="L42" s="2">
        <v>0</v>
      </c>
      <c r="M42" s="32">
        <v>3553.15</v>
      </c>
      <c r="N42" s="2">
        <v>461.90950000000004</v>
      </c>
      <c r="O42" s="2">
        <v>0</v>
      </c>
      <c r="P42" s="2">
        <v>0</v>
      </c>
      <c r="Q42" s="32">
        <v>4015.0595000000003</v>
      </c>
      <c r="S42" s="2" t="s">
        <v>1</v>
      </c>
    </row>
    <row r="43" spans="1:19" x14ac:dyDescent="0.25">
      <c r="A43" s="2" t="s">
        <v>9024</v>
      </c>
      <c r="B43" s="40">
        <v>45236</v>
      </c>
      <c r="C43" s="2" t="s">
        <v>1</v>
      </c>
      <c r="D43" s="2" t="s">
        <v>0</v>
      </c>
      <c r="E43" s="2" t="s">
        <v>9583</v>
      </c>
      <c r="F43" s="2" t="s">
        <v>9584</v>
      </c>
      <c r="G43" s="33">
        <v>34</v>
      </c>
      <c r="H43" s="38">
        <v>34</v>
      </c>
      <c r="I43" s="39" t="s">
        <v>1470</v>
      </c>
      <c r="J43" s="32" t="s">
        <v>1471</v>
      </c>
      <c r="K43" s="2">
        <v>0</v>
      </c>
      <c r="L43" s="2">
        <v>0</v>
      </c>
      <c r="M43" s="32">
        <v>1000.02</v>
      </c>
      <c r="N43" s="2">
        <v>130.0026</v>
      </c>
      <c r="O43" s="2">
        <v>0</v>
      </c>
      <c r="P43" s="2">
        <v>0</v>
      </c>
      <c r="Q43" s="32">
        <v>1130.0226</v>
      </c>
      <c r="S43" s="2" t="s">
        <v>1</v>
      </c>
    </row>
    <row r="44" spans="1:19" x14ac:dyDescent="0.25">
      <c r="A44" s="2" t="s">
        <v>9024</v>
      </c>
      <c r="B44" s="40">
        <v>45236</v>
      </c>
      <c r="C44" s="2" t="s">
        <v>1</v>
      </c>
      <c r="D44" s="2" t="s">
        <v>0</v>
      </c>
      <c r="E44" s="2" t="s">
        <v>9583</v>
      </c>
      <c r="F44" s="2" t="s">
        <v>9584</v>
      </c>
      <c r="G44" s="33">
        <v>33</v>
      </c>
      <c r="H44" s="38">
        <v>33</v>
      </c>
      <c r="I44" s="39" t="s">
        <v>7676</v>
      </c>
      <c r="J44" s="32" t="s">
        <v>7675</v>
      </c>
      <c r="K44" s="2">
        <v>0</v>
      </c>
      <c r="L44" s="2">
        <v>0</v>
      </c>
      <c r="M44" s="32">
        <v>0</v>
      </c>
      <c r="N44" s="2">
        <v>0</v>
      </c>
      <c r="O44" s="2">
        <v>0</v>
      </c>
      <c r="P44" s="2">
        <v>0</v>
      </c>
      <c r="Q44" s="32">
        <v>0</v>
      </c>
      <c r="S44" s="2" t="s">
        <v>1</v>
      </c>
    </row>
    <row r="45" spans="1:19" x14ac:dyDescent="0.25">
      <c r="A45" s="2" t="s">
        <v>9024</v>
      </c>
      <c r="B45" s="40">
        <v>45233</v>
      </c>
      <c r="C45" s="2" t="s">
        <v>1</v>
      </c>
      <c r="D45" s="2" t="s">
        <v>0</v>
      </c>
      <c r="E45" s="2" t="s">
        <v>9583</v>
      </c>
      <c r="F45" s="2" t="s">
        <v>9584</v>
      </c>
      <c r="G45" s="33">
        <v>32</v>
      </c>
      <c r="H45" s="38">
        <v>32</v>
      </c>
      <c r="I45" s="39" t="s">
        <v>9672</v>
      </c>
      <c r="J45" s="32" t="s">
        <v>9582</v>
      </c>
      <c r="K45" s="2">
        <v>0</v>
      </c>
      <c r="L45" s="2">
        <v>0</v>
      </c>
      <c r="M45" s="32">
        <v>489.31</v>
      </c>
      <c r="N45" s="2">
        <v>63.610300000000002</v>
      </c>
      <c r="O45" s="2">
        <v>0</v>
      </c>
      <c r="P45" s="2">
        <v>0</v>
      </c>
      <c r="Q45" s="32">
        <v>552.9203</v>
      </c>
      <c r="S45" s="2" t="s">
        <v>1</v>
      </c>
    </row>
    <row r="46" spans="1:19" x14ac:dyDescent="0.25">
      <c r="A46" s="2" t="s">
        <v>9024</v>
      </c>
      <c r="B46" s="40">
        <v>45231</v>
      </c>
      <c r="C46" s="2" t="s">
        <v>1</v>
      </c>
      <c r="D46" s="2" t="s">
        <v>0</v>
      </c>
      <c r="E46" s="2" t="s">
        <v>9583</v>
      </c>
      <c r="F46" s="2" t="s">
        <v>9584</v>
      </c>
      <c r="G46" s="33">
        <v>31</v>
      </c>
      <c r="H46" s="38">
        <v>31</v>
      </c>
      <c r="I46" s="39" t="s">
        <v>3103</v>
      </c>
      <c r="J46" s="32" t="s">
        <v>3104</v>
      </c>
      <c r="K46" s="2">
        <v>0</v>
      </c>
      <c r="L46" s="2">
        <v>0</v>
      </c>
      <c r="M46" s="32">
        <v>2672.4</v>
      </c>
      <c r="N46" s="2">
        <v>347.41200000000003</v>
      </c>
      <c r="O46" s="2">
        <v>0</v>
      </c>
      <c r="P46" s="2">
        <v>0</v>
      </c>
      <c r="Q46" s="32">
        <v>3019.8119999999999</v>
      </c>
      <c r="S46" s="2" t="s">
        <v>1</v>
      </c>
    </row>
    <row r="47" spans="1:19" x14ac:dyDescent="0.25">
      <c r="A47" s="2" t="s">
        <v>9023</v>
      </c>
      <c r="B47" s="40">
        <v>45223</v>
      </c>
      <c r="C47" s="2" t="s">
        <v>1</v>
      </c>
      <c r="D47" s="2" t="s">
        <v>0</v>
      </c>
      <c r="E47" s="2" t="s">
        <v>9583</v>
      </c>
      <c r="F47" s="2" t="s">
        <v>9584</v>
      </c>
      <c r="G47" s="33">
        <v>30</v>
      </c>
      <c r="H47" s="38">
        <v>30</v>
      </c>
      <c r="I47" s="39" t="s">
        <v>1384</v>
      </c>
      <c r="J47" s="32" t="s">
        <v>1385</v>
      </c>
      <c r="K47" s="2">
        <v>0</v>
      </c>
      <c r="L47" s="2">
        <v>0</v>
      </c>
      <c r="M47" s="32">
        <v>157.07</v>
      </c>
      <c r="N47" s="2">
        <v>20.4191</v>
      </c>
      <c r="O47" s="2">
        <v>0</v>
      </c>
      <c r="P47" s="2">
        <v>0</v>
      </c>
      <c r="Q47" s="32">
        <v>177.48910000000001</v>
      </c>
      <c r="S47" s="2" t="s">
        <v>1</v>
      </c>
    </row>
    <row r="48" spans="1:19" x14ac:dyDescent="0.25">
      <c r="A48" s="2" t="s">
        <v>9023</v>
      </c>
      <c r="B48" s="40">
        <v>45223</v>
      </c>
      <c r="C48" s="2" t="s">
        <v>1</v>
      </c>
      <c r="D48" s="2" t="s">
        <v>0</v>
      </c>
      <c r="E48" s="2" t="s">
        <v>9583</v>
      </c>
      <c r="F48" s="2" t="s">
        <v>9584</v>
      </c>
      <c r="G48" s="33">
        <v>29</v>
      </c>
      <c r="H48" s="38">
        <v>29</v>
      </c>
      <c r="I48" s="39" t="s">
        <v>1384</v>
      </c>
      <c r="J48" s="32" t="s">
        <v>1385</v>
      </c>
      <c r="K48" s="2">
        <v>0</v>
      </c>
      <c r="L48" s="2">
        <v>0</v>
      </c>
      <c r="M48" s="32">
        <v>157.07</v>
      </c>
      <c r="N48" s="2">
        <v>20.4191</v>
      </c>
      <c r="O48" s="2">
        <v>0</v>
      </c>
      <c r="P48" s="2">
        <v>0</v>
      </c>
      <c r="Q48" s="32">
        <v>177.48910000000001</v>
      </c>
      <c r="S48" s="2" t="s">
        <v>1</v>
      </c>
    </row>
    <row r="49" spans="1:19" x14ac:dyDescent="0.25">
      <c r="A49" s="2" t="s">
        <v>9023</v>
      </c>
      <c r="B49" s="40">
        <v>45223</v>
      </c>
      <c r="C49" s="2" t="s">
        <v>1</v>
      </c>
      <c r="D49" s="2" t="s">
        <v>0</v>
      </c>
      <c r="E49" s="2" t="s">
        <v>9583</v>
      </c>
      <c r="F49" s="2" t="s">
        <v>9584</v>
      </c>
      <c r="G49" s="33">
        <v>28</v>
      </c>
      <c r="H49" s="38">
        <v>28</v>
      </c>
      <c r="I49" s="39" t="s">
        <v>1384</v>
      </c>
      <c r="J49" s="32" t="s">
        <v>1385</v>
      </c>
      <c r="K49" s="2">
        <v>0</v>
      </c>
      <c r="L49" s="2">
        <v>0</v>
      </c>
      <c r="M49" s="32">
        <v>157.07</v>
      </c>
      <c r="N49" s="2">
        <v>20.4191</v>
      </c>
      <c r="O49" s="2">
        <v>0</v>
      </c>
      <c r="P49" s="2">
        <v>0</v>
      </c>
      <c r="Q49" s="32">
        <v>177.48910000000001</v>
      </c>
      <c r="S49" s="2" t="s">
        <v>1</v>
      </c>
    </row>
    <row r="50" spans="1:19" x14ac:dyDescent="0.25">
      <c r="A50" s="2" t="s">
        <v>9023</v>
      </c>
      <c r="B50" s="40">
        <v>45223</v>
      </c>
      <c r="C50" s="2" t="s">
        <v>1</v>
      </c>
      <c r="D50" s="2" t="s">
        <v>0</v>
      </c>
      <c r="E50" s="2" t="s">
        <v>9583</v>
      </c>
      <c r="F50" s="2" t="s">
        <v>9584</v>
      </c>
      <c r="G50" s="33">
        <v>27</v>
      </c>
      <c r="H50" s="38">
        <v>27</v>
      </c>
      <c r="I50" s="39" t="s">
        <v>9622</v>
      </c>
      <c r="J50" s="32" t="s">
        <v>9203</v>
      </c>
      <c r="K50" s="2">
        <v>0</v>
      </c>
      <c r="L50" s="2">
        <v>0</v>
      </c>
      <c r="M50" s="32">
        <v>748.69</v>
      </c>
      <c r="N50" s="2">
        <v>97.329700000000017</v>
      </c>
      <c r="O50" s="2">
        <v>0</v>
      </c>
      <c r="P50" s="2">
        <v>0</v>
      </c>
      <c r="Q50" s="32">
        <v>846.01970000000006</v>
      </c>
      <c r="S50" s="2" t="s">
        <v>1</v>
      </c>
    </row>
    <row r="51" spans="1:19" x14ac:dyDescent="0.25">
      <c r="A51" s="2" t="s">
        <v>9023</v>
      </c>
      <c r="B51" s="40">
        <v>45223</v>
      </c>
      <c r="C51" s="2" t="s">
        <v>1</v>
      </c>
      <c r="D51" s="2" t="s">
        <v>0</v>
      </c>
      <c r="E51" s="2" t="s">
        <v>9583</v>
      </c>
      <c r="F51" s="2" t="s">
        <v>9584</v>
      </c>
      <c r="G51" s="33">
        <v>26</v>
      </c>
      <c r="H51" s="38">
        <v>26</v>
      </c>
      <c r="I51" s="39" t="s">
        <v>7676</v>
      </c>
      <c r="J51" s="32" t="s">
        <v>7675</v>
      </c>
      <c r="K51" s="2">
        <v>0</v>
      </c>
      <c r="L51" s="2">
        <v>0</v>
      </c>
      <c r="M51" s="32">
        <v>0</v>
      </c>
      <c r="N51" s="2">
        <v>0</v>
      </c>
      <c r="O51" s="2">
        <v>0</v>
      </c>
      <c r="P51" s="2">
        <v>0</v>
      </c>
      <c r="Q51" s="32">
        <v>0</v>
      </c>
      <c r="S51" s="2" t="s">
        <v>1</v>
      </c>
    </row>
    <row r="52" spans="1:19" x14ac:dyDescent="0.25">
      <c r="A52" s="2" t="s">
        <v>9023</v>
      </c>
      <c r="B52" s="40">
        <v>45223</v>
      </c>
      <c r="C52" s="2" t="s">
        <v>1</v>
      </c>
      <c r="D52" s="2" t="s">
        <v>0</v>
      </c>
      <c r="E52" s="2" t="s">
        <v>9583</v>
      </c>
      <c r="F52" s="2" t="s">
        <v>9584</v>
      </c>
      <c r="G52" s="33">
        <v>25</v>
      </c>
      <c r="H52" s="38">
        <v>25</v>
      </c>
      <c r="I52" s="39" t="s">
        <v>7676</v>
      </c>
      <c r="J52" s="32" t="s">
        <v>7675</v>
      </c>
      <c r="K52" s="2">
        <v>0</v>
      </c>
      <c r="L52" s="2">
        <v>0</v>
      </c>
      <c r="M52" s="32">
        <v>0</v>
      </c>
      <c r="N52" s="2">
        <v>0</v>
      </c>
      <c r="O52" s="2">
        <v>0</v>
      </c>
      <c r="P52" s="2">
        <v>0</v>
      </c>
      <c r="Q52" s="32">
        <v>0</v>
      </c>
      <c r="S52" s="2" t="s">
        <v>1</v>
      </c>
    </row>
    <row r="53" spans="1:19" x14ac:dyDescent="0.25">
      <c r="A53" s="2" t="s">
        <v>9023</v>
      </c>
      <c r="B53" s="40">
        <v>45223</v>
      </c>
      <c r="C53" s="2" t="s">
        <v>1</v>
      </c>
      <c r="D53" s="2" t="s">
        <v>0</v>
      </c>
      <c r="E53" s="2" t="s">
        <v>9583</v>
      </c>
      <c r="F53" s="2" t="s">
        <v>9584</v>
      </c>
      <c r="G53" s="33">
        <v>24</v>
      </c>
      <c r="H53" s="38">
        <v>24</v>
      </c>
      <c r="I53" s="39" t="s">
        <v>7676</v>
      </c>
      <c r="J53" s="32" t="s">
        <v>7675</v>
      </c>
      <c r="K53" s="2">
        <v>0</v>
      </c>
      <c r="L53" s="2">
        <v>0</v>
      </c>
      <c r="M53" s="32">
        <v>0</v>
      </c>
      <c r="N53" s="2">
        <v>0</v>
      </c>
      <c r="O53" s="2">
        <v>0</v>
      </c>
      <c r="P53" s="2">
        <v>0</v>
      </c>
      <c r="Q53" s="32">
        <v>0</v>
      </c>
      <c r="S53" s="2" t="s">
        <v>1</v>
      </c>
    </row>
    <row r="54" spans="1:19" x14ac:dyDescent="0.25">
      <c r="A54" s="2" t="s">
        <v>9023</v>
      </c>
      <c r="B54" s="40">
        <v>45223</v>
      </c>
      <c r="C54" s="2" t="s">
        <v>1</v>
      </c>
      <c r="D54" s="2" t="s">
        <v>0</v>
      </c>
      <c r="E54" s="2" t="s">
        <v>9583</v>
      </c>
      <c r="F54" s="2" t="s">
        <v>9584</v>
      </c>
      <c r="G54" s="33">
        <v>23</v>
      </c>
      <c r="H54" s="38">
        <v>23</v>
      </c>
      <c r="I54" s="39" t="s">
        <v>3067</v>
      </c>
      <c r="J54" s="32" t="s">
        <v>3068</v>
      </c>
      <c r="K54" s="2">
        <v>0</v>
      </c>
      <c r="L54" s="2">
        <v>0</v>
      </c>
      <c r="M54" s="32">
        <v>740</v>
      </c>
      <c r="N54" s="2">
        <v>96.2</v>
      </c>
      <c r="O54" s="2">
        <v>0</v>
      </c>
      <c r="P54" s="2">
        <v>0</v>
      </c>
      <c r="Q54" s="32">
        <v>836.2</v>
      </c>
      <c r="S54" s="2" t="s">
        <v>1</v>
      </c>
    </row>
    <row r="55" spans="1:19" x14ac:dyDescent="0.25">
      <c r="A55" s="2" t="s">
        <v>9023</v>
      </c>
      <c r="B55" s="40">
        <v>45223</v>
      </c>
      <c r="C55" s="2" t="s">
        <v>1</v>
      </c>
      <c r="D55" s="2" t="s">
        <v>0</v>
      </c>
      <c r="E55" s="2" t="s">
        <v>9583</v>
      </c>
      <c r="F55" s="2" t="s">
        <v>9584</v>
      </c>
      <c r="G55" s="33">
        <v>22</v>
      </c>
      <c r="H55" s="38">
        <v>22</v>
      </c>
      <c r="I55" s="39" t="s">
        <v>3103</v>
      </c>
      <c r="J55" s="32" t="s">
        <v>3104</v>
      </c>
      <c r="K55" s="2">
        <v>0</v>
      </c>
      <c r="L55" s="2">
        <v>0</v>
      </c>
      <c r="M55" s="32">
        <v>3191</v>
      </c>
      <c r="N55" s="2">
        <v>414.83000000000004</v>
      </c>
      <c r="O55" s="2">
        <v>0</v>
      </c>
      <c r="P55" s="2">
        <v>0</v>
      </c>
      <c r="Q55" s="32">
        <v>3605.83</v>
      </c>
      <c r="S55" s="2" t="s">
        <v>1</v>
      </c>
    </row>
    <row r="56" spans="1:19" x14ac:dyDescent="0.25">
      <c r="A56" s="2" t="s">
        <v>9023</v>
      </c>
      <c r="B56" s="40">
        <v>45218</v>
      </c>
      <c r="C56" s="2" t="s">
        <v>1</v>
      </c>
      <c r="D56" s="2" t="s">
        <v>0</v>
      </c>
      <c r="E56" s="2" t="s">
        <v>9583</v>
      </c>
      <c r="F56" s="2" t="s">
        <v>9584</v>
      </c>
      <c r="G56" s="33">
        <v>21</v>
      </c>
      <c r="H56" s="38">
        <v>21</v>
      </c>
      <c r="I56" s="39" t="s">
        <v>5398</v>
      </c>
      <c r="J56" s="32" t="s">
        <v>5399</v>
      </c>
      <c r="K56" s="2">
        <v>0</v>
      </c>
      <c r="L56" s="2">
        <v>0</v>
      </c>
      <c r="M56" s="32">
        <v>928.09</v>
      </c>
      <c r="N56" s="2">
        <v>120.65170000000001</v>
      </c>
      <c r="O56" s="2">
        <v>0</v>
      </c>
      <c r="P56" s="2">
        <v>0</v>
      </c>
      <c r="Q56" s="32">
        <v>1048.7417</v>
      </c>
      <c r="S56" s="2" t="s">
        <v>1</v>
      </c>
    </row>
    <row r="57" spans="1:19" x14ac:dyDescent="0.25">
      <c r="A57" s="2" t="s">
        <v>9023</v>
      </c>
      <c r="B57" s="40">
        <v>45218</v>
      </c>
      <c r="C57" s="2" t="s">
        <v>1</v>
      </c>
      <c r="D57" s="2" t="s">
        <v>0</v>
      </c>
      <c r="E57" s="2" t="s">
        <v>9583</v>
      </c>
      <c r="F57" s="2" t="s">
        <v>9584</v>
      </c>
      <c r="G57" s="33">
        <v>20</v>
      </c>
      <c r="H57" s="38">
        <v>20</v>
      </c>
      <c r="I57" s="39" t="s">
        <v>7676</v>
      </c>
      <c r="J57" s="32" t="s">
        <v>7675</v>
      </c>
      <c r="K57" s="2">
        <v>0</v>
      </c>
      <c r="L57" s="2">
        <v>0</v>
      </c>
      <c r="M57" s="32">
        <v>0</v>
      </c>
      <c r="N57" s="2">
        <v>0</v>
      </c>
      <c r="O57" s="2">
        <v>0</v>
      </c>
      <c r="P57" s="2">
        <v>0</v>
      </c>
      <c r="Q57" s="32">
        <v>0</v>
      </c>
      <c r="S57" s="2" t="s">
        <v>1</v>
      </c>
    </row>
    <row r="58" spans="1:19" x14ac:dyDescent="0.25">
      <c r="A58" s="2" t="s">
        <v>9023</v>
      </c>
      <c r="B58" s="40">
        <v>45215</v>
      </c>
      <c r="C58" s="2" t="s">
        <v>1</v>
      </c>
      <c r="D58" s="2" t="s">
        <v>0</v>
      </c>
      <c r="E58" s="2" t="s">
        <v>9583</v>
      </c>
      <c r="F58" s="2" t="s">
        <v>9584</v>
      </c>
      <c r="G58" s="33">
        <v>19</v>
      </c>
      <c r="H58" s="38">
        <v>19</v>
      </c>
      <c r="I58" s="39" t="s">
        <v>1529</v>
      </c>
      <c r="J58" s="32" t="s">
        <v>1530</v>
      </c>
      <c r="K58" s="2">
        <v>0</v>
      </c>
      <c r="L58" s="2">
        <v>0</v>
      </c>
      <c r="M58" s="32">
        <v>3553.15</v>
      </c>
      <c r="N58" s="2">
        <v>461.90950000000004</v>
      </c>
      <c r="O58" s="2">
        <v>0</v>
      </c>
      <c r="P58" s="2">
        <v>0</v>
      </c>
      <c r="Q58" s="32">
        <v>4015.0595000000003</v>
      </c>
      <c r="S58" s="2" t="s">
        <v>1</v>
      </c>
    </row>
    <row r="59" spans="1:19" x14ac:dyDescent="0.25">
      <c r="A59" s="2" t="s">
        <v>9023</v>
      </c>
      <c r="B59" s="40">
        <v>45215</v>
      </c>
      <c r="C59" s="2" t="s">
        <v>1</v>
      </c>
      <c r="D59" s="2" t="s">
        <v>0</v>
      </c>
      <c r="E59" s="2" t="s">
        <v>9583</v>
      </c>
      <c r="F59" s="2" t="s">
        <v>9584</v>
      </c>
      <c r="G59" s="33">
        <v>18</v>
      </c>
      <c r="H59" s="38">
        <v>18</v>
      </c>
      <c r="I59" s="39" t="s">
        <v>1529</v>
      </c>
      <c r="J59" s="32" t="s">
        <v>1530</v>
      </c>
      <c r="K59" s="2">
        <v>0</v>
      </c>
      <c r="L59" s="2">
        <v>0</v>
      </c>
      <c r="M59" s="32">
        <v>1493.78</v>
      </c>
      <c r="N59" s="2">
        <v>194.19140000000002</v>
      </c>
      <c r="O59" s="2">
        <v>0</v>
      </c>
      <c r="P59" s="2">
        <v>0</v>
      </c>
      <c r="Q59" s="32">
        <v>1687.9713999999999</v>
      </c>
      <c r="S59" s="2" t="s">
        <v>1</v>
      </c>
    </row>
    <row r="60" spans="1:19" x14ac:dyDescent="0.25">
      <c r="A60" s="2" t="s">
        <v>9023</v>
      </c>
      <c r="B60" s="40">
        <v>45215</v>
      </c>
      <c r="C60" s="2" t="s">
        <v>1</v>
      </c>
      <c r="D60" s="2" t="s">
        <v>0</v>
      </c>
      <c r="E60" s="2" t="s">
        <v>9583</v>
      </c>
      <c r="F60" s="2" t="s">
        <v>9584</v>
      </c>
      <c r="G60" s="33">
        <v>17</v>
      </c>
      <c r="H60" s="38">
        <v>17</v>
      </c>
      <c r="I60" s="39" t="s">
        <v>1529</v>
      </c>
      <c r="J60" s="32" t="s">
        <v>1530</v>
      </c>
      <c r="K60" s="2">
        <v>0</v>
      </c>
      <c r="L60" s="2">
        <v>0</v>
      </c>
      <c r="M60" s="32">
        <v>976.19</v>
      </c>
      <c r="N60" s="2">
        <v>126.90470000000001</v>
      </c>
      <c r="O60" s="2">
        <v>0</v>
      </c>
      <c r="P60" s="2">
        <v>0</v>
      </c>
      <c r="Q60" s="32">
        <v>1103.0947000000001</v>
      </c>
      <c r="S60" s="2" t="s">
        <v>1</v>
      </c>
    </row>
    <row r="61" spans="1:19" x14ac:dyDescent="0.25">
      <c r="A61" s="2" t="s">
        <v>9023</v>
      </c>
      <c r="B61" s="40">
        <v>45215</v>
      </c>
      <c r="C61" s="2" t="s">
        <v>1</v>
      </c>
      <c r="D61" s="2" t="s">
        <v>0</v>
      </c>
      <c r="E61" s="2" t="s">
        <v>9583</v>
      </c>
      <c r="F61" s="2" t="s">
        <v>9584</v>
      </c>
      <c r="G61" s="33">
        <v>16</v>
      </c>
      <c r="H61" s="38">
        <v>16</v>
      </c>
      <c r="I61" s="39" t="s">
        <v>1529</v>
      </c>
      <c r="J61" s="32" t="s">
        <v>1530</v>
      </c>
      <c r="K61" s="2">
        <v>0</v>
      </c>
      <c r="L61" s="2">
        <v>0</v>
      </c>
      <c r="M61" s="32">
        <v>3105.96</v>
      </c>
      <c r="N61" s="2">
        <v>403.77480000000003</v>
      </c>
      <c r="O61" s="2">
        <v>0</v>
      </c>
      <c r="P61" s="2">
        <v>0</v>
      </c>
      <c r="Q61" s="32">
        <v>3509.7348000000002</v>
      </c>
      <c r="S61" s="2" t="s">
        <v>1</v>
      </c>
    </row>
    <row r="62" spans="1:19" x14ac:dyDescent="0.25">
      <c r="A62" s="2" t="s">
        <v>9023</v>
      </c>
      <c r="B62" s="40">
        <v>45211</v>
      </c>
      <c r="C62" s="2" t="s">
        <v>1</v>
      </c>
      <c r="D62" s="2" t="s">
        <v>0</v>
      </c>
      <c r="E62" s="2" t="s">
        <v>9583</v>
      </c>
      <c r="F62" s="2" t="s">
        <v>9584</v>
      </c>
      <c r="G62" s="33">
        <v>15</v>
      </c>
      <c r="H62" s="38">
        <v>15</v>
      </c>
      <c r="I62" s="39" t="s">
        <v>1529</v>
      </c>
      <c r="J62" s="32" t="s">
        <v>1530</v>
      </c>
      <c r="K62" s="2">
        <v>0</v>
      </c>
      <c r="L62" s="2">
        <v>0</v>
      </c>
      <c r="M62" s="32">
        <v>256.27999999999997</v>
      </c>
      <c r="N62" s="2">
        <v>33.316399999999994</v>
      </c>
      <c r="O62" s="2">
        <v>0</v>
      </c>
      <c r="P62" s="2">
        <v>0</v>
      </c>
      <c r="Q62" s="32">
        <v>289.59639999999996</v>
      </c>
      <c r="S62" s="2" t="s">
        <v>1</v>
      </c>
    </row>
    <row r="63" spans="1:19" x14ac:dyDescent="0.25">
      <c r="A63" s="2" t="s">
        <v>9023</v>
      </c>
      <c r="B63" s="40">
        <v>45211</v>
      </c>
      <c r="C63" s="2" t="s">
        <v>1</v>
      </c>
      <c r="D63" s="2" t="s">
        <v>0</v>
      </c>
      <c r="E63" s="2" t="s">
        <v>9583</v>
      </c>
      <c r="F63" s="2" t="s">
        <v>9584</v>
      </c>
      <c r="G63" s="33">
        <v>14</v>
      </c>
      <c r="H63" s="38">
        <v>14</v>
      </c>
      <c r="I63" s="39" t="s">
        <v>1529</v>
      </c>
      <c r="J63" s="32" t="s">
        <v>1530</v>
      </c>
      <c r="K63" s="2">
        <v>0</v>
      </c>
      <c r="L63" s="2">
        <v>0</v>
      </c>
      <c r="M63" s="32">
        <v>591.25</v>
      </c>
      <c r="N63" s="2">
        <v>76.862499999999997</v>
      </c>
      <c r="O63" s="2">
        <v>0</v>
      </c>
      <c r="P63" s="2">
        <v>0</v>
      </c>
      <c r="Q63" s="32">
        <v>668.11249999999995</v>
      </c>
      <c r="S63" s="2" t="s">
        <v>1</v>
      </c>
    </row>
    <row r="64" spans="1:19" x14ac:dyDescent="0.25">
      <c r="A64" s="2" t="s">
        <v>9023</v>
      </c>
      <c r="B64" s="40">
        <v>45211</v>
      </c>
      <c r="C64" s="2" t="s">
        <v>1</v>
      </c>
      <c r="D64" s="2" t="s">
        <v>0</v>
      </c>
      <c r="E64" s="2" t="s">
        <v>9583</v>
      </c>
      <c r="F64" s="2" t="s">
        <v>9584</v>
      </c>
      <c r="G64" s="33">
        <v>13</v>
      </c>
      <c r="H64" s="38">
        <v>13</v>
      </c>
      <c r="I64" s="39" t="s">
        <v>1529</v>
      </c>
      <c r="J64" s="32" t="s">
        <v>1530</v>
      </c>
      <c r="K64" s="2">
        <v>0</v>
      </c>
      <c r="L64" s="2">
        <v>0</v>
      </c>
      <c r="M64" s="32">
        <v>2222.1999999999998</v>
      </c>
      <c r="N64" s="2">
        <v>288.88599999999997</v>
      </c>
      <c r="O64" s="2">
        <v>0</v>
      </c>
      <c r="P64" s="2">
        <v>0</v>
      </c>
      <c r="Q64" s="32">
        <v>2511.0859999999998</v>
      </c>
      <c r="S64" s="2" t="s">
        <v>1</v>
      </c>
    </row>
    <row r="65" spans="1:19" x14ac:dyDescent="0.25">
      <c r="A65" s="2" t="s">
        <v>9023</v>
      </c>
      <c r="B65" s="40">
        <v>45211</v>
      </c>
      <c r="C65" s="2" t="s">
        <v>1</v>
      </c>
      <c r="D65" s="2" t="s">
        <v>0</v>
      </c>
      <c r="E65" s="2" t="s">
        <v>9583</v>
      </c>
      <c r="F65" s="2" t="s">
        <v>9584</v>
      </c>
      <c r="G65" s="33">
        <v>12</v>
      </c>
      <c r="H65" s="38">
        <v>12</v>
      </c>
      <c r="I65" s="39" t="s">
        <v>1529</v>
      </c>
      <c r="J65" s="32" t="s">
        <v>1530</v>
      </c>
      <c r="K65" s="2">
        <v>0</v>
      </c>
      <c r="L65" s="2">
        <v>0</v>
      </c>
      <c r="M65" s="32">
        <v>750</v>
      </c>
      <c r="N65" s="2">
        <v>97.5</v>
      </c>
      <c r="O65" s="2">
        <v>0</v>
      </c>
      <c r="P65" s="2">
        <v>0</v>
      </c>
      <c r="Q65" s="32">
        <v>847.5</v>
      </c>
      <c r="S65" s="2" t="s">
        <v>1</v>
      </c>
    </row>
    <row r="66" spans="1:19" x14ac:dyDescent="0.25">
      <c r="A66" s="2" t="s">
        <v>9023</v>
      </c>
      <c r="B66" s="40">
        <v>45210</v>
      </c>
      <c r="C66" s="2" t="s">
        <v>1</v>
      </c>
      <c r="D66" s="2" t="s">
        <v>0</v>
      </c>
      <c r="E66" s="2" t="s">
        <v>9583</v>
      </c>
      <c r="F66" s="2" t="s">
        <v>9584</v>
      </c>
      <c r="G66" s="33">
        <v>11</v>
      </c>
      <c r="H66" s="38">
        <v>11</v>
      </c>
      <c r="I66" s="39" t="s">
        <v>2355</v>
      </c>
      <c r="J66" s="32" t="s">
        <v>2356</v>
      </c>
      <c r="K66" s="2">
        <v>0</v>
      </c>
      <c r="L66" s="2">
        <v>0</v>
      </c>
      <c r="M66" s="32">
        <v>158</v>
      </c>
      <c r="N66" s="2">
        <v>20.54</v>
      </c>
      <c r="O66" s="2">
        <v>0</v>
      </c>
      <c r="P66" s="2">
        <v>0</v>
      </c>
      <c r="Q66" s="32">
        <v>178.54</v>
      </c>
      <c r="S66" s="2" t="s">
        <v>1</v>
      </c>
    </row>
    <row r="67" spans="1:19" x14ac:dyDescent="0.25">
      <c r="A67" s="2" t="s">
        <v>9023</v>
      </c>
      <c r="B67" s="40">
        <v>45210</v>
      </c>
      <c r="C67" s="2" t="s">
        <v>1</v>
      </c>
      <c r="D67" s="2" t="s">
        <v>0</v>
      </c>
      <c r="E67" s="2" t="s">
        <v>9583</v>
      </c>
      <c r="F67" s="2" t="s">
        <v>9584</v>
      </c>
      <c r="G67" s="33">
        <v>10</v>
      </c>
      <c r="H67" s="38">
        <v>10</v>
      </c>
      <c r="I67" s="39" t="s">
        <v>5398</v>
      </c>
      <c r="J67" s="32" t="s">
        <v>5399</v>
      </c>
      <c r="K67" s="2">
        <v>0</v>
      </c>
      <c r="L67" s="2">
        <v>0</v>
      </c>
      <c r="M67" s="32">
        <v>1263.52</v>
      </c>
      <c r="N67" s="2">
        <v>164.2576</v>
      </c>
      <c r="O67" s="2">
        <v>0</v>
      </c>
      <c r="P67" s="2">
        <v>0</v>
      </c>
      <c r="Q67" s="32">
        <v>1427.7775999999999</v>
      </c>
      <c r="S67" s="2" t="s">
        <v>1</v>
      </c>
    </row>
    <row r="68" spans="1:19" x14ac:dyDescent="0.25">
      <c r="A68" s="2" t="s">
        <v>9023</v>
      </c>
      <c r="B68" s="40">
        <v>45210</v>
      </c>
      <c r="C68" s="2" t="s">
        <v>1</v>
      </c>
      <c r="D68" s="2" t="s">
        <v>0</v>
      </c>
      <c r="E68" s="2" t="s">
        <v>9583</v>
      </c>
      <c r="F68" s="2" t="s">
        <v>9584</v>
      </c>
      <c r="G68" s="33">
        <v>9</v>
      </c>
      <c r="H68" s="38">
        <v>9</v>
      </c>
      <c r="I68" s="39" t="s">
        <v>1529</v>
      </c>
      <c r="J68" s="32" t="s">
        <v>1530</v>
      </c>
      <c r="K68" s="2">
        <v>0</v>
      </c>
      <c r="L68" s="2">
        <v>0</v>
      </c>
      <c r="M68" s="32">
        <v>285.41000000000003</v>
      </c>
      <c r="N68" s="2">
        <v>37.103300000000004</v>
      </c>
      <c r="O68" s="2">
        <v>0</v>
      </c>
      <c r="P68" s="2">
        <v>0</v>
      </c>
      <c r="Q68" s="32">
        <v>322.51330000000002</v>
      </c>
      <c r="S68" s="2" t="s">
        <v>1</v>
      </c>
    </row>
    <row r="69" spans="1:19" x14ac:dyDescent="0.25">
      <c r="A69" s="2" t="s">
        <v>9023</v>
      </c>
      <c r="B69" s="40">
        <v>45210</v>
      </c>
      <c r="C69" s="2" t="s">
        <v>1</v>
      </c>
      <c r="D69" s="2" t="s">
        <v>0</v>
      </c>
      <c r="E69" s="2" t="s">
        <v>9583</v>
      </c>
      <c r="F69" s="2" t="s">
        <v>9584</v>
      </c>
      <c r="G69" s="33">
        <v>8</v>
      </c>
      <c r="H69" s="38">
        <v>8</v>
      </c>
      <c r="I69" s="39" t="s">
        <v>7676</v>
      </c>
      <c r="J69" s="32" t="s">
        <v>7675</v>
      </c>
      <c r="K69" s="2">
        <v>0</v>
      </c>
      <c r="L69" s="2">
        <v>0</v>
      </c>
      <c r="M69" s="32">
        <v>0</v>
      </c>
      <c r="N69" s="2">
        <v>0</v>
      </c>
      <c r="O69" s="2">
        <v>0</v>
      </c>
      <c r="P69" s="2">
        <v>0</v>
      </c>
      <c r="Q69" s="32">
        <v>0</v>
      </c>
      <c r="S69" s="2" t="s">
        <v>1</v>
      </c>
    </row>
    <row r="70" spans="1:19" x14ac:dyDescent="0.25">
      <c r="A70" s="2" t="s">
        <v>9023</v>
      </c>
      <c r="B70" s="40">
        <v>45210</v>
      </c>
      <c r="C70" s="2" t="s">
        <v>1</v>
      </c>
      <c r="D70" s="2" t="s">
        <v>0</v>
      </c>
      <c r="E70" s="2" t="s">
        <v>9583</v>
      </c>
      <c r="F70" s="2" t="s">
        <v>9584</v>
      </c>
      <c r="G70" s="33">
        <v>7</v>
      </c>
      <c r="H70" s="38">
        <v>7</v>
      </c>
      <c r="I70" s="39" t="s">
        <v>7676</v>
      </c>
      <c r="J70" s="32" t="s">
        <v>7675</v>
      </c>
      <c r="K70" s="2">
        <v>0</v>
      </c>
      <c r="L70" s="2">
        <v>0</v>
      </c>
      <c r="M70" s="32">
        <v>0</v>
      </c>
      <c r="N70" s="2">
        <v>0</v>
      </c>
      <c r="O70" s="2">
        <v>0</v>
      </c>
      <c r="P70" s="2">
        <v>0</v>
      </c>
      <c r="Q70" s="32">
        <v>0</v>
      </c>
      <c r="S70" s="2" t="s">
        <v>1</v>
      </c>
    </row>
    <row r="71" spans="1:19" x14ac:dyDescent="0.25">
      <c r="A71" s="2" t="s">
        <v>9023</v>
      </c>
      <c r="B71" s="40">
        <v>45210</v>
      </c>
      <c r="C71" s="2" t="s">
        <v>1</v>
      </c>
      <c r="D71" s="2" t="s">
        <v>0</v>
      </c>
      <c r="E71" s="2" t="s">
        <v>9583</v>
      </c>
      <c r="F71" s="2" t="s">
        <v>9584</v>
      </c>
      <c r="G71" s="33">
        <v>6</v>
      </c>
      <c r="H71" s="38">
        <v>6</v>
      </c>
      <c r="I71" s="39" t="s">
        <v>9581</v>
      </c>
      <c r="J71" s="32" t="s">
        <v>9582</v>
      </c>
      <c r="K71" s="2">
        <v>0</v>
      </c>
      <c r="L71" s="2">
        <v>0</v>
      </c>
      <c r="M71" s="32">
        <v>598.67999999999995</v>
      </c>
      <c r="N71" s="2">
        <v>77.828400000000002</v>
      </c>
      <c r="O71" s="2">
        <v>0</v>
      </c>
      <c r="P71" s="2">
        <v>0</v>
      </c>
      <c r="Q71" s="32">
        <v>676.50839999999994</v>
      </c>
      <c r="S71" s="2" t="s">
        <v>1</v>
      </c>
    </row>
    <row r="72" spans="1:19" x14ac:dyDescent="0.25">
      <c r="A72" s="2" t="s">
        <v>9023</v>
      </c>
      <c r="B72" s="40">
        <v>45209</v>
      </c>
      <c r="C72" s="2" t="s">
        <v>1</v>
      </c>
      <c r="D72" s="2" t="s">
        <v>0</v>
      </c>
      <c r="E72" s="2" t="s">
        <v>9583</v>
      </c>
      <c r="F72" s="2" t="s">
        <v>9584</v>
      </c>
      <c r="G72" s="33">
        <v>5</v>
      </c>
      <c r="H72" s="38">
        <v>5</v>
      </c>
      <c r="I72" s="39" t="s">
        <v>5071</v>
      </c>
      <c r="J72" s="32" t="s">
        <v>5072</v>
      </c>
      <c r="K72" s="2">
        <v>0</v>
      </c>
      <c r="L72" s="2">
        <v>0</v>
      </c>
      <c r="M72" s="32">
        <v>360</v>
      </c>
      <c r="N72" s="2">
        <v>46.800000000000004</v>
      </c>
      <c r="O72" s="2">
        <v>0</v>
      </c>
      <c r="P72" s="2">
        <v>0</v>
      </c>
      <c r="Q72" s="32">
        <v>406.8</v>
      </c>
      <c r="S72" s="2" t="s">
        <v>1</v>
      </c>
    </row>
    <row r="73" spans="1:19" x14ac:dyDescent="0.25">
      <c r="A73" s="2" t="s">
        <v>9023</v>
      </c>
      <c r="B73" s="40">
        <v>45209</v>
      </c>
      <c r="C73" s="2" t="s">
        <v>1</v>
      </c>
      <c r="D73" s="2" t="s">
        <v>0</v>
      </c>
      <c r="E73" s="2" t="s">
        <v>9583</v>
      </c>
      <c r="F73" s="2" t="s">
        <v>9584</v>
      </c>
      <c r="G73" s="33">
        <v>4</v>
      </c>
      <c r="H73" s="38">
        <v>4</v>
      </c>
      <c r="I73" s="39" t="s">
        <v>1470</v>
      </c>
      <c r="J73" s="32" t="s">
        <v>1471</v>
      </c>
      <c r="K73" s="2">
        <v>0</v>
      </c>
      <c r="L73" s="2">
        <v>0</v>
      </c>
      <c r="M73" s="32">
        <v>1007.62</v>
      </c>
      <c r="N73" s="2">
        <v>130.9906</v>
      </c>
      <c r="O73" s="2">
        <v>0</v>
      </c>
      <c r="P73" s="2">
        <v>0</v>
      </c>
      <c r="Q73" s="32">
        <v>1138.6106</v>
      </c>
      <c r="S73" s="2" t="s">
        <v>1</v>
      </c>
    </row>
    <row r="74" spans="1:19" x14ac:dyDescent="0.25">
      <c r="A74" s="2" t="s">
        <v>9023</v>
      </c>
      <c r="B74" s="40">
        <v>45209</v>
      </c>
      <c r="C74" s="2" t="s">
        <v>1</v>
      </c>
      <c r="D74" s="2" t="s">
        <v>0</v>
      </c>
      <c r="E74" s="2" t="s">
        <v>9583</v>
      </c>
      <c r="F74" s="2" t="s">
        <v>9584</v>
      </c>
      <c r="G74" s="33">
        <v>3</v>
      </c>
      <c r="H74" s="38">
        <v>3</v>
      </c>
      <c r="I74" s="39" t="s">
        <v>5398</v>
      </c>
      <c r="J74" s="32" t="s">
        <v>5399</v>
      </c>
      <c r="K74" s="2">
        <v>0</v>
      </c>
      <c r="L74" s="2">
        <v>0</v>
      </c>
      <c r="M74" s="32">
        <v>1610</v>
      </c>
      <c r="N74" s="2">
        <v>209.3</v>
      </c>
      <c r="O74" s="2">
        <v>0</v>
      </c>
      <c r="P74" s="2">
        <v>0</v>
      </c>
      <c r="Q74" s="32">
        <v>1819.3</v>
      </c>
      <c r="S74" s="2" t="s">
        <v>1</v>
      </c>
    </row>
    <row r="75" spans="1:19" x14ac:dyDescent="0.25">
      <c r="A75" s="2" t="s">
        <v>9022</v>
      </c>
      <c r="B75" s="40">
        <v>45194</v>
      </c>
      <c r="C75" s="2" t="s">
        <v>1</v>
      </c>
      <c r="D75" s="2" t="s">
        <v>0</v>
      </c>
      <c r="E75" s="2" t="s">
        <v>9583</v>
      </c>
      <c r="F75" s="2" t="s">
        <v>9584</v>
      </c>
      <c r="G75" s="33">
        <v>2</v>
      </c>
      <c r="H75" s="38">
        <v>2</v>
      </c>
      <c r="I75" s="39" t="s">
        <v>7676</v>
      </c>
      <c r="J75" s="32" t="s">
        <v>7675</v>
      </c>
      <c r="K75" s="2">
        <v>0</v>
      </c>
      <c r="L75" s="2">
        <v>0</v>
      </c>
      <c r="M75" s="32">
        <v>0</v>
      </c>
      <c r="N75" s="2">
        <v>0</v>
      </c>
      <c r="O75" s="2">
        <v>0</v>
      </c>
      <c r="P75" s="2">
        <v>0</v>
      </c>
      <c r="Q75" s="32">
        <v>0</v>
      </c>
      <c r="S75" s="2" t="s">
        <v>1</v>
      </c>
    </row>
    <row r="76" spans="1:19" x14ac:dyDescent="0.25">
      <c r="A76" s="2" t="s">
        <v>9022</v>
      </c>
      <c r="B76" s="40">
        <v>45194</v>
      </c>
      <c r="C76" s="2" t="s">
        <v>1</v>
      </c>
      <c r="D76" s="2" t="s">
        <v>0</v>
      </c>
      <c r="E76" s="2" t="s">
        <v>9583</v>
      </c>
      <c r="F76" s="2" t="s">
        <v>9584</v>
      </c>
      <c r="G76" s="33">
        <v>1</v>
      </c>
      <c r="H76" s="38">
        <v>1</v>
      </c>
      <c r="I76" s="39" t="s">
        <v>7676</v>
      </c>
      <c r="J76" s="32" t="s">
        <v>7675</v>
      </c>
      <c r="K76" s="2">
        <v>0</v>
      </c>
      <c r="L76" s="2">
        <v>0</v>
      </c>
      <c r="M76" s="32">
        <v>0</v>
      </c>
      <c r="N76" s="2">
        <v>0</v>
      </c>
      <c r="O76" s="2">
        <v>0</v>
      </c>
      <c r="P76" s="2">
        <v>0</v>
      </c>
      <c r="Q76" s="32">
        <v>0</v>
      </c>
      <c r="S76" s="2" t="s">
        <v>1</v>
      </c>
    </row>
    <row r="77" spans="1:19" x14ac:dyDescent="0.25">
      <c r="A77" s="2" t="s">
        <v>9022</v>
      </c>
      <c r="B77" s="40">
        <v>45192</v>
      </c>
      <c r="C77" s="2" t="s">
        <v>1</v>
      </c>
      <c r="D77" s="2" t="s">
        <v>0</v>
      </c>
      <c r="E77" t="s">
        <v>9420</v>
      </c>
      <c r="F77" t="s">
        <v>9421</v>
      </c>
      <c r="G77" s="33">
        <v>200</v>
      </c>
      <c r="H77" s="38">
        <v>200</v>
      </c>
      <c r="I77" s="39" t="s">
        <v>3593</v>
      </c>
      <c r="J77" s="32" t="s">
        <v>3594</v>
      </c>
      <c r="K77" s="2">
        <v>0</v>
      </c>
      <c r="L77" s="2">
        <v>0</v>
      </c>
      <c r="M77" s="32">
        <v>150</v>
      </c>
      <c r="N77" s="2">
        <v>19.5</v>
      </c>
      <c r="O77" s="2">
        <v>0</v>
      </c>
      <c r="P77" s="2">
        <v>0</v>
      </c>
      <c r="Q77" s="32">
        <v>169.5</v>
      </c>
      <c r="S77" s="2" t="s">
        <v>1</v>
      </c>
    </row>
    <row r="78" spans="1:19" x14ac:dyDescent="0.25">
      <c r="A78" s="2" t="s">
        <v>9022</v>
      </c>
      <c r="B78" s="40">
        <v>45190</v>
      </c>
      <c r="C78" s="2" t="s">
        <v>1</v>
      </c>
      <c r="D78" s="2" t="s">
        <v>0</v>
      </c>
      <c r="E78" t="s">
        <v>9420</v>
      </c>
      <c r="F78" t="s">
        <v>9421</v>
      </c>
      <c r="G78" s="33">
        <v>199</v>
      </c>
      <c r="H78" s="38">
        <v>199</v>
      </c>
      <c r="I78" s="39" t="s">
        <v>2355</v>
      </c>
      <c r="J78" s="32" t="s">
        <v>2356</v>
      </c>
      <c r="K78" s="2">
        <v>0</v>
      </c>
      <c r="L78" s="2">
        <v>0</v>
      </c>
      <c r="M78" s="32">
        <v>158</v>
      </c>
      <c r="N78" s="2">
        <v>20.54</v>
      </c>
      <c r="O78" s="2">
        <v>0</v>
      </c>
      <c r="P78" s="2">
        <v>0</v>
      </c>
      <c r="Q78" s="32">
        <v>178.54</v>
      </c>
      <c r="S78" s="2" t="s">
        <v>1</v>
      </c>
    </row>
    <row r="79" spans="1:19" x14ac:dyDescent="0.25">
      <c r="A79" s="2" t="s">
        <v>9022</v>
      </c>
      <c r="B79" s="40">
        <v>45189</v>
      </c>
      <c r="C79" s="2" t="s">
        <v>1</v>
      </c>
      <c r="D79" s="2" t="s">
        <v>0</v>
      </c>
      <c r="E79" t="s">
        <v>9420</v>
      </c>
      <c r="F79" t="s">
        <v>9421</v>
      </c>
      <c r="G79" s="33">
        <v>198</v>
      </c>
      <c r="H79" s="38">
        <v>198</v>
      </c>
      <c r="I79" s="39" t="s">
        <v>2355</v>
      </c>
      <c r="J79" s="32" t="s">
        <v>2356</v>
      </c>
      <c r="K79" s="2">
        <v>0</v>
      </c>
      <c r="L79" s="2">
        <v>0</v>
      </c>
      <c r="M79" s="32">
        <v>459.38</v>
      </c>
      <c r="N79" s="2">
        <v>59.7194</v>
      </c>
      <c r="O79" s="2">
        <v>0</v>
      </c>
      <c r="P79" s="2">
        <v>0</v>
      </c>
      <c r="Q79" s="32">
        <v>519.09939999999995</v>
      </c>
      <c r="S79" s="2" t="s">
        <v>1</v>
      </c>
    </row>
    <row r="80" spans="1:19" x14ac:dyDescent="0.25">
      <c r="A80" s="2" t="s">
        <v>9022</v>
      </c>
      <c r="B80" s="40">
        <v>45187</v>
      </c>
      <c r="C80" s="2" t="s">
        <v>1</v>
      </c>
      <c r="D80" s="2" t="s">
        <v>0</v>
      </c>
      <c r="E80" t="s">
        <v>9420</v>
      </c>
      <c r="F80" t="s">
        <v>9421</v>
      </c>
      <c r="G80" s="33">
        <v>197</v>
      </c>
      <c r="H80" s="38">
        <v>197</v>
      </c>
      <c r="I80" s="39" t="s">
        <v>1529</v>
      </c>
      <c r="J80" s="32" t="s">
        <v>1530</v>
      </c>
      <c r="K80" s="2">
        <v>0</v>
      </c>
      <c r="L80" s="2">
        <v>0</v>
      </c>
      <c r="M80" s="32">
        <v>2361.63</v>
      </c>
      <c r="N80" s="2">
        <v>307.01190000000003</v>
      </c>
      <c r="O80" s="2">
        <v>0</v>
      </c>
      <c r="P80" s="2">
        <v>0</v>
      </c>
      <c r="Q80" s="32">
        <v>2668.6419000000001</v>
      </c>
      <c r="S80" s="2" t="s">
        <v>1</v>
      </c>
    </row>
    <row r="81" spans="1:19" x14ac:dyDescent="0.25">
      <c r="A81" s="2" t="s">
        <v>9022</v>
      </c>
      <c r="B81" s="40">
        <v>45187</v>
      </c>
      <c r="C81" s="2" t="s">
        <v>1</v>
      </c>
      <c r="D81" s="2" t="s">
        <v>0</v>
      </c>
      <c r="E81" t="s">
        <v>9420</v>
      </c>
      <c r="F81" t="s">
        <v>9421</v>
      </c>
      <c r="G81" s="33">
        <v>196</v>
      </c>
      <c r="H81" s="38">
        <v>196</v>
      </c>
      <c r="I81" s="39" t="s">
        <v>1529</v>
      </c>
      <c r="J81" s="32" t="s">
        <v>1530</v>
      </c>
      <c r="K81" s="2">
        <v>0</v>
      </c>
      <c r="L81" s="2">
        <v>0</v>
      </c>
      <c r="M81" s="32">
        <v>256.3</v>
      </c>
      <c r="N81" s="2">
        <v>33.319000000000003</v>
      </c>
      <c r="O81" s="2">
        <v>0</v>
      </c>
      <c r="P81" s="2">
        <v>0</v>
      </c>
      <c r="Q81" s="32">
        <v>289.61900000000003</v>
      </c>
      <c r="S81" s="2" t="s">
        <v>1</v>
      </c>
    </row>
    <row r="82" spans="1:19" x14ac:dyDescent="0.25">
      <c r="A82" s="2" t="s">
        <v>9022</v>
      </c>
      <c r="B82" s="40">
        <v>45187</v>
      </c>
      <c r="C82" s="2" t="s">
        <v>1</v>
      </c>
      <c r="D82" s="2" t="s">
        <v>0</v>
      </c>
      <c r="E82" t="s">
        <v>9420</v>
      </c>
      <c r="F82" t="s">
        <v>9421</v>
      </c>
      <c r="G82" s="33">
        <v>195</v>
      </c>
      <c r="H82" s="38">
        <v>195</v>
      </c>
      <c r="I82" s="39" t="s">
        <v>1529</v>
      </c>
      <c r="J82" s="32" t="s">
        <v>1530</v>
      </c>
      <c r="K82" s="2">
        <v>0</v>
      </c>
      <c r="L82" s="2">
        <v>0</v>
      </c>
      <c r="M82" s="32">
        <v>626.80999999999995</v>
      </c>
      <c r="N82" s="2">
        <v>81.485299999999995</v>
      </c>
      <c r="O82" s="2">
        <v>0</v>
      </c>
      <c r="P82" s="2">
        <v>0</v>
      </c>
      <c r="Q82" s="32">
        <v>708.2953</v>
      </c>
      <c r="S82" s="2" t="s">
        <v>1</v>
      </c>
    </row>
    <row r="83" spans="1:19" x14ac:dyDescent="0.25">
      <c r="A83" s="2" t="s">
        <v>9022</v>
      </c>
      <c r="B83" s="40">
        <v>45187</v>
      </c>
      <c r="C83" s="2" t="s">
        <v>1</v>
      </c>
      <c r="D83" s="2" t="s">
        <v>0</v>
      </c>
      <c r="E83" t="s">
        <v>9420</v>
      </c>
      <c r="F83" t="s">
        <v>9421</v>
      </c>
      <c r="G83" s="33">
        <v>194</v>
      </c>
      <c r="H83" s="38">
        <v>194</v>
      </c>
      <c r="I83" s="39" t="s">
        <v>1529</v>
      </c>
      <c r="J83" s="32" t="s">
        <v>1530</v>
      </c>
      <c r="K83" s="2">
        <v>0</v>
      </c>
      <c r="L83" s="2">
        <v>0</v>
      </c>
      <c r="M83" s="32">
        <v>591.25</v>
      </c>
      <c r="N83" s="2">
        <v>76.862499999999997</v>
      </c>
      <c r="O83" s="2">
        <v>0</v>
      </c>
      <c r="P83" s="2">
        <v>0</v>
      </c>
      <c r="Q83" s="32">
        <v>668.11249999999995</v>
      </c>
      <c r="S83" s="2" t="s">
        <v>1</v>
      </c>
    </row>
    <row r="84" spans="1:19" x14ac:dyDescent="0.25">
      <c r="A84" s="2" t="s">
        <v>9022</v>
      </c>
      <c r="B84" s="40">
        <v>45187</v>
      </c>
      <c r="C84" s="2" t="s">
        <v>1</v>
      </c>
      <c r="D84" s="2" t="s">
        <v>0</v>
      </c>
      <c r="E84" t="s">
        <v>9420</v>
      </c>
      <c r="F84" t="s">
        <v>9421</v>
      </c>
      <c r="G84" s="33">
        <v>193</v>
      </c>
      <c r="H84" s="38">
        <v>193</v>
      </c>
      <c r="I84" s="39" t="s">
        <v>1529</v>
      </c>
      <c r="J84" s="32" t="s">
        <v>1530</v>
      </c>
      <c r="K84" s="2">
        <v>0</v>
      </c>
      <c r="L84" s="2">
        <v>0</v>
      </c>
      <c r="M84" s="32">
        <v>750</v>
      </c>
      <c r="N84" s="2">
        <v>97.5</v>
      </c>
      <c r="O84" s="2">
        <v>0</v>
      </c>
      <c r="P84" s="2">
        <v>0</v>
      </c>
      <c r="Q84" s="32">
        <v>847.5</v>
      </c>
      <c r="S84" s="2" t="s">
        <v>1</v>
      </c>
    </row>
    <row r="85" spans="1:19" x14ac:dyDescent="0.25">
      <c r="A85" s="2" t="s">
        <v>9022</v>
      </c>
      <c r="B85" s="40">
        <v>45187</v>
      </c>
      <c r="C85" s="2" t="s">
        <v>1</v>
      </c>
      <c r="D85" s="2" t="s">
        <v>0</v>
      </c>
      <c r="E85" t="s">
        <v>9420</v>
      </c>
      <c r="F85" t="s">
        <v>9421</v>
      </c>
      <c r="G85" s="33">
        <v>192</v>
      </c>
      <c r="H85" s="38">
        <v>192</v>
      </c>
      <c r="I85" s="39" t="s">
        <v>1529</v>
      </c>
      <c r="J85" s="32" t="s">
        <v>1530</v>
      </c>
      <c r="K85" s="2">
        <v>0</v>
      </c>
      <c r="L85" s="2">
        <v>0</v>
      </c>
      <c r="M85" s="32">
        <v>2222.1999999999998</v>
      </c>
      <c r="N85" s="2">
        <v>288.88599999999997</v>
      </c>
      <c r="O85" s="2">
        <v>0</v>
      </c>
      <c r="P85" s="2">
        <v>0</v>
      </c>
      <c r="Q85" s="32">
        <v>2511.0859999999998</v>
      </c>
      <c r="S85" s="2" t="s">
        <v>1</v>
      </c>
    </row>
    <row r="86" spans="1:19" x14ac:dyDescent="0.25">
      <c r="A86" s="2" t="s">
        <v>9022</v>
      </c>
      <c r="B86" s="40">
        <v>45187</v>
      </c>
      <c r="C86" s="2" t="s">
        <v>1</v>
      </c>
      <c r="D86" s="2" t="s">
        <v>0</v>
      </c>
      <c r="E86" t="s">
        <v>9420</v>
      </c>
      <c r="F86" t="s">
        <v>9421</v>
      </c>
      <c r="G86" s="33">
        <v>191</v>
      </c>
      <c r="H86" s="38">
        <v>191</v>
      </c>
      <c r="I86" s="39" t="s">
        <v>1529</v>
      </c>
      <c r="J86" s="32" t="s">
        <v>1530</v>
      </c>
      <c r="K86" s="2">
        <v>0</v>
      </c>
      <c r="L86" s="2">
        <v>0</v>
      </c>
      <c r="M86" s="32">
        <v>433.55</v>
      </c>
      <c r="N86" s="2">
        <v>56.361500000000007</v>
      </c>
      <c r="O86" s="2">
        <v>0</v>
      </c>
      <c r="P86" s="2">
        <v>0</v>
      </c>
      <c r="Q86" s="32">
        <v>489.91150000000005</v>
      </c>
      <c r="S86" s="2" t="s">
        <v>1</v>
      </c>
    </row>
    <row r="87" spans="1:19" x14ac:dyDescent="0.25">
      <c r="A87" s="2" t="s">
        <v>9022</v>
      </c>
      <c r="B87" s="40">
        <v>45187</v>
      </c>
      <c r="C87" s="2" t="s">
        <v>1</v>
      </c>
      <c r="D87" s="2" t="s">
        <v>0</v>
      </c>
      <c r="E87" t="s">
        <v>9420</v>
      </c>
      <c r="F87" t="s">
        <v>9421</v>
      </c>
      <c r="G87" s="33">
        <v>190</v>
      </c>
      <c r="H87" s="38">
        <v>190</v>
      </c>
      <c r="I87" s="39" t="s">
        <v>1529</v>
      </c>
      <c r="J87" s="32" t="s">
        <v>1530</v>
      </c>
      <c r="K87" s="2">
        <v>0</v>
      </c>
      <c r="L87" s="2">
        <v>0</v>
      </c>
      <c r="M87" s="32">
        <v>1559.4</v>
      </c>
      <c r="N87" s="2">
        <v>202.72200000000001</v>
      </c>
      <c r="O87" s="2">
        <v>0</v>
      </c>
      <c r="P87" s="2">
        <v>0</v>
      </c>
      <c r="Q87" s="32">
        <v>1762.1220000000001</v>
      </c>
      <c r="S87" s="2" t="s">
        <v>1</v>
      </c>
    </row>
    <row r="88" spans="1:19" x14ac:dyDescent="0.25">
      <c r="A88" s="2" t="s">
        <v>9022</v>
      </c>
      <c r="B88" s="40">
        <v>45187</v>
      </c>
      <c r="C88" s="2" t="s">
        <v>1</v>
      </c>
      <c r="D88" s="2" t="s">
        <v>0</v>
      </c>
      <c r="E88" t="s">
        <v>9420</v>
      </c>
      <c r="F88" t="s">
        <v>9421</v>
      </c>
      <c r="G88" s="33">
        <v>189</v>
      </c>
      <c r="H88" s="38">
        <v>189</v>
      </c>
      <c r="I88" s="39" t="s">
        <v>1529</v>
      </c>
      <c r="J88" s="32" t="s">
        <v>1530</v>
      </c>
      <c r="K88" s="2">
        <v>0</v>
      </c>
      <c r="L88" s="2">
        <v>0</v>
      </c>
      <c r="M88" s="32">
        <v>2798.34</v>
      </c>
      <c r="N88" s="2">
        <v>363.78420000000006</v>
      </c>
      <c r="O88" s="2">
        <v>0</v>
      </c>
      <c r="P88" s="2">
        <v>0</v>
      </c>
      <c r="Q88" s="32">
        <v>3162.1242000000002</v>
      </c>
      <c r="S88" s="2" t="s">
        <v>1</v>
      </c>
    </row>
    <row r="89" spans="1:19" x14ac:dyDescent="0.25">
      <c r="A89" s="2" t="s">
        <v>9022</v>
      </c>
      <c r="B89" s="40">
        <v>45187</v>
      </c>
      <c r="C89" s="2" t="s">
        <v>1</v>
      </c>
      <c r="D89" s="2" t="s">
        <v>0</v>
      </c>
      <c r="E89" t="s">
        <v>9420</v>
      </c>
      <c r="F89" t="s">
        <v>9421</v>
      </c>
      <c r="G89" s="33">
        <v>188</v>
      </c>
      <c r="H89" s="38">
        <v>188</v>
      </c>
      <c r="I89" s="39" t="s">
        <v>1529</v>
      </c>
      <c r="J89" s="32" t="s">
        <v>1530</v>
      </c>
      <c r="K89" s="2">
        <v>0</v>
      </c>
      <c r="L89" s="2">
        <v>0</v>
      </c>
      <c r="M89" s="32">
        <v>3553.15</v>
      </c>
      <c r="N89" s="2">
        <v>461.90950000000004</v>
      </c>
      <c r="O89" s="2">
        <v>0</v>
      </c>
      <c r="P89" s="2">
        <v>0</v>
      </c>
      <c r="Q89" s="32">
        <v>4015.0595000000003</v>
      </c>
      <c r="S89" s="2" t="s">
        <v>1</v>
      </c>
    </row>
    <row r="90" spans="1:19" x14ac:dyDescent="0.25">
      <c r="A90" s="2" t="s">
        <v>9022</v>
      </c>
      <c r="B90" s="40">
        <v>45183</v>
      </c>
      <c r="C90" s="2" t="s">
        <v>1</v>
      </c>
      <c r="D90" s="2" t="s">
        <v>0</v>
      </c>
      <c r="E90" t="s">
        <v>9420</v>
      </c>
      <c r="F90" t="s">
        <v>9421</v>
      </c>
      <c r="G90" s="33">
        <v>187</v>
      </c>
      <c r="H90" s="38">
        <v>187</v>
      </c>
      <c r="I90" s="39" t="s">
        <v>5398</v>
      </c>
      <c r="J90" s="32" t="s">
        <v>5399</v>
      </c>
      <c r="K90" s="2">
        <v>0</v>
      </c>
      <c r="L90" s="2">
        <v>0</v>
      </c>
      <c r="M90" s="32">
        <v>1556.16</v>
      </c>
      <c r="N90" s="2">
        <v>202.30080000000001</v>
      </c>
      <c r="O90" s="2">
        <v>0</v>
      </c>
      <c r="P90" s="2">
        <v>0</v>
      </c>
      <c r="Q90" s="32">
        <v>1758.4608000000001</v>
      </c>
      <c r="S90" s="2" t="s">
        <v>1</v>
      </c>
    </row>
    <row r="91" spans="1:19" x14ac:dyDescent="0.25">
      <c r="A91" s="2" t="s">
        <v>9022</v>
      </c>
      <c r="B91" s="40">
        <v>45183</v>
      </c>
      <c r="C91" s="2" t="s">
        <v>1</v>
      </c>
      <c r="D91" s="2" t="s">
        <v>0</v>
      </c>
      <c r="E91" t="s">
        <v>9420</v>
      </c>
      <c r="F91" t="s">
        <v>9421</v>
      </c>
      <c r="G91" s="33">
        <v>186</v>
      </c>
      <c r="H91" s="38">
        <v>186</v>
      </c>
      <c r="I91" s="39" t="s">
        <v>7676</v>
      </c>
      <c r="J91" s="32" t="s">
        <v>7675</v>
      </c>
      <c r="K91" s="2">
        <v>0</v>
      </c>
      <c r="L91" s="2">
        <v>0</v>
      </c>
      <c r="M91" s="32">
        <v>0</v>
      </c>
      <c r="N91" s="2">
        <v>0</v>
      </c>
      <c r="O91" s="2">
        <v>0</v>
      </c>
      <c r="P91" s="2">
        <v>0</v>
      </c>
      <c r="Q91" s="32">
        <v>0</v>
      </c>
      <c r="S91" s="2" t="s">
        <v>1</v>
      </c>
    </row>
    <row r="92" spans="1:19" x14ac:dyDescent="0.25">
      <c r="A92" s="2" t="s">
        <v>9022</v>
      </c>
      <c r="B92" s="40">
        <v>45183</v>
      </c>
      <c r="C92" s="2" t="s">
        <v>1</v>
      </c>
      <c r="D92" s="2" t="s">
        <v>0</v>
      </c>
      <c r="E92" t="s">
        <v>9420</v>
      </c>
      <c r="F92" t="s">
        <v>9421</v>
      </c>
      <c r="G92" s="33">
        <v>185</v>
      </c>
      <c r="H92" s="38">
        <v>185</v>
      </c>
      <c r="I92" s="39" t="s">
        <v>7676</v>
      </c>
      <c r="J92" s="32" t="s">
        <v>7675</v>
      </c>
      <c r="K92" s="2">
        <v>0</v>
      </c>
      <c r="L92" s="2">
        <v>0</v>
      </c>
      <c r="M92" s="32">
        <v>0</v>
      </c>
      <c r="N92" s="2">
        <v>0</v>
      </c>
      <c r="O92" s="2">
        <v>0</v>
      </c>
      <c r="P92" s="2">
        <v>0</v>
      </c>
      <c r="Q92" s="32">
        <v>0</v>
      </c>
      <c r="S92" s="2" t="s">
        <v>1</v>
      </c>
    </row>
    <row r="93" spans="1:19" x14ac:dyDescent="0.25">
      <c r="A93" s="2" t="s">
        <v>9022</v>
      </c>
      <c r="B93" s="40">
        <v>45180</v>
      </c>
      <c r="C93" s="2" t="s">
        <v>1</v>
      </c>
      <c r="D93" s="2" t="s">
        <v>0</v>
      </c>
      <c r="E93" t="s">
        <v>9420</v>
      </c>
      <c r="F93" t="s">
        <v>9421</v>
      </c>
      <c r="G93" s="33">
        <v>184</v>
      </c>
      <c r="H93" s="38">
        <v>184</v>
      </c>
      <c r="I93" s="39" t="s">
        <v>2355</v>
      </c>
      <c r="J93" s="32" t="s">
        <v>2356</v>
      </c>
      <c r="K93" s="2">
        <v>0</v>
      </c>
      <c r="L93" s="2">
        <v>0</v>
      </c>
      <c r="M93" s="32">
        <v>158</v>
      </c>
      <c r="N93" s="2">
        <v>20.54</v>
      </c>
      <c r="O93" s="2">
        <v>0</v>
      </c>
      <c r="P93" s="2">
        <v>0</v>
      </c>
      <c r="Q93" s="32">
        <v>178.54</v>
      </c>
      <c r="S93" s="2" t="s">
        <v>1</v>
      </c>
    </row>
    <row r="94" spans="1:19" x14ac:dyDescent="0.25">
      <c r="A94" s="2" t="s">
        <v>9022</v>
      </c>
      <c r="B94" s="40">
        <v>45180</v>
      </c>
      <c r="C94" s="2" t="s">
        <v>1</v>
      </c>
      <c r="D94" s="2" t="s">
        <v>0</v>
      </c>
      <c r="E94" t="s">
        <v>9420</v>
      </c>
      <c r="F94" t="s">
        <v>9421</v>
      </c>
      <c r="G94" s="33">
        <v>183</v>
      </c>
      <c r="H94" s="38">
        <v>183</v>
      </c>
      <c r="I94" s="39" t="s">
        <v>1470</v>
      </c>
      <c r="J94" s="32" t="s">
        <v>1471</v>
      </c>
      <c r="K94" s="2">
        <v>0</v>
      </c>
      <c r="L94" s="2">
        <v>0</v>
      </c>
      <c r="M94" s="32">
        <v>1007.62</v>
      </c>
      <c r="N94" s="2">
        <v>130.9906</v>
      </c>
      <c r="O94" s="2">
        <v>0</v>
      </c>
      <c r="P94" s="2">
        <v>0</v>
      </c>
      <c r="Q94" s="32">
        <v>1138.6106</v>
      </c>
      <c r="S94" s="2" t="s">
        <v>1</v>
      </c>
    </row>
    <row r="95" spans="1:19" x14ac:dyDescent="0.25">
      <c r="A95" s="2" t="s">
        <v>9022</v>
      </c>
      <c r="B95" s="40">
        <v>45177</v>
      </c>
      <c r="C95" s="2" t="s">
        <v>1</v>
      </c>
      <c r="D95" s="2" t="s">
        <v>0</v>
      </c>
      <c r="E95" t="s">
        <v>9420</v>
      </c>
      <c r="F95" t="s">
        <v>9421</v>
      </c>
      <c r="G95" s="33">
        <v>182</v>
      </c>
      <c r="H95" s="38">
        <v>182</v>
      </c>
      <c r="I95" s="39" t="s">
        <v>9581</v>
      </c>
      <c r="J95" s="32" t="s">
        <v>9582</v>
      </c>
      <c r="K95" s="2">
        <v>0</v>
      </c>
      <c r="L95" s="2">
        <v>0</v>
      </c>
      <c r="M95" s="32">
        <v>410</v>
      </c>
      <c r="N95" s="2">
        <v>53.300000000000004</v>
      </c>
      <c r="O95" s="2">
        <v>0</v>
      </c>
      <c r="P95" s="2">
        <v>0</v>
      </c>
      <c r="Q95" s="32">
        <v>463.3</v>
      </c>
      <c r="S95" s="2" t="s">
        <v>1</v>
      </c>
    </row>
    <row r="96" spans="1:19" x14ac:dyDescent="0.25">
      <c r="A96" s="2" t="s">
        <v>9022</v>
      </c>
      <c r="B96" s="40">
        <v>45176</v>
      </c>
      <c r="C96" s="2" t="s">
        <v>1</v>
      </c>
      <c r="D96" s="2" t="s">
        <v>0</v>
      </c>
      <c r="E96" t="s">
        <v>9420</v>
      </c>
      <c r="F96" t="s">
        <v>9421</v>
      </c>
      <c r="G96" s="33">
        <v>181</v>
      </c>
      <c r="H96" s="38">
        <v>181</v>
      </c>
      <c r="I96" s="39" t="s">
        <v>7676</v>
      </c>
      <c r="J96" s="32" t="s">
        <v>7675</v>
      </c>
      <c r="K96" s="2">
        <v>0</v>
      </c>
      <c r="L96" s="2">
        <v>0</v>
      </c>
      <c r="M96" s="32">
        <v>0</v>
      </c>
      <c r="N96" s="2">
        <v>0</v>
      </c>
      <c r="O96" s="2">
        <v>0</v>
      </c>
      <c r="P96" s="2">
        <v>0</v>
      </c>
      <c r="Q96" s="32">
        <v>0</v>
      </c>
      <c r="S96" s="2" t="s">
        <v>1</v>
      </c>
    </row>
    <row r="97" spans="1:19" x14ac:dyDescent="0.25">
      <c r="A97" s="2" t="s">
        <v>9022</v>
      </c>
      <c r="B97" s="40">
        <v>45176</v>
      </c>
      <c r="C97" s="2" t="s">
        <v>1</v>
      </c>
      <c r="D97" s="2" t="s">
        <v>0</v>
      </c>
      <c r="E97" t="s">
        <v>9420</v>
      </c>
      <c r="F97" t="s">
        <v>9421</v>
      </c>
      <c r="G97" s="33">
        <v>180</v>
      </c>
      <c r="H97" s="38">
        <v>180</v>
      </c>
      <c r="I97" s="39" t="s">
        <v>5071</v>
      </c>
      <c r="J97" s="32" t="s">
        <v>5072</v>
      </c>
      <c r="K97" s="2">
        <v>0</v>
      </c>
      <c r="L97" s="2">
        <v>0</v>
      </c>
      <c r="M97" s="32">
        <v>360</v>
      </c>
      <c r="N97" s="2">
        <v>46.800000000000004</v>
      </c>
      <c r="O97" s="2">
        <v>0</v>
      </c>
      <c r="P97" s="2">
        <v>0</v>
      </c>
      <c r="Q97" s="32">
        <v>406.8</v>
      </c>
      <c r="S97" s="2" t="s">
        <v>1</v>
      </c>
    </row>
    <row r="98" spans="1:19" x14ac:dyDescent="0.25">
      <c r="A98" s="2" t="s">
        <v>9022</v>
      </c>
      <c r="B98" s="40">
        <v>45176</v>
      </c>
      <c r="C98" s="2" t="s">
        <v>1</v>
      </c>
      <c r="D98" s="2" t="s">
        <v>0</v>
      </c>
      <c r="E98" t="s">
        <v>9420</v>
      </c>
      <c r="F98" t="s">
        <v>9421</v>
      </c>
      <c r="G98" s="33">
        <v>179</v>
      </c>
      <c r="H98" s="38">
        <v>179</v>
      </c>
      <c r="I98" s="39" t="s">
        <v>3067</v>
      </c>
      <c r="J98" s="32" t="s">
        <v>3068</v>
      </c>
      <c r="K98" s="2">
        <v>0</v>
      </c>
      <c r="L98" s="2">
        <v>0</v>
      </c>
      <c r="M98" s="32">
        <v>1253</v>
      </c>
      <c r="N98" s="2">
        <v>162.89000000000001</v>
      </c>
      <c r="O98" s="2">
        <v>0</v>
      </c>
      <c r="P98" s="2">
        <v>0</v>
      </c>
      <c r="Q98" s="32">
        <v>1415.89</v>
      </c>
      <c r="S98" s="2" t="s">
        <v>1</v>
      </c>
    </row>
    <row r="99" spans="1:19" x14ac:dyDescent="0.25">
      <c r="A99" s="2" t="s">
        <v>9022</v>
      </c>
      <c r="B99" s="40">
        <v>45173</v>
      </c>
      <c r="C99" s="2" t="s">
        <v>1</v>
      </c>
      <c r="D99" s="2" t="s">
        <v>0</v>
      </c>
      <c r="E99" t="s">
        <v>9420</v>
      </c>
      <c r="F99" t="s">
        <v>9421</v>
      </c>
      <c r="G99" s="33">
        <v>178</v>
      </c>
      <c r="H99" s="38">
        <v>178</v>
      </c>
      <c r="I99" s="39" t="s">
        <v>3103</v>
      </c>
      <c r="J99" s="32" t="s">
        <v>3104</v>
      </c>
      <c r="K99" s="2">
        <v>0</v>
      </c>
      <c r="L99" s="2">
        <v>0</v>
      </c>
      <c r="M99" s="32">
        <v>2921.4</v>
      </c>
      <c r="N99" s="2">
        <v>379.78200000000004</v>
      </c>
      <c r="O99" s="2">
        <v>0</v>
      </c>
      <c r="P99" s="2">
        <v>0</v>
      </c>
      <c r="Q99" s="32">
        <v>3301.1820000000002</v>
      </c>
      <c r="S99" s="2" t="s">
        <v>1</v>
      </c>
    </row>
    <row r="100" spans="1:19" x14ac:dyDescent="0.25">
      <c r="A100" s="2" t="s">
        <v>9021</v>
      </c>
      <c r="B100" s="40">
        <v>45163</v>
      </c>
      <c r="C100" s="2" t="s">
        <v>1</v>
      </c>
      <c r="D100" s="2" t="s">
        <v>0</v>
      </c>
      <c r="E100" t="s">
        <v>9420</v>
      </c>
      <c r="F100" t="s">
        <v>9421</v>
      </c>
      <c r="G100" s="33">
        <v>177</v>
      </c>
      <c r="H100" s="38">
        <v>177</v>
      </c>
      <c r="I100" s="39" t="s">
        <v>1529</v>
      </c>
      <c r="J100" s="32" t="s">
        <v>1530</v>
      </c>
      <c r="K100" s="2">
        <v>0</v>
      </c>
      <c r="L100" s="2">
        <v>0</v>
      </c>
      <c r="M100" s="32">
        <v>964.25</v>
      </c>
      <c r="N100" s="2">
        <v>125.35250000000001</v>
      </c>
      <c r="O100" s="2">
        <v>0</v>
      </c>
      <c r="P100" s="2">
        <v>0</v>
      </c>
      <c r="Q100" s="32">
        <v>1089.6025</v>
      </c>
      <c r="S100" s="2" t="s">
        <v>1</v>
      </c>
    </row>
    <row r="101" spans="1:19" x14ac:dyDescent="0.25">
      <c r="A101" s="2" t="s">
        <v>9021</v>
      </c>
      <c r="B101" s="40">
        <v>45163</v>
      </c>
      <c r="C101" s="2" t="s">
        <v>1</v>
      </c>
      <c r="D101" s="2" t="s">
        <v>0</v>
      </c>
      <c r="E101" t="s">
        <v>9420</v>
      </c>
      <c r="F101" t="s">
        <v>9421</v>
      </c>
      <c r="G101" s="33">
        <v>176</v>
      </c>
      <c r="H101" s="38">
        <v>176</v>
      </c>
      <c r="I101" s="39" t="s">
        <v>1529</v>
      </c>
      <c r="J101" s="32" t="s">
        <v>1530</v>
      </c>
      <c r="K101" s="2">
        <v>0</v>
      </c>
      <c r="L101" s="2">
        <v>0</v>
      </c>
      <c r="M101" s="32">
        <v>3553.15</v>
      </c>
      <c r="N101" s="2">
        <v>461.90950000000004</v>
      </c>
      <c r="O101" s="2">
        <v>0</v>
      </c>
      <c r="P101" s="2">
        <v>0</v>
      </c>
      <c r="Q101" s="32">
        <v>4015.0595000000003</v>
      </c>
      <c r="S101" s="2" t="s">
        <v>1</v>
      </c>
    </row>
    <row r="102" spans="1:19" x14ac:dyDescent="0.25">
      <c r="A102" s="2" t="s">
        <v>9021</v>
      </c>
      <c r="B102" s="40">
        <v>45163</v>
      </c>
      <c r="C102" s="2" t="s">
        <v>1</v>
      </c>
      <c r="D102" s="2" t="s">
        <v>0</v>
      </c>
      <c r="E102" t="s">
        <v>9420</v>
      </c>
      <c r="F102" t="s">
        <v>9421</v>
      </c>
      <c r="G102" s="33">
        <v>175</v>
      </c>
      <c r="H102" s="38">
        <v>175</v>
      </c>
      <c r="I102" s="39" t="s">
        <v>1529</v>
      </c>
      <c r="J102" s="32" t="s">
        <v>1530</v>
      </c>
      <c r="K102" s="2">
        <v>0</v>
      </c>
      <c r="L102" s="2">
        <v>0</v>
      </c>
      <c r="M102" s="32">
        <v>3171.71</v>
      </c>
      <c r="N102" s="2">
        <v>412.32230000000004</v>
      </c>
      <c r="O102" s="2">
        <v>0</v>
      </c>
      <c r="P102" s="2">
        <v>0</v>
      </c>
      <c r="Q102" s="32">
        <v>3584.0322999999999</v>
      </c>
      <c r="S102" s="2" t="s">
        <v>1</v>
      </c>
    </row>
    <row r="103" spans="1:19" x14ac:dyDescent="0.25">
      <c r="A103" s="2" t="s">
        <v>9021</v>
      </c>
      <c r="B103" s="40">
        <v>45163</v>
      </c>
      <c r="C103" s="2" t="s">
        <v>1</v>
      </c>
      <c r="D103" s="2" t="s">
        <v>0</v>
      </c>
      <c r="E103" t="s">
        <v>9420</v>
      </c>
      <c r="F103" t="s">
        <v>9421</v>
      </c>
      <c r="G103" s="33">
        <v>174</v>
      </c>
      <c r="H103" s="38">
        <v>174</v>
      </c>
      <c r="I103" s="39" t="s">
        <v>1470</v>
      </c>
      <c r="J103" s="32" t="s">
        <v>1471</v>
      </c>
      <c r="K103" s="2">
        <v>0</v>
      </c>
      <c r="L103" s="2">
        <v>0</v>
      </c>
      <c r="M103" s="32">
        <v>1240.6400000000001</v>
      </c>
      <c r="N103" s="2">
        <v>161.28320000000002</v>
      </c>
      <c r="O103" s="2">
        <v>0</v>
      </c>
      <c r="P103" s="2">
        <v>0</v>
      </c>
      <c r="Q103" s="32">
        <v>1401.9232000000002</v>
      </c>
      <c r="S103" s="2" t="s">
        <v>1</v>
      </c>
    </row>
    <row r="104" spans="1:19" x14ac:dyDescent="0.25">
      <c r="A104" s="2" t="s">
        <v>9021</v>
      </c>
      <c r="B104" s="40">
        <v>45159</v>
      </c>
      <c r="C104" s="2" t="s">
        <v>1</v>
      </c>
      <c r="D104" s="2" t="s">
        <v>0</v>
      </c>
      <c r="E104" t="s">
        <v>9420</v>
      </c>
      <c r="F104" t="s">
        <v>9421</v>
      </c>
      <c r="G104" s="33">
        <v>173</v>
      </c>
      <c r="H104" s="38">
        <v>173</v>
      </c>
      <c r="I104" s="39" t="s">
        <v>1470</v>
      </c>
      <c r="J104" s="32" t="s">
        <v>1471</v>
      </c>
      <c r="K104" s="2">
        <v>0</v>
      </c>
      <c r="L104" s="2">
        <v>0</v>
      </c>
      <c r="M104" s="32">
        <v>1036.83</v>
      </c>
      <c r="N104" s="2">
        <v>134.78790000000001</v>
      </c>
      <c r="O104" s="2">
        <v>0</v>
      </c>
      <c r="P104" s="2">
        <v>0</v>
      </c>
      <c r="Q104" s="32">
        <v>1171.6179</v>
      </c>
      <c r="S104" s="2" t="s">
        <v>1</v>
      </c>
    </row>
    <row r="105" spans="1:19" x14ac:dyDescent="0.25">
      <c r="A105" s="2" t="s">
        <v>9021</v>
      </c>
      <c r="B105" s="40">
        <v>45159</v>
      </c>
      <c r="C105" s="2" t="s">
        <v>1</v>
      </c>
      <c r="D105" s="2" t="s">
        <v>0</v>
      </c>
      <c r="E105" t="s">
        <v>9420</v>
      </c>
      <c r="F105" t="s">
        <v>9421</v>
      </c>
      <c r="G105" s="33">
        <v>172</v>
      </c>
      <c r="H105" s="38">
        <v>172</v>
      </c>
      <c r="I105" s="39" t="s">
        <v>1529</v>
      </c>
      <c r="J105" s="32" t="s">
        <v>1530</v>
      </c>
      <c r="K105" s="2">
        <v>0</v>
      </c>
      <c r="L105" s="2">
        <v>0</v>
      </c>
      <c r="M105" s="32">
        <v>2222.1999999999998</v>
      </c>
      <c r="N105" s="2">
        <v>288.88599999999997</v>
      </c>
      <c r="O105" s="2">
        <v>0</v>
      </c>
      <c r="P105" s="2">
        <v>0</v>
      </c>
      <c r="Q105" s="32">
        <v>2511.0859999999998</v>
      </c>
      <c r="S105" s="2" t="s">
        <v>1</v>
      </c>
    </row>
    <row r="106" spans="1:19" x14ac:dyDescent="0.25">
      <c r="A106" s="2" t="s">
        <v>9021</v>
      </c>
      <c r="B106" s="40">
        <v>45159</v>
      </c>
      <c r="C106" s="2" t="s">
        <v>1</v>
      </c>
      <c r="D106" s="2" t="s">
        <v>0</v>
      </c>
      <c r="E106" t="s">
        <v>9420</v>
      </c>
      <c r="F106" t="s">
        <v>9421</v>
      </c>
      <c r="G106" s="33">
        <v>171</v>
      </c>
      <c r="H106" s="38">
        <v>171</v>
      </c>
      <c r="I106" s="39" t="s">
        <v>1529</v>
      </c>
      <c r="J106" s="32" t="s">
        <v>1530</v>
      </c>
      <c r="K106" s="2">
        <v>0</v>
      </c>
      <c r="L106" s="2">
        <v>0</v>
      </c>
      <c r="M106" s="32">
        <v>750</v>
      </c>
      <c r="N106" s="2">
        <v>97.5</v>
      </c>
      <c r="O106" s="2">
        <v>0</v>
      </c>
      <c r="P106" s="2">
        <v>0</v>
      </c>
      <c r="Q106" s="32">
        <v>847.5</v>
      </c>
      <c r="S106" s="2" t="s">
        <v>1</v>
      </c>
    </row>
    <row r="107" spans="1:19" x14ac:dyDescent="0.25">
      <c r="A107" s="2" t="s">
        <v>9021</v>
      </c>
      <c r="B107" s="40">
        <v>45159</v>
      </c>
      <c r="C107" s="2" t="s">
        <v>1</v>
      </c>
      <c r="D107" s="2" t="s">
        <v>0</v>
      </c>
      <c r="E107" t="s">
        <v>9420</v>
      </c>
      <c r="F107" t="s">
        <v>9421</v>
      </c>
      <c r="G107" s="33">
        <v>170</v>
      </c>
      <c r="H107" s="38">
        <v>170</v>
      </c>
      <c r="I107" s="39" t="s">
        <v>1529</v>
      </c>
      <c r="J107" s="32" t="s">
        <v>1530</v>
      </c>
      <c r="K107" s="2">
        <v>0</v>
      </c>
      <c r="L107" s="2">
        <v>0</v>
      </c>
      <c r="M107" s="32">
        <v>591.25</v>
      </c>
      <c r="N107" s="2">
        <v>76.862499999999997</v>
      </c>
      <c r="O107" s="2">
        <v>0</v>
      </c>
      <c r="P107" s="2">
        <v>0</v>
      </c>
      <c r="Q107" s="32">
        <v>668.11249999999995</v>
      </c>
      <c r="S107" s="2" t="s">
        <v>1</v>
      </c>
    </row>
    <row r="108" spans="1:19" x14ac:dyDescent="0.25">
      <c r="A108" s="2" t="s">
        <v>9021</v>
      </c>
      <c r="B108" s="40">
        <v>45159</v>
      </c>
      <c r="C108" s="2" t="s">
        <v>1</v>
      </c>
      <c r="D108" s="2" t="s">
        <v>0</v>
      </c>
      <c r="E108" t="s">
        <v>9420</v>
      </c>
      <c r="F108" t="s">
        <v>9421</v>
      </c>
      <c r="G108" s="33">
        <v>169</v>
      </c>
      <c r="H108" s="38">
        <v>169</v>
      </c>
      <c r="I108" s="39" t="s">
        <v>1529</v>
      </c>
      <c r="J108" s="32" t="s">
        <v>1530</v>
      </c>
      <c r="K108" s="2">
        <v>0</v>
      </c>
      <c r="L108" s="2">
        <v>0</v>
      </c>
      <c r="M108" s="32">
        <v>320.35000000000002</v>
      </c>
      <c r="N108" s="2">
        <v>41.645500000000006</v>
      </c>
      <c r="O108" s="2">
        <v>0</v>
      </c>
      <c r="P108" s="2">
        <v>0</v>
      </c>
      <c r="Q108" s="32">
        <v>361.99550000000005</v>
      </c>
      <c r="S108" s="2" t="s">
        <v>1</v>
      </c>
    </row>
    <row r="109" spans="1:19" x14ac:dyDescent="0.25">
      <c r="A109" s="2" t="s">
        <v>9021</v>
      </c>
      <c r="B109" s="40">
        <v>45159</v>
      </c>
      <c r="C109" s="2" t="s">
        <v>1</v>
      </c>
      <c r="D109" s="2" t="s">
        <v>0</v>
      </c>
      <c r="E109" t="s">
        <v>9420</v>
      </c>
      <c r="F109" t="s">
        <v>9421</v>
      </c>
      <c r="G109" s="33">
        <v>168</v>
      </c>
      <c r="H109" s="38">
        <v>168</v>
      </c>
      <c r="I109" s="39" t="s">
        <v>2355</v>
      </c>
      <c r="J109" s="32" t="s">
        <v>2356</v>
      </c>
      <c r="K109" s="2">
        <v>0</v>
      </c>
      <c r="L109" s="2">
        <v>0</v>
      </c>
      <c r="M109" s="32">
        <v>158</v>
      </c>
      <c r="N109" s="2">
        <v>20.54</v>
      </c>
      <c r="O109" s="2">
        <v>0</v>
      </c>
      <c r="P109" s="2">
        <v>0</v>
      </c>
      <c r="Q109" s="32">
        <v>178.54</v>
      </c>
      <c r="S109" s="2" t="s">
        <v>1</v>
      </c>
    </row>
    <row r="110" spans="1:19" x14ac:dyDescent="0.25">
      <c r="A110" s="2" t="s">
        <v>9021</v>
      </c>
      <c r="B110" s="40">
        <v>45153</v>
      </c>
      <c r="C110" s="2" t="s">
        <v>1</v>
      </c>
      <c r="D110" s="2" t="s">
        <v>0</v>
      </c>
      <c r="E110" t="s">
        <v>9420</v>
      </c>
      <c r="F110" t="s">
        <v>9421</v>
      </c>
      <c r="G110" s="33">
        <v>167</v>
      </c>
      <c r="H110" s="38">
        <v>167</v>
      </c>
      <c r="I110" s="39" t="s">
        <v>3067</v>
      </c>
      <c r="J110" s="32" t="s">
        <v>3068</v>
      </c>
      <c r="K110" s="2">
        <v>0</v>
      </c>
      <c r="L110" s="2">
        <v>0</v>
      </c>
      <c r="M110" s="32">
        <v>580</v>
      </c>
      <c r="N110" s="2">
        <v>75.400000000000006</v>
      </c>
      <c r="O110" s="2">
        <v>0</v>
      </c>
      <c r="P110" s="2">
        <v>0</v>
      </c>
      <c r="Q110" s="32">
        <v>655.4</v>
      </c>
      <c r="S110" s="2" t="s">
        <v>1</v>
      </c>
    </row>
    <row r="111" spans="1:19" x14ac:dyDescent="0.25">
      <c r="A111" s="2" t="s">
        <v>9021</v>
      </c>
      <c r="B111" s="40">
        <v>45153</v>
      </c>
      <c r="C111" s="2" t="s">
        <v>1</v>
      </c>
      <c r="D111" s="2" t="s">
        <v>0</v>
      </c>
      <c r="E111" t="s">
        <v>9420</v>
      </c>
      <c r="F111" t="s">
        <v>9421</v>
      </c>
      <c r="G111" s="33">
        <v>166</v>
      </c>
      <c r="H111" s="38">
        <v>166</v>
      </c>
      <c r="I111" s="39" t="s">
        <v>5071</v>
      </c>
      <c r="J111" s="32" t="s">
        <v>5072</v>
      </c>
      <c r="K111" s="2">
        <v>0</v>
      </c>
      <c r="L111" s="2">
        <v>0</v>
      </c>
      <c r="M111" s="32">
        <v>450</v>
      </c>
      <c r="N111" s="2">
        <v>58.5</v>
      </c>
      <c r="O111" s="2">
        <v>0</v>
      </c>
      <c r="P111" s="2">
        <v>0</v>
      </c>
      <c r="Q111" s="32">
        <v>508.5</v>
      </c>
      <c r="S111" s="2" t="s">
        <v>1</v>
      </c>
    </row>
    <row r="112" spans="1:19" x14ac:dyDescent="0.25">
      <c r="A112" s="2" t="s">
        <v>9020</v>
      </c>
      <c r="B112" s="40">
        <v>45135</v>
      </c>
      <c r="C112" s="2" t="s">
        <v>1</v>
      </c>
      <c r="D112" s="2" t="s">
        <v>0</v>
      </c>
      <c r="E112" t="s">
        <v>9420</v>
      </c>
      <c r="F112" t="s">
        <v>9421</v>
      </c>
      <c r="G112" s="33">
        <v>165</v>
      </c>
      <c r="H112" s="38">
        <v>165</v>
      </c>
      <c r="I112" s="39" t="s">
        <v>1529</v>
      </c>
      <c r="J112" s="32" t="s">
        <v>1530</v>
      </c>
      <c r="K112" s="2">
        <v>0</v>
      </c>
      <c r="L112" s="2">
        <v>0</v>
      </c>
      <c r="M112" s="32">
        <v>414.45</v>
      </c>
      <c r="N112" s="2">
        <v>53.878500000000003</v>
      </c>
      <c r="O112" s="2">
        <v>0</v>
      </c>
      <c r="P112" s="2">
        <v>0</v>
      </c>
      <c r="Q112" s="32">
        <v>468.32849999999996</v>
      </c>
      <c r="S112" s="2" t="s">
        <v>1</v>
      </c>
    </row>
    <row r="113" spans="1:19" x14ac:dyDescent="0.25">
      <c r="A113" s="2" t="s">
        <v>9020</v>
      </c>
      <c r="B113" s="40">
        <v>45135</v>
      </c>
      <c r="C113" s="2" t="s">
        <v>1</v>
      </c>
      <c r="D113" s="2" t="s">
        <v>0</v>
      </c>
      <c r="E113" t="s">
        <v>9420</v>
      </c>
      <c r="F113" t="s">
        <v>9421</v>
      </c>
      <c r="G113" s="33">
        <v>164</v>
      </c>
      <c r="H113" s="38">
        <v>164</v>
      </c>
      <c r="I113" s="39" t="s">
        <v>1529</v>
      </c>
      <c r="J113" s="32" t="s">
        <v>1530</v>
      </c>
      <c r="K113" s="2">
        <v>0</v>
      </c>
      <c r="L113" s="2">
        <v>0</v>
      </c>
      <c r="M113" s="32">
        <v>1493.78</v>
      </c>
      <c r="N113" s="2">
        <v>194.19140000000002</v>
      </c>
      <c r="O113" s="2">
        <v>0</v>
      </c>
      <c r="P113" s="2">
        <v>0</v>
      </c>
      <c r="Q113" s="32">
        <v>1687.9713999999999</v>
      </c>
      <c r="S113" s="2" t="s">
        <v>1</v>
      </c>
    </row>
    <row r="114" spans="1:19" x14ac:dyDescent="0.25">
      <c r="A114" s="2" t="s">
        <v>9020</v>
      </c>
      <c r="B114" s="40">
        <v>45135</v>
      </c>
      <c r="C114" s="2" t="s">
        <v>1</v>
      </c>
      <c r="D114" s="2" t="s">
        <v>0</v>
      </c>
      <c r="E114" t="s">
        <v>9420</v>
      </c>
      <c r="F114" t="s">
        <v>9421</v>
      </c>
      <c r="G114" s="33">
        <v>163</v>
      </c>
      <c r="H114" s="38">
        <v>163</v>
      </c>
      <c r="I114" s="39" t="s">
        <v>1529</v>
      </c>
      <c r="J114" s="32" t="s">
        <v>1530</v>
      </c>
      <c r="K114" s="2">
        <v>0</v>
      </c>
      <c r="L114" s="2">
        <v>0</v>
      </c>
      <c r="M114" s="32">
        <v>3425.7</v>
      </c>
      <c r="N114" s="2">
        <v>445.34100000000001</v>
      </c>
      <c r="O114" s="2">
        <v>0</v>
      </c>
      <c r="P114" s="2">
        <v>0</v>
      </c>
      <c r="Q114" s="32">
        <v>3871.0409999999997</v>
      </c>
      <c r="S114" s="2" t="s">
        <v>1</v>
      </c>
    </row>
    <row r="115" spans="1:19" x14ac:dyDescent="0.25">
      <c r="A115" s="2" t="s">
        <v>9020</v>
      </c>
      <c r="B115" s="40">
        <v>45135</v>
      </c>
      <c r="C115" s="2" t="s">
        <v>1</v>
      </c>
      <c r="D115" s="2" t="s">
        <v>0</v>
      </c>
      <c r="E115" t="s">
        <v>9420</v>
      </c>
      <c r="F115" t="s">
        <v>9421</v>
      </c>
      <c r="G115" s="33">
        <v>162</v>
      </c>
      <c r="H115" s="38">
        <v>162</v>
      </c>
      <c r="I115" s="39" t="s">
        <v>1529</v>
      </c>
      <c r="J115" s="32" t="s">
        <v>1530</v>
      </c>
      <c r="K115" s="2">
        <v>0</v>
      </c>
      <c r="L115" s="2">
        <v>0</v>
      </c>
      <c r="M115" s="32">
        <v>3553.15</v>
      </c>
      <c r="N115" s="2">
        <v>461.90950000000004</v>
      </c>
      <c r="O115" s="2">
        <v>0</v>
      </c>
      <c r="P115" s="2">
        <v>0</v>
      </c>
      <c r="Q115" s="32">
        <v>4015.0595000000003</v>
      </c>
      <c r="S115" s="2" t="s">
        <v>1</v>
      </c>
    </row>
    <row r="116" spans="1:19" x14ac:dyDescent="0.25">
      <c r="A116" s="2" t="s">
        <v>9020</v>
      </c>
      <c r="B116" s="40">
        <v>45135</v>
      </c>
      <c r="C116" s="2" t="s">
        <v>1</v>
      </c>
      <c r="D116" s="2" t="s">
        <v>0</v>
      </c>
      <c r="E116" t="s">
        <v>9420</v>
      </c>
      <c r="F116" t="s">
        <v>9421</v>
      </c>
      <c r="G116" s="33">
        <v>161</v>
      </c>
      <c r="H116" s="38">
        <v>161</v>
      </c>
      <c r="I116" s="39" t="s">
        <v>3067</v>
      </c>
      <c r="J116" s="32" t="s">
        <v>3068</v>
      </c>
      <c r="K116" s="2">
        <v>0</v>
      </c>
      <c r="L116" s="2">
        <v>0</v>
      </c>
      <c r="M116" s="32">
        <v>490</v>
      </c>
      <c r="N116" s="2">
        <v>63.7</v>
      </c>
      <c r="O116" s="2">
        <v>0</v>
      </c>
      <c r="P116" s="2">
        <v>0</v>
      </c>
      <c r="Q116" s="32">
        <v>553.70000000000005</v>
      </c>
      <c r="S116" s="2" t="s">
        <v>1</v>
      </c>
    </row>
    <row r="117" spans="1:19" x14ac:dyDescent="0.25">
      <c r="A117" s="2" t="s">
        <v>9020</v>
      </c>
      <c r="B117" s="40">
        <v>45135</v>
      </c>
      <c r="C117" s="2" t="s">
        <v>1</v>
      </c>
      <c r="D117" s="2" t="s">
        <v>0</v>
      </c>
      <c r="E117" t="s">
        <v>9420</v>
      </c>
      <c r="F117" t="s">
        <v>9421</v>
      </c>
      <c r="G117" s="33">
        <v>160</v>
      </c>
      <c r="H117" s="38">
        <v>160</v>
      </c>
      <c r="I117" s="39" t="s">
        <v>3103</v>
      </c>
      <c r="J117" s="32" t="s">
        <v>3104</v>
      </c>
      <c r="K117" s="2">
        <v>0</v>
      </c>
      <c r="L117" s="2">
        <v>0</v>
      </c>
      <c r="M117" s="32">
        <v>3135.2</v>
      </c>
      <c r="N117" s="2">
        <v>407.57599999999996</v>
      </c>
      <c r="O117" s="2">
        <v>0</v>
      </c>
      <c r="P117" s="2">
        <v>0</v>
      </c>
      <c r="Q117" s="32">
        <v>3542.7759999999998</v>
      </c>
      <c r="S117" s="2" t="s">
        <v>1</v>
      </c>
    </row>
    <row r="118" spans="1:19" x14ac:dyDescent="0.25">
      <c r="A118" s="2" t="s">
        <v>9020</v>
      </c>
      <c r="B118" s="40">
        <v>45129</v>
      </c>
      <c r="C118" s="2" t="s">
        <v>1</v>
      </c>
      <c r="D118" s="2" t="s">
        <v>0</v>
      </c>
      <c r="E118" t="s">
        <v>9420</v>
      </c>
      <c r="F118" t="s">
        <v>9421</v>
      </c>
      <c r="G118" s="33">
        <v>159</v>
      </c>
      <c r="H118" s="38">
        <v>159</v>
      </c>
      <c r="I118" s="39" t="s">
        <v>5071</v>
      </c>
      <c r="J118" s="32" t="s">
        <v>5072</v>
      </c>
      <c r="K118" s="2">
        <v>0</v>
      </c>
      <c r="L118" s="2">
        <v>0</v>
      </c>
      <c r="M118" s="32">
        <v>360</v>
      </c>
      <c r="N118" s="2">
        <v>46.800000000000004</v>
      </c>
      <c r="O118" s="2">
        <v>0</v>
      </c>
      <c r="P118" s="2">
        <v>0</v>
      </c>
      <c r="Q118" s="32">
        <v>406.8</v>
      </c>
      <c r="S118" s="2" t="s">
        <v>1</v>
      </c>
    </row>
    <row r="119" spans="1:19" x14ac:dyDescent="0.25">
      <c r="A119" s="2" t="s">
        <v>9020</v>
      </c>
      <c r="B119" s="40">
        <v>45129</v>
      </c>
      <c r="C119" s="2" t="s">
        <v>1</v>
      </c>
      <c r="D119" s="2" t="s">
        <v>0</v>
      </c>
      <c r="E119" t="s">
        <v>9420</v>
      </c>
      <c r="F119" t="s">
        <v>9421</v>
      </c>
      <c r="G119" s="33">
        <v>158</v>
      </c>
      <c r="H119" s="38">
        <v>158</v>
      </c>
      <c r="I119" s="39" t="s">
        <v>1470</v>
      </c>
      <c r="J119" s="32" t="s">
        <v>1471</v>
      </c>
      <c r="K119" s="2">
        <v>0</v>
      </c>
      <c r="L119" s="2">
        <v>0</v>
      </c>
      <c r="M119" s="32">
        <v>1240</v>
      </c>
      <c r="N119" s="2">
        <v>161.20000000000002</v>
      </c>
      <c r="O119" s="2">
        <v>0</v>
      </c>
      <c r="P119" s="2">
        <v>0</v>
      </c>
      <c r="Q119" s="32">
        <v>1401.2</v>
      </c>
      <c r="S119" s="2" t="s">
        <v>1</v>
      </c>
    </row>
    <row r="120" spans="1:19" x14ac:dyDescent="0.25">
      <c r="A120" s="2" t="s">
        <v>9020</v>
      </c>
      <c r="B120" s="40">
        <v>45128</v>
      </c>
      <c r="C120" s="2" t="s">
        <v>1</v>
      </c>
      <c r="D120" s="2" t="s">
        <v>0</v>
      </c>
      <c r="E120" t="s">
        <v>9420</v>
      </c>
      <c r="F120" t="s">
        <v>9421</v>
      </c>
      <c r="G120" s="33">
        <v>157</v>
      </c>
      <c r="H120" s="38">
        <v>157</v>
      </c>
      <c r="I120" s="39" t="s">
        <v>7676</v>
      </c>
      <c r="J120" s="32" t="s">
        <v>7675</v>
      </c>
      <c r="K120" s="2">
        <v>0</v>
      </c>
      <c r="L120" s="2">
        <v>0</v>
      </c>
      <c r="M120" s="32">
        <v>0</v>
      </c>
      <c r="N120" s="2">
        <v>0</v>
      </c>
      <c r="O120" s="2">
        <v>0</v>
      </c>
      <c r="P120" s="2">
        <v>0</v>
      </c>
      <c r="Q120" s="32">
        <v>0</v>
      </c>
      <c r="S120" s="2" t="s">
        <v>1</v>
      </c>
    </row>
    <row r="121" spans="1:19" x14ac:dyDescent="0.25">
      <c r="A121" s="2" t="s">
        <v>9020</v>
      </c>
      <c r="B121" s="40">
        <v>45128</v>
      </c>
      <c r="C121" s="2" t="s">
        <v>1</v>
      </c>
      <c r="D121" s="2" t="s">
        <v>0</v>
      </c>
      <c r="E121" t="s">
        <v>9420</v>
      </c>
      <c r="F121" t="s">
        <v>9421</v>
      </c>
      <c r="G121" s="33">
        <v>156</v>
      </c>
      <c r="H121" s="38">
        <v>156</v>
      </c>
      <c r="I121" s="39" t="s">
        <v>7676</v>
      </c>
      <c r="J121" s="32" t="s">
        <v>7675</v>
      </c>
      <c r="K121" s="2">
        <v>0</v>
      </c>
      <c r="L121" s="2">
        <v>0</v>
      </c>
      <c r="M121" s="32">
        <v>0</v>
      </c>
      <c r="N121" s="2">
        <v>0</v>
      </c>
      <c r="O121" s="2">
        <v>0</v>
      </c>
      <c r="P121" s="2">
        <v>0</v>
      </c>
      <c r="Q121" s="32">
        <v>0</v>
      </c>
      <c r="S121" s="2" t="s">
        <v>1</v>
      </c>
    </row>
    <row r="122" spans="1:19" x14ac:dyDescent="0.25">
      <c r="A122" s="2" t="s">
        <v>9020</v>
      </c>
      <c r="B122" s="40">
        <v>45128</v>
      </c>
      <c r="C122" s="2" t="s">
        <v>1</v>
      </c>
      <c r="D122" s="2" t="s">
        <v>0</v>
      </c>
      <c r="E122" t="s">
        <v>9420</v>
      </c>
      <c r="F122" t="s">
        <v>9421</v>
      </c>
      <c r="G122" s="33">
        <v>155</v>
      </c>
      <c r="H122" s="38">
        <v>155</v>
      </c>
      <c r="I122" s="39" t="s">
        <v>7676</v>
      </c>
      <c r="J122" s="32" t="s">
        <v>7675</v>
      </c>
      <c r="K122" s="2">
        <v>0</v>
      </c>
      <c r="L122" s="2">
        <v>0</v>
      </c>
      <c r="M122" s="32">
        <v>0</v>
      </c>
      <c r="N122" s="2">
        <v>0</v>
      </c>
      <c r="O122" s="2">
        <v>0</v>
      </c>
      <c r="P122" s="2">
        <v>0</v>
      </c>
      <c r="Q122" s="32">
        <v>0</v>
      </c>
      <c r="S122" s="2" t="s">
        <v>1</v>
      </c>
    </row>
    <row r="123" spans="1:19" x14ac:dyDescent="0.25">
      <c r="A123" s="2" t="s">
        <v>9020</v>
      </c>
      <c r="B123" s="40">
        <v>45128</v>
      </c>
      <c r="C123" s="2" t="s">
        <v>1</v>
      </c>
      <c r="D123" s="2" t="s">
        <v>0</v>
      </c>
      <c r="E123" t="s">
        <v>9420</v>
      </c>
      <c r="F123" t="s">
        <v>9421</v>
      </c>
      <c r="G123" s="33">
        <v>154</v>
      </c>
      <c r="H123" s="38">
        <v>154</v>
      </c>
      <c r="I123" s="39" t="s">
        <v>7676</v>
      </c>
      <c r="J123" s="32" t="s">
        <v>7675</v>
      </c>
      <c r="K123" s="2">
        <v>0</v>
      </c>
      <c r="L123" s="2">
        <v>0</v>
      </c>
      <c r="M123" s="32">
        <v>0</v>
      </c>
      <c r="N123" s="2">
        <v>0</v>
      </c>
      <c r="O123" s="2">
        <v>0</v>
      </c>
      <c r="P123" s="2">
        <v>0</v>
      </c>
      <c r="Q123" s="32">
        <v>0</v>
      </c>
      <c r="S123" s="2" t="s">
        <v>1</v>
      </c>
    </row>
    <row r="124" spans="1:19" x14ac:dyDescent="0.25">
      <c r="A124" s="2" t="s">
        <v>9020</v>
      </c>
      <c r="B124" s="40">
        <v>45128</v>
      </c>
      <c r="C124" s="2" t="s">
        <v>1</v>
      </c>
      <c r="D124" s="2" t="s">
        <v>0</v>
      </c>
      <c r="E124" t="s">
        <v>9420</v>
      </c>
      <c r="F124" t="s">
        <v>9421</v>
      </c>
      <c r="G124" s="33">
        <v>153</v>
      </c>
      <c r="H124" s="38">
        <v>153</v>
      </c>
      <c r="I124" s="39" t="s">
        <v>1529</v>
      </c>
      <c r="J124" s="32" t="s">
        <v>1530</v>
      </c>
      <c r="K124" s="2">
        <v>0</v>
      </c>
      <c r="L124" s="2">
        <v>0</v>
      </c>
      <c r="M124" s="32">
        <v>256.27999999999997</v>
      </c>
      <c r="N124" s="2">
        <v>33.316399999999994</v>
      </c>
      <c r="O124" s="2">
        <v>0</v>
      </c>
      <c r="P124" s="2">
        <v>0</v>
      </c>
      <c r="Q124" s="32">
        <v>289.59639999999996</v>
      </c>
      <c r="S124" s="2" t="s">
        <v>1</v>
      </c>
    </row>
    <row r="125" spans="1:19" x14ac:dyDescent="0.25">
      <c r="A125" s="2" t="s">
        <v>9020</v>
      </c>
      <c r="B125" s="40">
        <v>45128</v>
      </c>
      <c r="C125" s="2" t="s">
        <v>1</v>
      </c>
      <c r="D125" s="2" t="s">
        <v>0</v>
      </c>
      <c r="E125" t="s">
        <v>9420</v>
      </c>
      <c r="F125" t="s">
        <v>9421</v>
      </c>
      <c r="G125" s="33">
        <v>152</v>
      </c>
      <c r="H125" s="38">
        <v>152</v>
      </c>
      <c r="I125" s="39" t="s">
        <v>1529</v>
      </c>
      <c r="J125" s="32" t="s">
        <v>1530</v>
      </c>
      <c r="K125" s="2">
        <v>0</v>
      </c>
      <c r="L125" s="2">
        <v>0</v>
      </c>
      <c r="M125" s="32">
        <v>604.12</v>
      </c>
      <c r="N125" s="2">
        <v>78.535600000000002</v>
      </c>
      <c r="O125" s="2">
        <v>0</v>
      </c>
      <c r="P125" s="2">
        <v>0</v>
      </c>
      <c r="Q125" s="32">
        <v>682.65560000000005</v>
      </c>
      <c r="S125" s="2" t="s">
        <v>1</v>
      </c>
    </row>
    <row r="126" spans="1:19" x14ac:dyDescent="0.25">
      <c r="A126" s="2" t="s">
        <v>9020</v>
      </c>
      <c r="B126" s="40">
        <v>45128</v>
      </c>
      <c r="C126" s="2" t="s">
        <v>1</v>
      </c>
      <c r="D126" s="2" t="s">
        <v>0</v>
      </c>
      <c r="E126" t="s">
        <v>9420</v>
      </c>
      <c r="F126" t="s">
        <v>9421</v>
      </c>
      <c r="G126" s="33">
        <v>151</v>
      </c>
      <c r="H126" s="38">
        <v>151</v>
      </c>
      <c r="I126" s="39" t="s">
        <v>1529</v>
      </c>
      <c r="J126" s="32" t="s">
        <v>1530</v>
      </c>
      <c r="K126" s="2">
        <v>0</v>
      </c>
      <c r="L126" s="2">
        <v>0</v>
      </c>
      <c r="M126" s="32">
        <v>591.25</v>
      </c>
      <c r="N126" s="2">
        <v>76.862499999999997</v>
      </c>
      <c r="O126" s="2">
        <v>0</v>
      </c>
      <c r="P126" s="2">
        <v>0</v>
      </c>
      <c r="Q126" s="32">
        <v>668.11249999999995</v>
      </c>
      <c r="S126" s="2" t="s">
        <v>1</v>
      </c>
    </row>
    <row r="127" spans="1:19" x14ac:dyDescent="0.25">
      <c r="A127" s="2" t="s">
        <v>9020</v>
      </c>
      <c r="B127" s="40">
        <v>45128</v>
      </c>
      <c r="C127" s="2" t="s">
        <v>1</v>
      </c>
      <c r="D127" s="2" t="s">
        <v>0</v>
      </c>
      <c r="E127" t="s">
        <v>9420</v>
      </c>
      <c r="F127" t="s">
        <v>9421</v>
      </c>
      <c r="G127" s="33">
        <v>150</v>
      </c>
      <c r="H127" s="38">
        <v>150</v>
      </c>
      <c r="I127" s="39" t="s">
        <v>1529</v>
      </c>
      <c r="J127" s="32" t="s">
        <v>1530</v>
      </c>
      <c r="K127" s="2">
        <v>0</v>
      </c>
      <c r="L127" s="2">
        <v>0</v>
      </c>
      <c r="M127" s="32">
        <v>750</v>
      </c>
      <c r="N127" s="2">
        <v>97.5</v>
      </c>
      <c r="O127" s="2">
        <v>0</v>
      </c>
      <c r="P127" s="2">
        <v>0</v>
      </c>
      <c r="Q127" s="32">
        <v>847.5</v>
      </c>
      <c r="S127" s="2" t="s">
        <v>1</v>
      </c>
    </row>
    <row r="128" spans="1:19" x14ac:dyDescent="0.25">
      <c r="A128" s="2" t="s">
        <v>9020</v>
      </c>
      <c r="B128" s="40">
        <v>45128</v>
      </c>
      <c r="C128" s="2" t="s">
        <v>1</v>
      </c>
      <c r="D128" s="2" t="s">
        <v>0</v>
      </c>
      <c r="E128" t="s">
        <v>9420</v>
      </c>
      <c r="F128" t="s">
        <v>9421</v>
      </c>
      <c r="G128" s="33">
        <v>149</v>
      </c>
      <c r="H128" s="38">
        <v>149</v>
      </c>
      <c r="I128" s="39" t="s">
        <v>1529</v>
      </c>
      <c r="J128" s="32" t="s">
        <v>1530</v>
      </c>
      <c r="K128" s="2">
        <v>0</v>
      </c>
      <c r="L128" s="2">
        <v>0</v>
      </c>
      <c r="M128" s="32">
        <v>2222.1999999999998</v>
      </c>
      <c r="N128" s="2">
        <v>288.88599999999997</v>
      </c>
      <c r="O128" s="2">
        <v>0</v>
      </c>
      <c r="P128" s="2">
        <v>0</v>
      </c>
      <c r="Q128" s="32">
        <v>2511.0859999999998</v>
      </c>
      <c r="S128" s="2" t="s">
        <v>1</v>
      </c>
    </row>
    <row r="129" spans="1:19" x14ac:dyDescent="0.25">
      <c r="A129" s="2" t="s">
        <v>9020</v>
      </c>
      <c r="B129" s="40">
        <v>45128</v>
      </c>
      <c r="C129" s="2" t="s">
        <v>1</v>
      </c>
      <c r="D129" s="2" t="s">
        <v>0</v>
      </c>
      <c r="E129" t="s">
        <v>9420</v>
      </c>
      <c r="F129" t="s">
        <v>9421</v>
      </c>
      <c r="G129" s="33">
        <v>148</v>
      </c>
      <c r="H129" s="38">
        <v>148</v>
      </c>
      <c r="I129" s="39" t="s">
        <v>1529</v>
      </c>
      <c r="J129" s="32" t="s">
        <v>1530</v>
      </c>
      <c r="K129" s="2">
        <v>0</v>
      </c>
      <c r="L129" s="2">
        <v>0</v>
      </c>
      <c r="M129" s="32">
        <v>1261.94</v>
      </c>
      <c r="N129" s="2">
        <v>164.0522</v>
      </c>
      <c r="O129" s="2">
        <v>0</v>
      </c>
      <c r="P129" s="2">
        <v>0</v>
      </c>
      <c r="Q129" s="32">
        <v>1425.9922000000001</v>
      </c>
      <c r="S129" s="2" t="s">
        <v>1</v>
      </c>
    </row>
    <row r="130" spans="1:19" x14ac:dyDescent="0.25">
      <c r="A130" s="2" t="s">
        <v>9020</v>
      </c>
      <c r="B130" s="40">
        <v>45118</v>
      </c>
      <c r="C130" s="2" t="s">
        <v>1</v>
      </c>
      <c r="D130" s="2" t="s">
        <v>0</v>
      </c>
      <c r="E130" t="s">
        <v>9420</v>
      </c>
      <c r="F130" t="s">
        <v>9421</v>
      </c>
      <c r="G130" s="33">
        <v>147</v>
      </c>
      <c r="H130" s="38">
        <v>147</v>
      </c>
      <c r="I130" s="39" t="s">
        <v>9180</v>
      </c>
      <c r="J130" s="32" t="s">
        <v>9181</v>
      </c>
      <c r="K130" s="2">
        <v>0</v>
      </c>
      <c r="L130" s="2">
        <v>0</v>
      </c>
      <c r="M130" s="32">
        <v>693.3</v>
      </c>
      <c r="N130" s="2">
        <v>90.128999999999991</v>
      </c>
      <c r="O130" s="2">
        <v>0</v>
      </c>
      <c r="P130" s="2">
        <v>0</v>
      </c>
      <c r="Q130" s="32">
        <v>783.42899999999997</v>
      </c>
      <c r="S130" s="2" t="s">
        <v>1</v>
      </c>
    </row>
    <row r="131" spans="1:19" x14ac:dyDescent="0.25">
      <c r="A131" s="2" t="s">
        <v>9020</v>
      </c>
      <c r="B131" s="40">
        <v>45118</v>
      </c>
      <c r="C131" s="2" t="s">
        <v>1</v>
      </c>
      <c r="D131" s="2" t="s">
        <v>0</v>
      </c>
      <c r="E131" t="s">
        <v>9420</v>
      </c>
      <c r="F131" t="s">
        <v>9421</v>
      </c>
      <c r="G131" s="33">
        <v>146</v>
      </c>
      <c r="H131" s="38">
        <v>146</v>
      </c>
      <c r="I131" s="39" t="s">
        <v>2355</v>
      </c>
      <c r="J131" s="32" t="s">
        <v>2356</v>
      </c>
      <c r="K131" s="2">
        <v>0</v>
      </c>
      <c r="L131" s="2">
        <v>0</v>
      </c>
      <c r="M131" s="32">
        <v>255.56</v>
      </c>
      <c r="N131" s="2">
        <v>33.222799999999999</v>
      </c>
      <c r="O131" s="2">
        <v>0</v>
      </c>
      <c r="P131" s="2">
        <v>0</v>
      </c>
      <c r="Q131" s="32">
        <v>288.78280000000001</v>
      </c>
      <c r="S131" s="2" t="s">
        <v>1</v>
      </c>
    </row>
    <row r="132" spans="1:19" x14ac:dyDescent="0.25">
      <c r="A132" s="2" t="s">
        <v>9020</v>
      </c>
      <c r="B132" s="40">
        <v>45118</v>
      </c>
      <c r="C132" s="2" t="s">
        <v>1</v>
      </c>
      <c r="D132" s="2" t="s">
        <v>0</v>
      </c>
      <c r="E132" t="s">
        <v>9420</v>
      </c>
      <c r="F132" t="s">
        <v>9421</v>
      </c>
      <c r="G132" s="33">
        <v>145</v>
      </c>
      <c r="H132" s="38">
        <v>145</v>
      </c>
      <c r="I132" s="39" t="s">
        <v>2355</v>
      </c>
      <c r="J132" s="32" t="s">
        <v>2356</v>
      </c>
      <c r="K132" s="2">
        <v>0</v>
      </c>
      <c r="L132" s="2">
        <v>0</v>
      </c>
      <c r="M132" s="32">
        <v>158</v>
      </c>
      <c r="N132" s="2">
        <v>20.54</v>
      </c>
      <c r="O132" s="2">
        <v>0</v>
      </c>
      <c r="P132" s="2">
        <v>0</v>
      </c>
      <c r="Q132" s="32">
        <v>178.54</v>
      </c>
      <c r="S132" s="2" t="s">
        <v>1</v>
      </c>
    </row>
    <row r="133" spans="1:19" x14ac:dyDescent="0.25">
      <c r="A133" s="2" t="s">
        <v>8489</v>
      </c>
      <c r="B133" s="40">
        <v>45088</v>
      </c>
      <c r="C133" s="2" t="s">
        <v>1</v>
      </c>
      <c r="D133" s="2" t="s">
        <v>0</v>
      </c>
      <c r="E133" t="s">
        <v>9420</v>
      </c>
      <c r="F133" t="s">
        <v>9421</v>
      </c>
      <c r="G133" s="33">
        <v>144</v>
      </c>
      <c r="H133" s="38">
        <v>144</v>
      </c>
      <c r="I133" t="s">
        <v>3103</v>
      </c>
      <c r="J133" t="s">
        <v>9177</v>
      </c>
      <c r="K133" s="2">
        <v>0</v>
      </c>
      <c r="L133" s="2">
        <v>0</v>
      </c>
      <c r="M133" s="32">
        <v>2502</v>
      </c>
      <c r="N133" s="2">
        <v>325.26</v>
      </c>
      <c r="O133" s="2">
        <v>0</v>
      </c>
      <c r="P133" s="2">
        <v>0</v>
      </c>
      <c r="Q133" s="32">
        <v>2827.26</v>
      </c>
      <c r="S133" s="2" t="s">
        <v>1</v>
      </c>
    </row>
    <row r="134" spans="1:19" x14ac:dyDescent="0.25">
      <c r="A134" s="2" t="s">
        <v>8489</v>
      </c>
      <c r="B134" s="40">
        <v>45103</v>
      </c>
      <c r="C134" s="2" t="s">
        <v>1</v>
      </c>
      <c r="D134" s="2" t="s">
        <v>0</v>
      </c>
      <c r="E134" t="s">
        <v>9420</v>
      </c>
      <c r="F134" t="s">
        <v>9421</v>
      </c>
      <c r="G134" s="33">
        <v>143</v>
      </c>
      <c r="H134" s="38">
        <v>143</v>
      </c>
      <c r="I134" s="39" t="s">
        <v>1529</v>
      </c>
      <c r="J134" s="32" t="s">
        <v>1530</v>
      </c>
      <c r="K134" s="2">
        <v>0</v>
      </c>
      <c r="L134" s="2">
        <v>0</v>
      </c>
      <c r="M134" s="32">
        <v>320.35000000000002</v>
      </c>
      <c r="N134" s="2">
        <v>41.645500000000006</v>
      </c>
      <c r="O134" s="2">
        <v>0</v>
      </c>
      <c r="P134" s="2">
        <v>0</v>
      </c>
      <c r="Q134" s="32">
        <v>361.99550000000005</v>
      </c>
      <c r="S134" s="2" t="s">
        <v>1</v>
      </c>
    </row>
    <row r="135" spans="1:19" x14ac:dyDescent="0.25">
      <c r="A135" s="2" t="s">
        <v>8489</v>
      </c>
      <c r="B135" s="40">
        <v>45103</v>
      </c>
      <c r="C135" s="2" t="s">
        <v>1</v>
      </c>
      <c r="D135" s="2" t="s">
        <v>0</v>
      </c>
      <c r="E135" t="s">
        <v>9420</v>
      </c>
      <c r="F135" t="s">
        <v>9421</v>
      </c>
      <c r="G135" s="33">
        <v>142</v>
      </c>
      <c r="H135" s="38">
        <v>142</v>
      </c>
      <c r="I135" s="39" t="s">
        <v>1529</v>
      </c>
      <c r="J135" s="32" t="s">
        <v>1530</v>
      </c>
      <c r="K135" s="2">
        <v>0</v>
      </c>
      <c r="L135" s="2">
        <v>0</v>
      </c>
      <c r="M135" s="32">
        <v>591.25</v>
      </c>
      <c r="N135" s="2">
        <v>76.862499999999997</v>
      </c>
      <c r="O135" s="2">
        <v>0</v>
      </c>
      <c r="P135" s="2">
        <v>0</v>
      </c>
      <c r="Q135" s="32">
        <v>668.11249999999995</v>
      </c>
      <c r="S135" s="2" t="s">
        <v>1</v>
      </c>
    </row>
    <row r="136" spans="1:19" x14ac:dyDescent="0.25">
      <c r="A136" s="2" t="s">
        <v>8489</v>
      </c>
      <c r="B136" s="40">
        <v>45103</v>
      </c>
      <c r="C136" s="2" t="s">
        <v>1</v>
      </c>
      <c r="D136" s="2" t="s">
        <v>0</v>
      </c>
      <c r="E136" t="s">
        <v>9420</v>
      </c>
      <c r="F136" t="s">
        <v>9421</v>
      </c>
      <c r="G136" s="33">
        <v>141</v>
      </c>
      <c r="H136" s="38">
        <v>141</v>
      </c>
      <c r="I136" s="39" t="s">
        <v>1529</v>
      </c>
      <c r="J136" s="32" t="s">
        <v>1530</v>
      </c>
      <c r="K136" s="2">
        <v>0</v>
      </c>
      <c r="L136" s="2">
        <v>0</v>
      </c>
      <c r="M136" s="32">
        <v>750</v>
      </c>
      <c r="N136" s="2">
        <v>97.5</v>
      </c>
      <c r="O136" s="2">
        <v>0</v>
      </c>
      <c r="P136" s="2">
        <v>0</v>
      </c>
      <c r="Q136" s="32">
        <v>847.5</v>
      </c>
      <c r="S136" s="2" t="s">
        <v>1</v>
      </c>
    </row>
    <row r="137" spans="1:19" x14ac:dyDescent="0.25">
      <c r="A137" s="2" t="s">
        <v>8489</v>
      </c>
      <c r="B137" s="40">
        <v>45103</v>
      </c>
      <c r="C137" s="2" t="s">
        <v>1</v>
      </c>
      <c r="D137" s="2" t="s">
        <v>0</v>
      </c>
      <c r="E137" t="s">
        <v>9420</v>
      </c>
      <c r="F137" t="s">
        <v>9421</v>
      </c>
      <c r="G137" s="33">
        <v>140</v>
      </c>
      <c r="H137" s="38">
        <v>140</v>
      </c>
      <c r="I137" s="39" t="s">
        <v>1529</v>
      </c>
      <c r="J137" s="32" t="s">
        <v>1530</v>
      </c>
      <c r="K137" s="2">
        <v>0</v>
      </c>
      <c r="L137" s="2">
        <v>0</v>
      </c>
      <c r="M137" s="32">
        <v>2222.1999999999998</v>
      </c>
      <c r="N137" s="2">
        <v>288.88599999999997</v>
      </c>
      <c r="O137" s="2">
        <v>0</v>
      </c>
      <c r="P137" s="2">
        <v>0</v>
      </c>
      <c r="Q137" s="32">
        <v>2511.0859999999998</v>
      </c>
      <c r="S137" s="2" t="s">
        <v>1</v>
      </c>
    </row>
    <row r="138" spans="1:19" x14ac:dyDescent="0.25">
      <c r="A138" s="2" t="s">
        <v>8489</v>
      </c>
      <c r="B138" s="40">
        <v>45103</v>
      </c>
      <c r="C138" s="2" t="s">
        <v>1</v>
      </c>
      <c r="D138" s="2" t="s">
        <v>0</v>
      </c>
      <c r="E138" t="s">
        <v>9420</v>
      </c>
      <c r="F138" t="s">
        <v>9421</v>
      </c>
      <c r="G138" s="33">
        <v>139</v>
      </c>
      <c r="H138" s="38">
        <v>139</v>
      </c>
      <c r="I138" s="39" t="s">
        <v>1529</v>
      </c>
      <c r="J138" s="32" t="s">
        <v>1530</v>
      </c>
      <c r="K138" s="2">
        <v>0</v>
      </c>
      <c r="L138" s="2">
        <v>0</v>
      </c>
      <c r="M138" s="32">
        <v>1041.5899999999999</v>
      </c>
      <c r="N138" s="2">
        <v>135.4067</v>
      </c>
      <c r="O138" s="2">
        <v>0</v>
      </c>
      <c r="P138" s="2">
        <v>0</v>
      </c>
      <c r="Q138" s="32">
        <v>1176.9966999999999</v>
      </c>
      <c r="S138" s="2" t="s">
        <v>1</v>
      </c>
    </row>
    <row r="139" spans="1:19" x14ac:dyDescent="0.25">
      <c r="A139" s="2" t="s">
        <v>8489</v>
      </c>
      <c r="B139" s="40">
        <v>45103</v>
      </c>
      <c r="C139" s="2" t="s">
        <v>1</v>
      </c>
      <c r="D139" s="2" t="s">
        <v>0</v>
      </c>
      <c r="E139" t="s">
        <v>9420</v>
      </c>
      <c r="F139" t="s">
        <v>9421</v>
      </c>
      <c r="G139" s="33">
        <v>138</v>
      </c>
      <c r="H139" s="38">
        <v>138</v>
      </c>
      <c r="I139" s="39" t="s">
        <v>1384</v>
      </c>
      <c r="J139" s="32" t="s">
        <v>1385</v>
      </c>
      <c r="K139" s="2">
        <v>0</v>
      </c>
      <c r="L139" s="2">
        <v>0</v>
      </c>
      <c r="M139" s="32">
        <v>193.1</v>
      </c>
      <c r="N139" s="2">
        <v>25.103000000000002</v>
      </c>
      <c r="O139" s="2">
        <v>0</v>
      </c>
      <c r="P139" s="2">
        <v>0</v>
      </c>
      <c r="Q139" s="32">
        <v>218.203</v>
      </c>
      <c r="S139" s="2" t="s">
        <v>1</v>
      </c>
    </row>
    <row r="140" spans="1:19" x14ac:dyDescent="0.25">
      <c r="A140" s="2" t="s">
        <v>8489</v>
      </c>
      <c r="B140" s="40">
        <v>45103</v>
      </c>
      <c r="C140" s="2" t="s">
        <v>1</v>
      </c>
      <c r="D140" s="2" t="s">
        <v>0</v>
      </c>
      <c r="E140" t="s">
        <v>9420</v>
      </c>
      <c r="F140" t="s">
        <v>9421</v>
      </c>
      <c r="G140" s="33">
        <v>137</v>
      </c>
      <c r="H140" s="38">
        <v>137</v>
      </c>
      <c r="I140" s="39" t="s">
        <v>1384</v>
      </c>
      <c r="J140" s="32" t="s">
        <v>1385</v>
      </c>
      <c r="K140" s="2">
        <v>0</v>
      </c>
      <c r="L140" s="2">
        <v>0</v>
      </c>
      <c r="M140" s="32">
        <v>193.1</v>
      </c>
      <c r="N140" s="2">
        <v>25.103000000000002</v>
      </c>
      <c r="O140" s="2">
        <v>0</v>
      </c>
      <c r="P140" s="2">
        <v>0</v>
      </c>
      <c r="Q140" s="32">
        <v>218.203</v>
      </c>
      <c r="S140" s="2" t="s">
        <v>1</v>
      </c>
    </row>
    <row r="141" spans="1:19" x14ac:dyDescent="0.25">
      <c r="A141" s="2" t="s">
        <v>8489</v>
      </c>
      <c r="B141" s="40">
        <v>45098</v>
      </c>
      <c r="C141" s="2" t="s">
        <v>1</v>
      </c>
      <c r="D141" s="2" t="s">
        <v>0</v>
      </c>
      <c r="E141" t="s">
        <v>9420</v>
      </c>
      <c r="F141" t="s">
        <v>9421</v>
      </c>
      <c r="G141" s="33">
        <v>136</v>
      </c>
      <c r="H141" s="38">
        <v>136</v>
      </c>
      <c r="I141" s="39" t="s">
        <v>3527</v>
      </c>
      <c r="J141" s="32" t="s">
        <v>3528</v>
      </c>
      <c r="K141" s="2">
        <v>0</v>
      </c>
      <c r="L141" s="2">
        <v>0</v>
      </c>
      <c r="M141" s="32">
        <v>1284.8499999999999</v>
      </c>
      <c r="N141" s="2">
        <v>167.03049999999999</v>
      </c>
      <c r="O141" s="2">
        <v>0</v>
      </c>
      <c r="P141" s="2">
        <v>0</v>
      </c>
      <c r="Q141" s="32">
        <v>1451.8805</v>
      </c>
      <c r="S141" s="2" t="s">
        <v>1</v>
      </c>
    </row>
    <row r="142" spans="1:19" x14ac:dyDescent="0.25">
      <c r="A142" s="2" t="s">
        <v>8489</v>
      </c>
      <c r="B142" s="40">
        <v>45098</v>
      </c>
      <c r="C142" s="2" t="s">
        <v>1</v>
      </c>
      <c r="D142" s="2" t="s">
        <v>0</v>
      </c>
      <c r="E142" t="s">
        <v>9420</v>
      </c>
      <c r="F142" t="s">
        <v>9421</v>
      </c>
      <c r="G142" s="33">
        <v>135</v>
      </c>
      <c r="H142" s="38">
        <v>135</v>
      </c>
      <c r="I142" s="39" t="s">
        <v>3527</v>
      </c>
      <c r="J142" s="32" t="s">
        <v>3528</v>
      </c>
      <c r="K142" s="2">
        <v>0</v>
      </c>
      <c r="L142" s="2">
        <v>0</v>
      </c>
      <c r="M142" s="32">
        <v>1344.85</v>
      </c>
      <c r="N142" s="2">
        <v>174.8305</v>
      </c>
      <c r="O142" s="2">
        <v>0</v>
      </c>
      <c r="P142" s="2">
        <v>0</v>
      </c>
      <c r="Q142" s="32">
        <v>1519.6804999999999</v>
      </c>
      <c r="S142" s="2" t="s">
        <v>1</v>
      </c>
    </row>
    <row r="143" spans="1:19" x14ac:dyDescent="0.25">
      <c r="A143" s="2" t="s">
        <v>8489</v>
      </c>
      <c r="B143" s="40">
        <v>45098</v>
      </c>
      <c r="C143" s="2" t="s">
        <v>1</v>
      </c>
      <c r="D143" s="2" t="s">
        <v>0</v>
      </c>
      <c r="E143" t="s">
        <v>9420</v>
      </c>
      <c r="F143" t="s">
        <v>9421</v>
      </c>
      <c r="G143" s="33">
        <v>134</v>
      </c>
      <c r="H143" s="38">
        <v>134</v>
      </c>
      <c r="I143" s="39" t="s">
        <v>9180</v>
      </c>
      <c r="J143" s="32" t="s">
        <v>9181</v>
      </c>
      <c r="K143" s="2">
        <v>0</v>
      </c>
      <c r="L143" s="2">
        <v>0</v>
      </c>
      <c r="M143" s="32">
        <v>693.3</v>
      </c>
      <c r="N143" s="2">
        <v>90.128999999999991</v>
      </c>
      <c r="O143" s="2">
        <v>0</v>
      </c>
      <c r="P143" s="2">
        <v>0</v>
      </c>
      <c r="Q143" s="32">
        <v>783.42899999999997</v>
      </c>
      <c r="S143" s="2" t="s">
        <v>1</v>
      </c>
    </row>
    <row r="144" spans="1:19" x14ac:dyDescent="0.25">
      <c r="A144" s="2" t="s">
        <v>8489</v>
      </c>
      <c r="B144" s="40">
        <v>45096</v>
      </c>
      <c r="C144" s="2" t="s">
        <v>1</v>
      </c>
      <c r="D144" s="2" t="s">
        <v>0</v>
      </c>
      <c r="E144" t="s">
        <v>9420</v>
      </c>
      <c r="F144" t="s">
        <v>9421</v>
      </c>
      <c r="G144" s="33">
        <v>133</v>
      </c>
      <c r="H144" s="38">
        <v>133</v>
      </c>
      <c r="I144" s="39" t="s">
        <v>1529</v>
      </c>
      <c r="J144" s="32" t="s">
        <v>1530</v>
      </c>
      <c r="K144" s="2">
        <v>0</v>
      </c>
      <c r="L144" s="2">
        <v>0</v>
      </c>
      <c r="M144" s="32">
        <v>1409.71</v>
      </c>
      <c r="N144" s="2">
        <v>183.26230000000001</v>
      </c>
      <c r="O144" s="2">
        <v>0</v>
      </c>
      <c r="P144" s="2">
        <v>0</v>
      </c>
      <c r="Q144" s="32">
        <v>1592.9723000000001</v>
      </c>
      <c r="S144" s="2" t="s">
        <v>1</v>
      </c>
    </row>
    <row r="145" spans="1:19" x14ac:dyDescent="0.25">
      <c r="A145" s="2" t="s">
        <v>8489</v>
      </c>
      <c r="B145" s="40">
        <v>45096</v>
      </c>
      <c r="C145" s="2" t="s">
        <v>1</v>
      </c>
      <c r="D145" s="2" t="s">
        <v>0</v>
      </c>
      <c r="E145" t="s">
        <v>9420</v>
      </c>
      <c r="F145" t="s">
        <v>9421</v>
      </c>
      <c r="G145" s="33">
        <v>132</v>
      </c>
      <c r="H145" s="38">
        <v>132</v>
      </c>
      <c r="I145" s="39" t="s">
        <v>1529</v>
      </c>
      <c r="J145" s="32" t="s">
        <v>1530</v>
      </c>
      <c r="K145" s="2">
        <v>0</v>
      </c>
      <c r="L145" s="2">
        <v>0</v>
      </c>
      <c r="M145" s="32">
        <v>3553.15</v>
      </c>
      <c r="N145" s="2">
        <v>461.90950000000004</v>
      </c>
      <c r="O145" s="2">
        <v>0</v>
      </c>
      <c r="P145" s="2">
        <v>0</v>
      </c>
      <c r="Q145" s="32">
        <v>4015.0595000000003</v>
      </c>
      <c r="S145" s="2" t="s">
        <v>1</v>
      </c>
    </row>
    <row r="146" spans="1:19" x14ac:dyDescent="0.25">
      <c r="A146" s="2" t="s">
        <v>8489</v>
      </c>
      <c r="B146" s="40">
        <v>45096</v>
      </c>
      <c r="C146" s="2" t="s">
        <v>1</v>
      </c>
      <c r="D146" s="2" t="s">
        <v>0</v>
      </c>
      <c r="E146" t="s">
        <v>9420</v>
      </c>
      <c r="F146" t="s">
        <v>9421</v>
      </c>
      <c r="G146" s="33">
        <v>131</v>
      </c>
      <c r="H146" s="38">
        <v>131</v>
      </c>
      <c r="I146" s="39" t="s">
        <v>1529</v>
      </c>
      <c r="J146" s="32" t="s">
        <v>1530</v>
      </c>
      <c r="K146" s="2">
        <v>0</v>
      </c>
      <c r="L146" s="2">
        <v>0</v>
      </c>
      <c r="M146" s="32">
        <v>3342.75</v>
      </c>
      <c r="N146" s="2">
        <v>434.5575</v>
      </c>
      <c r="O146" s="2">
        <v>0</v>
      </c>
      <c r="P146" s="2">
        <v>0</v>
      </c>
      <c r="Q146" s="32">
        <v>3777.3074999999999</v>
      </c>
      <c r="S146" s="2" t="s">
        <v>1</v>
      </c>
    </row>
    <row r="147" spans="1:19" x14ac:dyDescent="0.25">
      <c r="A147" s="2" t="s">
        <v>8489</v>
      </c>
      <c r="B147" s="40">
        <v>45096</v>
      </c>
      <c r="C147" s="2" t="s">
        <v>1</v>
      </c>
      <c r="D147" s="2" t="s">
        <v>0</v>
      </c>
      <c r="E147" t="s">
        <v>9420</v>
      </c>
      <c r="F147" t="s">
        <v>9421</v>
      </c>
      <c r="G147" s="33">
        <v>130</v>
      </c>
      <c r="H147" s="38">
        <v>130</v>
      </c>
      <c r="I147" s="39" t="s">
        <v>7676</v>
      </c>
      <c r="J147" s="32" t="s">
        <v>7675</v>
      </c>
      <c r="K147" s="2">
        <v>0</v>
      </c>
      <c r="L147" s="2">
        <v>0</v>
      </c>
      <c r="M147" s="32">
        <v>0</v>
      </c>
      <c r="N147" s="2">
        <v>0</v>
      </c>
      <c r="O147" s="2">
        <v>0</v>
      </c>
      <c r="P147" s="2">
        <v>0</v>
      </c>
      <c r="Q147" s="32">
        <v>0</v>
      </c>
      <c r="S147" s="2" t="s">
        <v>1</v>
      </c>
    </row>
    <row r="148" spans="1:19" x14ac:dyDescent="0.25">
      <c r="A148" s="2" t="s">
        <v>8489</v>
      </c>
      <c r="B148" s="40">
        <v>45096</v>
      </c>
      <c r="C148" s="2" t="s">
        <v>1</v>
      </c>
      <c r="D148" s="2" t="s">
        <v>0</v>
      </c>
      <c r="E148" t="s">
        <v>9420</v>
      </c>
      <c r="F148" t="s">
        <v>9421</v>
      </c>
      <c r="G148" s="33">
        <v>129</v>
      </c>
      <c r="H148" s="38">
        <v>129</v>
      </c>
      <c r="I148" s="39" t="s">
        <v>2202</v>
      </c>
      <c r="J148" s="32" t="s">
        <v>2203</v>
      </c>
      <c r="K148" s="2">
        <v>0</v>
      </c>
      <c r="L148" s="2">
        <v>0</v>
      </c>
      <c r="M148" s="32">
        <v>740.8</v>
      </c>
      <c r="N148" s="2">
        <v>96.304000000000002</v>
      </c>
      <c r="O148" s="2">
        <v>0</v>
      </c>
      <c r="P148" s="2">
        <v>0</v>
      </c>
      <c r="Q148" s="32">
        <v>837.10399999999993</v>
      </c>
      <c r="S148" s="2" t="s">
        <v>1</v>
      </c>
    </row>
    <row r="149" spans="1:19" x14ac:dyDescent="0.25">
      <c r="A149" s="2" t="s">
        <v>8489</v>
      </c>
      <c r="B149" s="40">
        <v>45096</v>
      </c>
      <c r="C149" s="2" t="s">
        <v>1</v>
      </c>
      <c r="D149" s="2" t="s">
        <v>0</v>
      </c>
      <c r="E149" t="s">
        <v>9420</v>
      </c>
      <c r="F149" t="s">
        <v>9421</v>
      </c>
      <c r="G149" s="33">
        <v>128</v>
      </c>
      <c r="H149" s="38">
        <v>128</v>
      </c>
      <c r="I149" s="39" t="s">
        <v>1459</v>
      </c>
      <c r="J149" s="32" t="s">
        <v>1460</v>
      </c>
      <c r="K149" s="2">
        <v>0</v>
      </c>
      <c r="L149" s="2">
        <v>0</v>
      </c>
      <c r="M149" s="32">
        <v>765.8</v>
      </c>
      <c r="N149" s="2">
        <v>99.554000000000002</v>
      </c>
      <c r="O149" s="2">
        <v>0</v>
      </c>
      <c r="P149" s="2">
        <v>0</v>
      </c>
      <c r="Q149" s="32">
        <v>865.35399999999993</v>
      </c>
      <c r="S149" s="2" t="s">
        <v>1</v>
      </c>
    </row>
    <row r="150" spans="1:19" x14ac:dyDescent="0.25">
      <c r="A150" s="2" t="s">
        <v>8489</v>
      </c>
      <c r="B150" s="40">
        <v>45091</v>
      </c>
      <c r="C150" s="2" t="s">
        <v>1</v>
      </c>
      <c r="D150" s="2" t="s">
        <v>0</v>
      </c>
      <c r="E150" t="s">
        <v>9420</v>
      </c>
      <c r="F150" t="s">
        <v>9421</v>
      </c>
      <c r="G150" s="33">
        <v>127</v>
      </c>
      <c r="H150" s="38">
        <v>127</v>
      </c>
      <c r="I150" s="39" t="s">
        <v>5071</v>
      </c>
      <c r="J150" s="32" t="s">
        <v>5072</v>
      </c>
      <c r="K150" s="2">
        <v>0</v>
      </c>
      <c r="L150" s="2">
        <v>0</v>
      </c>
      <c r="M150" s="32">
        <v>450</v>
      </c>
      <c r="N150" s="2">
        <v>58.5</v>
      </c>
      <c r="O150" s="2">
        <v>0</v>
      </c>
      <c r="P150" s="2">
        <v>0</v>
      </c>
      <c r="Q150" s="32">
        <v>508.5</v>
      </c>
      <c r="S150" s="2" t="s">
        <v>1</v>
      </c>
    </row>
    <row r="151" spans="1:19" x14ac:dyDescent="0.25">
      <c r="A151" s="2" t="s">
        <v>8489</v>
      </c>
      <c r="B151" s="40">
        <v>45087</v>
      </c>
      <c r="C151" s="2" t="s">
        <v>1</v>
      </c>
      <c r="D151" s="2" t="s">
        <v>0</v>
      </c>
      <c r="E151" t="s">
        <v>9420</v>
      </c>
      <c r="F151" t="s">
        <v>9421</v>
      </c>
      <c r="G151" s="33">
        <v>126</v>
      </c>
      <c r="H151" s="38">
        <v>126</v>
      </c>
      <c r="I151" s="39" t="s">
        <v>1470</v>
      </c>
      <c r="J151" s="32" t="s">
        <v>1471</v>
      </c>
      <c r="K151" s="2">
        <v>0</v>
      </c>
      <c r="L151" s="2">
        <v>0</v>
      </c>
      <c r="M151" s="32">
        <v>993.6</v>
      </c>
      <c r="N151" s="2">
        <v>129.16800000000001</v>
      </c>
      <c r="O151" s="2">
        <v>0</v>
      </c>
      <c r="P151" s="2">
        <v>0</v>
      </c>
      <c r="Q151" s="32">
        <v>1122.768</v>
      </c>
      <c r="S151" s="2" t="s">
        <v>1</v>
      </c>
    </row>
    <row r="152" spans="1:19" x14ac:dyDescent="0.25">
      <c r="A152" s="2" t="s">
        <v>8489</v>
      </c>
      <c r="B152" s="40">
        <v>45086</v>
      </c>
      <c r="C152" s="2" t="s">
        <v>1</v>
      </c>
      <c r="D152" s="2" t="s">
        <v>0</v>
      </c>
      <c r="E152" t="s">
        <v>9420</v>
      </c>
      <c r="F152" t="s">
        <v>9421</v>
      </c>
      <c r="G152" s="33">
        <v>125</v>
      </c>
      <c r="H152" s="38">
        <v>125</v>
      </c>
      <c r="I152" s="39" t="s">
        <v>1529</v>
      </c>
      <c r="J152" s="32" t="s">
        <v>1530</v>
      </c>
      <c r="K152" s="2">
        <v>0</v>
      </c>
      <c r="L152" s="2">
        <v>0</v>
      </c>
      <c r="M152" s="32">
        <v>1609.68</v>
      </c>
      <c r="N152" s="2">
        <v>209.25840000000002</v>
      </c>
      <c r="O152" s="2">
        <v>0</v>
      </c>
      <c r="P152" s="2">
        <v>0</v>
      </c>
      <c r="Q152" s="32">
        <v>1818.9384</v>
      </c>
      <c r="S152" s="2" t="s">
        <v>1</v>
      </c>
    </row>
    <row r="153" spans="1:19" x14ac:dyDescent="0.25">
      <c r="A153" s="2" t="s">
        <v>8489</v>
      </c>
      <c r="B153" s="40">
        <v>45086</v>
      </c>
      <c r="C153" s="2" t="s">
        <v>1</v>
      </c>
      <c r="D153" s="2" t="s">
        <v>0</v>
      </c>
      <c r="E153" t="s">
        <v>9420</v>
      </c>
      <c r="F153" t="s">
        <v>9421</v>
      </c>
      <c r="G153" s="33">
        <v>124</v>
      </c>
      <c r="H153" s="38">
        <v>124</v>
      </c>
      <c r="I153" s="39" t="s">
        <v>1529</v>
      </c>
      <c r="J153" s="32" t="s">
        <v>1530</v>
      </c>
      <c r="K153" s="2">
        <v>0</v>
      </c>
      <c r="L153" s="2">
        <v>0</v>
      </c>
      <c r="M153" s="32">
        <v>1265</v>
      </c>
      <c r="N153" s="2">
        <v>164.45000000000002</v>
      </c>
      <c r="O153" s="2">
        <v>0</v>
      </c>
      <c r="P153" s="2">
        <v>0</v>
      </c>
      <c r="Q153" s="32">
        <v>1429.45</v>
      </c>
      <c r="S153" s="2" t="s">
        <v>1</v>
      </c>
    </row>
    <row r="154" spans="1:19" x14ac:dyDescent="0.25">
      <c r="A154" s="2" t="s">
        <v>8489</v>
      </c>
      <c r="B154" s="40">
        <v>45086</v>
      </c>
      <c r="C154" s="2" t="s">
        <v>1</v>
      </c>
      <c r="D154" s="2" t="s">
        <v>0</v>
      </c>
      <c r="E154" t="s">
        <v>9420</v>
      </c>
      <c r="F154" t="s">
        <v>9421</v>
      </c>
      <c r="G154" s="33">
        <v>123</v>
      </c>
      <c r="H154" s="38">
        <v>123</v>
      </c>
      <c r="I154" s="39" t="s">
        <v>3067</v>
      </c>
      <c r="J154" s="32" t="s">
        <v>3068</v>
      </c>
      <c r="K154" s="2">
        <v>0</v>
      </c>
      <c r="L154" s="2">
        <v>0</v>
      </c>
      <c r="M154" s="32">
        <v>395</v>
      </c>
      <c r="N154" s="2">
        <v>51.35</v>
      </c>
      <c r="O154" s="2">
        <v>0</v>
      </c>
      <c r="P154" s="2">
        <v>0</v>
      </c>
      <c r="Q154" s="32">
        <v>446.35</v>
      </c>
      <c r="S154" s="2" t="s">
        <v>1</v>
      </c>
    </row>
    <row r="155" spans="1:19" x14ac:dyDescent="0.25">
      <c r="A155" s="2" t="s">
        <v>8489</v>
      </c>
      <c r="B155" s="40">
        <v>45083</v>
      </c>
      <c r="C155" s="2" t="s">
        <v>1</v>
      </c>
      <c r="D155" s="2" t="s">
        <v>0</v>
      </c>
      <c r="E155" t="s">
        <v>9420</v>
      </c>
      <c r="F155" t="s">
        <v>9421</v>
      </c>
      <c r="G155" s="33">
        <v>122</v>
      </c>
      <c r="H155" s="38">
        <v>122</v>
      </c>
      <c r="I155" s="39" t="s">
        <v>2355</v>
      </c>
      <c r="J155" s="32" t="s">
        <v>2356</v>
      </c>
      <c r="K155" s="2">
        <v>0</v>
      </c>
      <c r="L155" s="2">
        <v>0</v>
      </c>
      <c r="M155" s="32">
        <v>158</v>
      </c>
      <c r="N155" s="2">
        <v>20.54</v>
      </c>
      <c r="O155" s="2">
        <v>0</v>
      </c>
      <c r="P155" s="2">
        <v>0</v>
      </c>
      <c r="Q155" s="32">
        <v>178.54</v>
      </c>
      <c r="S155" s="2" t="s">
        <v>1</v>
      </c>
    </row>
    <row r="156" spans="1:19" x14ac:dyDescent="0.25">
      <c r="A156" s="2" t="s">
        <v>8489</v>
      </c>
      <c r="B156" s="40">
        <v>45079</v>
      </c>
      <c r="C156" s="2" t="s">
        <v>1</v>
      </c>
      <c r="D156" s="2" t="s">
        <v>0</v>
      </c>
      <c r="E156" t="s">
        <v>9420</v>
      </c>
      <c r="F156" t="s">
        <v>9421</v>
      </c>
      <c r="G156" s="33">
        <v>121</v>
      </c>
      <c r="H156" s="38">
        <v>121</v>
      </c>
      <c r="I156" s="39" t="s">
        <v>7676</v>
      </c>
      <c r="J156" s="32" t="s">
        <v>7675</v>
      </c>
      <c r="K156" s="2">
        <v>0</v>
      </c>
      <c r="L156" s="2">
        <v>0</v>
      </c>
      <c r="M156" s="32">
        <v>0</v>
      </c>
      <c r="N156" s="2">
        <v>0</v>
      </c>
      <c r="O156" s="2">
        <v>0</v>
      </c>
      <c r="P156" s="2">
        <v>0</v>
      </c>
      <c r="Q156" s="32">
        <v>0</v>
      </c>
      <c r="S156" s="2" t="s">
        <v>1</v>
      </c>
    </row>
    <row r="157" spans="1:19" x14ac:dyDescent="0.25">
      <c r="A157" t="s">
        <v>8322</v>
      </c>
      <c r="B157" t="s">
        <v>9419</v>
      </c>
      <c r="C157" t="s">
        <v>1</v>
      </c>
      <c r="D157" t="s">
        <v>0</v>
      </c>
      <c r="E157" t="s">
        <v>9420</v>
      </c>
      <c r="F157" t="s">
        <v>9421</v>
      </c>
      <c r="G157">
        <v>120</v>
      </c>
      <c r="H157">
        <v>120</v>
      </c>
      <c r="I157" t="s">
        <v>3103</v>
      </c>
      <c r="J157" t="s">
        <v>9177</v>
      </c>
      <c r="K157" s="113">
        <v>0</v>
      </c>
      <c r="L157" s="113">
        <v>0</v>
      </c>
      <c r="M157" s="113">
        <v>385.95</v>
      </c>
      <c r="N157" s="113">
        <v>50.173499999999997</v>
      </c>
      <c r="O157" s="113">
        <v>0</v>
      </c>
      <c r="P157" s="113">
        <v>0</v>
      </c>
      <c r="Q157" s="113">
        <v>436.12349999999998</v>
      </c>
      <c r="R157"/>
      <c r="S157" t="s">
        <v>1</v>
      </c>
    </row>
    <row r="158" spans="1:19" x14ac:dyDescent="0.25">
      <c r="A158" t="s">
        <v>8322</v>
      </c>
      <c r="B158" t="s">
        <v>9419</v>
      </c>
      <c r="C158" t="s">
        <v>1</v>
      </c>
      <c r="D158" t="s">
        <v>0</v>
      </c>
      <c r="E158" t="s">
        <v>9420</v>
      </c>
      <c r="F158" t="s">
        <v>9421</v>
      </c>
      <c r="G158">
        <v>119</v>
      </c>
      <c r="H158">
        <v>119</v>
      </c>
      <c r="I158" t="s">
        <v>3103</v>
      </c>
      <c r="J158" t="s">
        <v>9177</v>
      </c>
      <c r="K158" s="113">
        <v>0</v>
      </c>
      <c r="L158" s="113">
        <v>0</v>
      </c>
      <c r="M158" s="113">
        <v>2630.8</v>
      </c>
      <c r="N158" s="113">
        <v>342.00400000000002</v>
      </c>
      <c r="O158" s="113">
        <v>0</v>
      </c>
      <c r="P158" s="113">
        <v>0</v>
      </c>
      <c r="Q158" s="113">
        <v>2972.8040000000001</v>
      </c>
      <c r="R158"/>
      <c r="S158" t="s">
        <v>1</v>
      </c>
    </row>
    <row r="159" spans="1:19" x14ac:dyDescent="0.25">
      <c r="A159" t="s">
        <v>8322</v>
      </c>
      <c r="B159" t="s">
        <v>9422</v>
      </c>
      <c r="C159" t="s">
        <v>1</v>
      </c>
      <c r="D159" t="s">
        <v>0</v>
      </c>
      <c r="E159" t="s">
        <v>9420</v>
      </c>
      <c r="F159" t="s">
        <v>9421</v>
      </c>
      <c r="G159">
        <v>118</v>
      </c>
      <c r="H159">
        <v>118</v>
      </c>
      <c r="I159" t="s">
        <v>1529</v>
      </c>
      <c r="J159" t="s">
        <v>2979</v>
      </c>
      <c r="K159" s="113">
        <v>0</v>
      </c>
      <c r="L159" s="113">
        <v>0</v>
      </c>
      <c r="M159" s="113">
        <v>256.26</v>
      </c>
      <c r="N159" s="113">
        <v>33.313800000000001</v>
      </c>
      <c r="O159" s="113">
        <v>0</v>
      </c>
      <c r="P159" s="113">
        <v>0</v>
      </c>
      <c r="Q159" s="113">
        <v>289.57380000000001</v>
      </c>
      <c r="R159"/>
      <c r="S159" t="s">
        <v>1</v>
      </c>
    </row>
    <row r="160" spans="1:19" x14ac:dyDescent="0.25">
      <c r="A160" t="s">
        <v>8322</v>
      </c>
      <c r="B160" t="s">
        <v>9422</v>
      </c>
      <c r="C160" t="s">
        <v>1</v>
      </c>
      <c r="D160" t="s">
        <v>0</v>
      </c>
      <c r="E160" t="s">
        <v>9420</v>
      </c>
      <c r="F160" t="s">
        <v>9421</v>
      </c>
      <c r="G160">
        <v>117</v>
      </c>
      <c r="H160">
        <v>117</v>
      </c>
      <c r="I160" t="s">
        <v>1529</v>
      </c>
      <c r="J160" t="s">
        <v>2979</v>
      </c>
      <c r="K160" s="113">
        <v>0</v>
      </c>
      <c r="L160" s="113">
        <v>0</v>
      </c>
      <c r="M160" s="113">
        <v>561.26</v>
      </c>
      <c r="N160" s="113">
        <v>72.963800000000006</v>
      </c>
      <c r="O160" s="113">
        <v>0</v>
      </c>
      <c r="P160" s="113">
        <v>0</v>
      </c>
      <c r="Q160" s="113">
        <v>634.22379999999998</v>
      </c>
      <c r="R160"/>
      <c r="S160" t="s">
        <v>1</v>
      </c>
    </row>
    <row r="161" spans="1:19" x14ac:dyDescent="0.25">
      <c r="A161" t="s">
        <v>8322</v>
      </c>
      <c r="B161" t="s">
        <v>9422</v>
      </c>
      <c r="C161" t="s">
        <v>1</v>
      </c>
      <c r="D161" t="s">
        <v>0</v>
      </c>
      <c r="E161" t="s">
        <v>9420</v>
      </c>
      <c r="F161" t="s">
        <v>9421</v>
      </c>
      <c r="G161">
        <v>116</v>
      </c>
      <c r="H161">
        <v>116</v>
      </c>
      <c r="I161" t="s">
        <v>1529</v>
      </c>
      <c r="J161" t="s">
        <v>2979</v>
      </c>
      <c r="K161" s="113">
        <v>0</v>
      </c>
      <c r="L161" s="113">
        <v>0</v>
      </c>
      <c r="M161" s="113">
        <v>750</v>
      </c>
      <c r="N161" s="113">
        <v>97.5</v>
      </c>
      <c r="O161" s="113">
        <v>0</v>
      </c>
      <c r="P161" s="113">
        <v>0</v>
      </c>
      <c r="Q161" s="113">
        <v>847.5</v>
      </c>
      <c r="R161"/>
      <c r="S161" t="s">
        <v>1</v>
      </c>
    </row>
    <row r="162" spans="1:19" x14ac:dyDescent="0.25">
      <c r="A162" t="s">
        <v>8322</v>
      </c>
      <c r="B162" t="s">
        <v>9422</v>
      </c>
      <c r="C162" t="s">
        <v>1</v>
      </c>
      <c r="D162" t="s">
        <v>0</v>
      </c>
      <c r="E162" t="s">
        <v>9420</v>
      </c>
      <c r="F162" t="s">
        <v>9421</v>
      </c>
      <c r="G162">
        <v>115</v>
      </c>
      <c r="H162">
        <v>115</v>
      </c>
      <c r="I162" t="s">
        <v>1529</v>
      </c>
      <c r="J162" t="s">
        <v>2979</v>
      </c>
      <c r="K162" s="113">
        <v>0</v>
      </c>
      <c r="L162" s="113">
        <v>0</v>
      </c>
      <c r="M162" s="113">
        <v>591.25</v>
      </c>
      <c r="N162" s="113">
        <v>76.862499999999997</v>
      </c>
      <c r="O162" s="113">
        <v>0</v>
      </c>
      <c r="P162" s="113">
        <v>0</v>
      </c>
      <c r="Q162" s="113">
        <v>668.11249999999995</v>
      </c>
      <c r="R162"/>
      <c r="S162" t="s">
        <v>1</v>
      </c>
    </row>
    <row r="163" spans="1:19" x14ac:dyDescent="0.25">
      <c r="A163" t="s">
        <v>8322</v>
      </c>
      <c r="B163" t="s">
        <v>9422</v>
      </c>
      <c r="C163" t="s">
        <v>1</v>
      </c>
      <c r="D163" t="s">
        <v>0</v>
      </c>
      <c r="E163" t="s">
        <v>9420</v>
      </c>
      <c r="F163" t="s">
        <v>9421</v>
      </c>
      <c r="G163">
        <v>114</v>
      </c>
      <c r="H163">
        <v>114</v>
      </c>
      <c r="I163" t="s">
        <v>1529</v>
      </c>
      <c r="J163" t="s">
        <v>2979</v>
      </c>
      <c r="K163" s="113">
        <v>0</v>
      </c>
      <c r="L163" s="113">
        <v>0</v>
      </c>
      <c r="M163" s="113">
        <v>3553.15</v>
      </c>
      <c r="N163" s="113">
        <v>461.90950000000004</v>
      </c>
      <c r="O163" s="113">
        <v>0</v>
      </c>
      <c r="P163" s="113">
        <v>0</v>
      </c>
      <c r="Q163" s="113">
        <v>4015.0595000000003</v>
      </c>
      <c r="R163"/>
      <c r="S163" t="s">
        <v>1</v>
      </c>
    </row>
    <row r="164" spans="1:19" x14ac:dyDescent="0.25">
      <c r="A164" t="s">
        <v>8322</v>
      </c>
      <c r="B164" t="s">
        <v>9422</v>
      </c>
      <c r="C164" t="s">
        <v>1</v>
      </c>
      <c r="D164" t="s">
        <v>0</v>
      </c>
      <c r="E164" t="s">
        <v>9420</v>
      </c>
      <c r="F164" t="s">
        <v>9421</v>
      </c>
      <c r="G164">
        <v>113</v>
      </c>
      <c r="H164">
        <v>113</v>
      </c>
      <c r="I164" t="s">
        <v>1529</v>
      </c>
      <c r="J164" t="s">
        <v>2979</v>
      </c>
      <c r="K164" s="113">
        <v>0</v>
      </c>
      <c r="L164" s="113">
        <v>0</v>
      </c>
      <c r="M164" s="113">
        <v>1359.71</v>
      </c>
      <c r="N164" s="113">
        <v>176.76230000000001</v>
      </c>
      <c r="O164" s="113">
        <v>0</v>
      </c>
      <c r="P164" s="113">
        <v>0</v>
      </c>
      <c r="Q164" s="113">
        <v>1536.4723000000001</v>
      </c>
      <c r="R164"/>
      <c r="S164" t="s">
        <v>1</v>
      </c>
    </row>
    <row r="165" spans="1:19" x14ac:dyDescent="0.25">
      <c r="A165" t="s">
        <v>8322</v>
      </c>
      <c r="B165" t="s">
        <v>9422</v>
      </c>
      <c r="C165" t="s">
        <v>1</v>
      </c>
      <c r="D165" t="s">
        <v>0</v>
      </c>
      <c r="E165" t="s">
        <v>9420</v>
      </c>
      <c r="F165" t="s">
        <v>9421</v>
      </c>
      <c r="G165">
        <v>112</v>
      </c>
      <c r="H165">
        <v>112</v>
      </c>
      <c r="I165" t="s">
        <v>1529</v>
      </c>
      <c r="J165" t="s">
        <v>2979</v>
      </c>
      <c r="K165" s="113">
        <v>0</v>
      </c>
      <c r="L165" s="113">
        <v>0</v>
      </c>
      <c r="M165" s="113">
        <v>2398.5</v>
      </c>
      <c r="N165" s="113">
        <v>311.80500000000001</v>
      </c>
      <c r="O165" s="113">
        <v>0</v>
      </c>
      <c r="P165" s="113">
        <v>0</v>
      </c>
      <c r="Q165" s="113">
        <v>2710.3049999999998</v>
      </c>
      <c r="R165"/>
      <c r="S165" t="s">
        <v>1</v>
      </c>
    </row>
    <row r="166" spans="1:19" x14ac:dyDescent="0.25">
      <c r="A166" t="s">
        <v>8322</v>
      </c>
      <c r="B166" t="s">
        <v>9422</v>
      </c>
      <c r="C166" t="s">
        <v>1</v>
      </c>
      <c r="D166" t="s">
        <v>0</v>
      </c>
      <c r="E166" t="s">
        <v>9420</v>
      </c>
      <c r="F166" t="s">
        <v>9421</v>
      </c>
      <c r="G166">
        <v>111</v>
      </c>
      <c r="H166">
        <v>111</v>
      </c>
      <c r="I166" t="s">
        <v>1529</v>
      </c>
      <c r="J166" t="s">
        <v>2979</v>
      </c>
      <c r="K166" s="113">
        <v>0</v>
      </c>
      <c r="L166" s="113">
        <v>0</v>
      </c>
      <c r="M166" s="113">
        <v>374.49</v>
      </c>
      <c r="N166" s="113">
        <v>48.683700000000002</v>
      </c>
      <c r="O166" s="113">
        <v>0</v>
      </c>
      <c r="P166" s="113">
        <v>0</v>
      </c>
      <c r="Q166" s="113">
        <v>423.1737</v>
      </c>
      <c r="R166"/>
      <c r="S166" t="s">
        <v>1</v>
      </c>
    </row>
    <row r="167" spans="1:19" x14ac:dyDescent="0.25">
      <c r="A167" t="s">
        <v>8322</v>
      </c>
      <c r="B167" t="s">
        <v>9422</v>
      </c>
      <c r="C167" t="s">
        <v>1</v>
      </c>
      <c r="D167" t="s">
        <v>0</v>
      </c>
      <c r="E167" t="s">
        <v>9420</v>
      </c>
      <c r="F167" t="s">
        <v>9421</v>
      </c>
      <c r="G167">
        <v>110</v>
      </c>
      <c r="H167">
        <v>110</v>
      </c>
      <c r="I167" t="s">
        <v>1529</v>
      </c>
      <c r="J167" t="s">
        <v>2979</v>
      </c>
      <c r="K167" s="113">
        <v>0</v>
      </c>
      <c r="L167" s="113">
        <v>0</v>
      </c>
      <c r="M167" s="113">
        <v>2222.1999999999998</v>
      </c>
      <c r="N167" s="113">
        <v>288.88599999999997</v>
      </c>
      <c r="O167" s="113">
        <v>0</v>
      </c>
      <c r="P167" s="113">
        <v>0</v>
      </c>
      <c r="Q167" s="113">
        <v>2511.0859999999998</v>
      </c>
      <c r="R167"/>
      <c r="S167" t="s">
        <v>1</v>
      </c>
    </row>
    <row r="168" spans="1:19" x14ac:dyDescent="0.25">
      <c r="A168" t="s">
        <v>8322</v>
      </c>
      <c r="B168" t="s">
        <v>9423</v>
      </c>
      <c r="C168" t="s">
        <v>1</v>
      </c>
      <c r="D168" t="s">
        <v>0</v>
      </c>
      <c r="E168" t="s">
        <v>9420</v>
      </c>
      <c r="F168" t="s">
        <v>9421</v>
      </c>
      <c r="G168">
        <v>109</v>
      </c>
      <c r="H168">
        <v>109</v>
      </c>
      <c r="I168" t="s">
        <v>9134</v>
      </c>
      <c r="J168" t="s">
        <v>41</v>
      </c>
      <c r="K168" s="113">
        <v>0</v>
      </c>
      <c r="L168" s="113">
        <v>0</v>
      </c>
      <c r="M168" s="113">
        <v>0</v>
      </c>
      <c r="N168" s="113">
        <v>0</v>
      </c>
      <c r="O168" s="113">
        <v>0</v>
      </c>
      <c r="P168" s="113">
        <v>0</v>
      </c>
      <c r="Q168" s="113">
        <v>0</v>
      </c>
      <c r="R168"/>
      <c r="S168" t="s">
        <v>1</v>
      </c>
    </row>
    <row r="169" spans="1:19" x14ac:dyDescent="0.25">
      <c r="A169" t="s">
        <v>8322</v>
      </c>
      <c r="B169" t="s">
        <v>9423</v>
      </c>
      <c r="C169" t="s">
        <v>1</v>
      </c>
      <c r="D169" t="s">
        <v>0</v>
      </c>
      <c r="E169" t="s">
        <v>9420</v>
      </c>
      <c r="F169" t="s">
        <v>9421</v>
      </c>
      <c r="G169">
        <v>108</v>
      </c>
      <c r="H169">
        <v>108</v>
      </c>
      <c r="I169" t="s">
        <v>9134</v>
      </c>
      <c r="J169" t="s">
        <v>41</v>
      </c>
      <c r="K169" s="113">
        <v>0</v>
      </c>
      <c r="L169" s="113">
        <v>0</v>
      </c>
      <c r="M169" s="113">
        <v>0</v>
      </c>
      <c r="N169" s="113">
        <v>0</v>
      </c>
      <c r="O169" s="113">
        <v>0</v>
      </c>
      <c r="P169" s="113">
        <v>0</v>
      </c>
      <c r="Q169" s="113">
        <v>0</v>
      </c>
      <c r="R169"/>
      <c r="S169" t="s">
        <v>1</v>
      </c>
    </row>
    <row r="170" spans="1:19" x14ac:dyDescent="0.25">
      <c r="A170" t="s">
        <v>8322</v>
      </c>
      <c r="B170" t="s">
        <v>9230</v>
      </c>
      <c r="C170" t="s">
        <v>1</v>
      </c>
      <c r="D170" t="s">
        <v>0</v>
      </c>
      <c r="E170" t="s">
        <v>9420</v>
      </c>
      <c r="F170" t="s">
        <v>9421</v>
      </c>
      <c r="G170">
        <v>107</v>
      </c>
      <c r="H170">
        <v>107</v>
      </c>
      <c r="I170" t="s">
        <v>9180</v>
      </c>
      <c r="J170" t="s">
        <v>9181</v>
      </c>
      <c r="K170" s="113">
        <v>0</v>
      </c>
      <c r="L170" s="113">
        <v>0</v>
      </c>
      <c r="M170" s="113">
        <v>693.3</v>
      </c>
      <c r="N170" s="113">
        <v>90.128999999999991</v>
      </c>
      <c r="O170" s="113">
        <v>0</v>
      </c>
      <c r="P170" s="113">
        <v>0</v>
      </c>
      <c r="Q170" s="113">
        <v>783.42899999999997</v>
      </c>
      <c r="R170"/>
      <c r="S170" t="s">
        <v>1</v>
      </c>
    </row>
    <row r="171" spans="1:19" x14ac:dyDescent="0.25">
      <c r="A171" t="s">
        <v>8322</v>
      </c>
      <c r="B171" t="s">
        <v>9233</v>
      </c>
      <c r="C171" t="s">
        <v>1</v>
      </c>
      <c r="D171" t="s">
        <v>0</v>
      </c>
      <c r="E171" t="s">
        <v>9420</v>
      </c>
      <c r="F171" t="s">
        <v>9421</v>
      </c>
      <c r="G171">
        <v>106</v>
      </c>
      <c r="H171">
        <v>106</v>
      </c>
      <c r="I171" t="s">
        <v>2355</v>
      </c>
      <c r="J171" t="s">
        <v>9200</v>
      </c>
      <c r="K171" s="113">
        <v>0</v>
      </c>
      <c r="L171" s="113">
        <v>0</v>
      </c>
      <c r="M171" s="113">
        <v>229.69</v>
      </c>
      <c r="N171" s="113">
        <v>29.8597</v>
      </c>
      <c r="O171" s="113">
        <v>0</v>
      </c>
      <c r="P171" s="113">
        <v>0</v>
      </c>
      <c r="Q171" s="113">
        <v>259.54969999999997</v>
      </c>
      <c r="R171"/>
      <c r="S171" t="s">
        <v>1</v>
      </c>
    </row>
    <row r="172" spans="1:19" x14ac:dyDescent="0.25">
      <c r="A172" t="s">
        <v>8322</v>
      </c>
      <c r="B172" t="s">
        <v>9236</v>
      </c>
      <c r="C172" t="s">
        <v>1</v>
      </c>
      <c r="D172" t="s">
        <v>0</v>
      </c>
      <c r="E172" t="s">
        <v>9420</v>
      </c>
      <c r="F172" t="s">
        <v>9421</v>
      </c>
      <c r="G172">
        <v>105</v>
      </c>
      <c r="H172">
        <v>105</v>
      </c>
      <c r="I172" t="s">
        <v>3103</v>
      </c>
      <c r="J172" t="s">
        <v>9177</v>
      </c>
      <c r="K172" s="113">
        <v>0</v>
      </c>
      <c r="L172" s="113">
        <v>0</v>
      </c>
      <c r="M172" s="113">
        <v>186.98</v>
      </c>
      <c r="N172" s="113">
        <v>24.307400000000001</v>
      </c>
      <c r="O172" s="113">
        <v>0</v>
      </c>
      <c r="P172" s="113">
        <v>0</v>
      </c>
      <c r="Q172" s="113">
        <v>211.28739999999999</v>
      </c>
      <c r="R172"/>
      <c r="S172" t="s">
        <v>1</v>
      </c>
    </row>
    <row r="173" spans="1:19" x14ac:dyDescent="0.25">
      <c r="A173" t="s">
        <v>8322</v>
      </c>
      <c r="B173" t="s">
        <v>9236</v>
      </c>
      <c r="C173" t="s">
        <v>1</v>
      </c>
      <c r="D173" t="s">
        <v>0</v>
      </c>
      <c r="E173" t="s">
        <v>9420</v>
      </c>
      <c r="F173" t="s">
        <v>9421</v>
      </c>
      <c r="G173">
        <v>104</v>
      </c>
      <c r="H173">
        <v>104</v>
      </c>
      <c r="I173" t="s">
        <v>5071</v>
      </c>
      <c r="J173" t="s">
        <v>9183</v>
      </c>
      <c r="K173" s="113">
        <v>0</v>
      </c>
      <c r="L173" s="113">
        <v>0</v>
      </c>
      <c r="M173" s="113">
        <v>270</v>
      </c>
      <c r="N173" s="113">
        <v>35.1</v>
      </c>
      <c r="O173" s="113">
        <v>0</v>
      </c>
      <c r="P173" s="113">
        <v>0</v>
      </c>
      <c r="Q173" s="113">
        <v>305.10000000000002</v>
      </c>
      <c r="R173"/>
      <c r="S173" t="s">
        <v>1</v>
      </c>
    </row>
    <row r="174" spans="1:19" x14ac:dyDescent="0.25">
      <c r="A174" t="s">
        <v>8322</v>
      </c>
      <c r="B174" t="s">
        <v>9424</v>
      </c>
      <c r="C174" t="s">
        <v>1</v>
      </c>
      <c r="D174" t="s">
        <v>0</v>
      </c>
      <c r="E174" t="s">
        <v>9420</v>
      </c>
      <c r="F174" t="s">
        <v>9421</v>
      </c>
      <c r="G174">
        <v>103</v>
      </c>
      <c r="H174">
        <v>103</v>
      </c>
      <c r="I174" t="s">
        <v>1529</v>
      </c>
      <c r="J174" t="s">
        <v>2979</v>
      </c>
      <c r="K174" s="2">
        <v>0</v>
      </c>
      <c r="L174" s="2">
        <v>0</v>
      </c>
      <c r="M174" s="113">
        <v>1265</v>
      </c>
      <c r="N174" s="113">
        <v>164.45000000000002</v>
      </c>
      <c r="O174" s="113">
        <v>0</v>
      </c>
      <c r="P174" s="113">
        <v>0</v>
      </c>
      <c r="Q174" s="113">
        <v>1429.45</v>
      </c>
      <c r="R174"/>
      <c r="S174" t="s">
        <v>1</v>
      </c>
    </row>
    <row r="175" spans="1:19" x14ac:dyDescent="0.25">
      <c r="A175" t="s">
        <v>8322</v>
      </c>
      <c r="B175" t="s">
        <v>9424</v>
      </c>
      <c r="C175" t="s">
        <v>1</v>
      </c>
      <c r="D175" t="s">
        <v>0</v>
      </c>
      <c r="E175" t="s">
        <v>9420</v>
      </c>
      <c r="F175" t="s">
        <v>9421</v>
      </c>
      <c r="G175">
        <v>102</v>
      </c>
      <c r="H175">
        <v>102</v>
      </c>
      <c r="I175" t="s">
        <v>1529</v>
      </c>
      <c r="J175" t="s">
        <v>2979</v>
      </c>
      <c r="K175" s="2">
        <v>0</v>
      </c>
      <c r="L175" s="2">
        <v>0</v>
      </c>
      <c r="M175" s="113">
        <v>483.64</v>
      </c>
      <c r="N175" s="113">
        <v>62.873199999999997</v>
      </c>
      <c r="O175" s="113">
        <v>0</v>
      </c>
      <c r="P175" s="113">
        <v>0</v>
      </c>
      <c r="Q175" s="113">
        <v>546.51319999999998</v>
      </c>
      <c r="R175"/>
      <c r="S175" t="s">
        <v>1</v>
      </c>
    </row>
    <row r="176" spans="1:19" x14ac:dyDescent="0.25">
      <c r="A176" t="s">
        <v>8322</v>
      </c>
      <c r="B176" s="21" t="s">
        <v>9246</v>
      </c>
      <c r="C176" t="s">
        <v>1</v>
      </c>
      <c r="D176" t="s">
        <v>0</v>
      </c>
      <c r="E176" t="s">
        <v>9420</v>
      </c>
      <c r="F176" t="s">
        <v>9421</v>
      </c>
      <c r="G176">
        <v>101</v>
      </c>
      <c r="H176">
        <v>101</v>
      </c>
      <c r="I176" t="s">
        <v>3067</v>
      </c>
      <c r="J176" t="s">
        <v>9184</v>
      </c>
      <c r="K176" s="2">
        <v>0</v>
      </c>
      <c r="L176" s="2">
        <v>0</v>
      </c>
      <c r="M176" s="2">
        <v>675</v>
      </c>
      <c r="N176" s="2">
        <v>87.75</v>
      </c>
      <c r="O176" s="2">
        <v>0</v>
      </c>
      <c r="P176" s="2">
        <v>0</v>
      </c>
      <c r="Q176" s="2">
        <v>762.75</v>
      </c>
      <c r="S176" t="s">
        <v>1</v>
      </c>
    </row>
    <row r="177" spans="1:19" x14ac:dyDescent="0.25">
      <c r="A177" t="s">
        <v>8322</v>
      </c>
      <c r="B177" s="21" t="s">
        <v>9247</v>
      </c>
      <c r="C177" t="s">
        <v>1</v>
      </c>
      <c r="D177" t="s">
        <v>0</v>
      </c>
      <c r="E177" t="s">
        <v>9420</v>
      </c>
      <c r="F177" t="s">
        <v>9421</v>
      </c>
      <c r="G177">
        <v>100</v>
      </c>
      <c r="H177">
        <v>100</v>
      </c>
      <c r="I177" t="s">
        <v>1470</v>
      </c>
      <c r="J177" t="s">
        <v>9195</v>
      </c>
      <c r="K177" s="2">
        <v>0</v>
      </c>
      <c r="L177" s="2">
        <v>0</v>
      </c>
      <c r="M177" s="2">
        <v>974.4</v>
      </c>
      <c r="N177" s="2">
        <v>126.672</v>
      </c>
      <c r="O177" s="2">
        <v>0</v>
      </c>
      <c r="P177" s="2">
        <v>0</v>
      </c>
      <c r="Q177" s="2">
        <v>1101.0719999999999</v>
      </c>
      <c r="S177" t="s">
        <v>1</v>
      </c>
    </row>
    <row r="178" spans="1:19" x14ac:dyDescent="0.25">
      <c r="A178" t="s">
        <v>8265</v>
      </c>
      <c r="B178" t="s">
        <v>9278</v>
      </c>
      <c r="C178" t="s">
        <v>1</v>
      </c>
      <c r="D178" t="s">
        <v>0</v>
      </c>
      <c r="E178" t="s">
        <v>9420</v>
      </c>
      <c r="F178" t="s">
        <v>9421</v>
      </c>
      <c r="G178">
        <v>99</v>
      </c>
      <c r="H178">
        <v>99</v>
      </c>
      <c r="I178" t="s">
        <v>3103</v>
      </c>
      <c r="J178" t="s">
        <v>9177</v>
      </c>
      <c r="K178" s="2">
        <v>0</v>
      </c>
      <c r="L178" s="2">
        <v>0</v>
      </c>
      <c r="M178" s="2">
        <v>385.95</v>
      </c>
      <c r="N178" s="2">
        <v>50.173499999999997</v>
      </c>
      <c r="O178" s="2">
        <v>0</v>
      </c>
      <c r="P178" s="2">
        <v>0</v>
      </c>
      <c r="Q178" s="2">
        <v>436.12349999999998</v>
      </c>
      <c r="S178" t="s">
        <v>1</v>
      </c>
    </row>
    <row r="179" spans="1:19" x14ac:dyDescent="0.25">
      <c r="A179" t="s">
        <v>8265</v>
      </c>
      <c r="B179" t="s">
        <v>9305</v>
      </c>
      <c r="C179" t="s">
        <v>1</v>
      </c>
      <c r="D179" t="s">
        <v>0</v>
      </c>
      <c r="E179" t="s">
        <v>9420</v>
      </c>
      <c r="F179" t="s">
        <v>9421</v>
      </c>
      <c r="G179">
        <v>98</v>
      </c>
      <c r="H179">
        <v>98</v>
      </c>
      <c r="I179" t="s">
        <v>2355</v>
      </c>
      <c r="J179" t="s">
        <v>9200</v>
      </c>
      <c r="K179" s="2">
        <v>0</v>
      </c>
      <c r="L179" s="2">
        <v>0</v>
      </c>
      <c r="M179" s="2">
        <v>158</v>
      </c>
      <c r="N179" s="2">
        <v>20.54</v>
      </c>
      <c r="O179" s="2">
        <v>0</v>
      </c>
      <c r="P179" s="2">
        <v>0</v>
      </c>
      <c r="Q179" s="2">
        <v>178.54</v>
      </c>
      <c r="S179" t="s">
        <v>1</v>
      </c>
    </row>
    <row r="180" spans="1:19" x14ac:dyDescent="0.25">
      <c r="A180" t="s">
        <v>8265</v>
      </c>
      <c r="B180" t="s">
        <v>9257</v>
      </c>
      <c r="C180" t="s">
        <v>1</v>
      </c>
      <c r="D180" t="s">
        <v>0</v>
      </c>
      <c r="E180" t="s">
        <v>9420</v>
      </c>
      <c r="F180" t="s">
        <v>9421</v>
      </c>
      <c r="G180">
        <v>97</v>
      </c>
      <c r="H180">
        <v>97</v>
      </c>
      <c r="I180" t="s">
        <v>5071</v>
      </c>
      <c r="J180" t="s">
        <v>9183</v>
      </c>
      <c r="K180" s="2">
        <v>0</v>
      </c>
      <c r="L180" s="2">
        <v>0</v>
      </c>
      <c r="M180" s="2">
        <v>360</v>
      </c>
      <c r="N180" s="2">
        <v>46.800000000000004</v>
      </c>
      <c r="O180" s="2">
        <v>0</v>
      </c>
      <c r="P180" s="2">
        <v>0</v>
      </c>
      <c r="Q180" s="2">
        <v>406.8</v>
      </c>
      <c r="S180" t="s">
        <v>1</v>
      </c>
    </row>
    <row r="181" spans="1:19" x14ac:dyDescent="0.25">
      <c r="A181" t="s">
        <v>8265</v>
      </c>
      <c r="B181" t="s">
        <v>9270</v>
      </c>
      <c r="C181" t="s">
        <v>1</v>
      </c>
      <c r="D181" t="s">
        <v>0</v>
      </c>
      <c r="E181" t="s">
        <v>9420</v>
      </c>
      <c r="F181" t="s">
        <v>9421</v>
      </c>
      <c r="G181">
        <v>96</v>
      </c>
      <c r="H181">
        <v>96</v>
      </c>
      <c r="I181" t="s">
        <v>9134</v>
      </c>
      <c r="J181" t="s">
        <v>41</v>
      </c>
      <c r="K181" s="2">
        <v>0</v>
      </c>
      <c r="L181" s="2">
        <v>0</v>
      </c>
      <c r="M181" s="2">
        <v>0</v>
      </c>
      <c r="N181" s="2">
        <v>0</v>
      </c>
      <c r="O181" s="2">
        <v>0</v>
      </c>
      <c r="P181" s="2">
        <v>0</v>
      </c>
      <c r="Q181" s="2">
        <v>0</v>
      </c>
      <c r="S181" t="s">
        <v>1</v>
      </c>
    </row>
    <row r="182" spans="1:19" x14ac:dyDescent="0.25">
      <c r="A182" t="s">
        <v>8265</v>
      </c>
      <c r="B182" t="s">
        <v>9270</v>
      </c>
      <c r="C182" t="s">
        <v>1</v>
      </c>
      <c r="D182" t="s">
        <v>0</v>
      </c>
      <c r="E182" t="s">
        <v>9420</v>
      </c>
      <c r="F182" t="s">
        <v>9421</v>
      </c>
      <c r="G182">
        <v>95</v>
      </c>
      <c r="H182">
        <v>95</v>
      </c>
      <c r="I182" t="s">
        <v>3103</v>
      </c>
      <c r="J182" t="s">
        <v>9177</v>
      </c>
      <c r="K182" s="2">
        <v>0</v>
      </c>
      <c r="L182" s="2">
        <v>0</v>
      </c>
      <c r="M182" s="2">
        <v>2123.1999999999998</v>
      </c>
      <c r="N182" s="2">
        <v>276.01599999999996</v>
      </c>
      <c r="O182" s="2">
        <v>0</v>
      </c>
      <c r="P182" s="2">
        <v>0</v>
      </c>
      <c r="Q182" s="2">
        <v>2399.2159999999999</v>
      </c>
      <c r="S182" t="s">
        <v>1</v>
      </c>
    </row>
    <row r="183" spans="1:19" x14ac:dyDescent="0.25">
      <c r="A183" t="s">
        <v>8265</v>
      </c>
      <c r="B183" t="s">
        <v>9270</v>
      </c>
      <c r="C183" t="s">
        <v>1</v>
      </c>
      <c r="D183" t="s">
        <v>0</v>
      </c>
      <c r="E183" t="s">
        <v>9420</v>
      </c>
      <c r="F183" t="s">
        <v>9421</v>
      </c>
      <c r="G183">
        <v>94</v>
      </c>
      <c r="H183">
        <v>94</v>
      </c>
      <c r="I183" t="s">
        <v>3067</v>
      </c>
      <c r="J183" t="s">
        <v>9184</v>
      </c>
      <c r="K183" s="2">
        <v>0</v>
      </c>
      <c r="L183" s="2">
        <v>0</v>
      </c>
      <c r="M183" s="2">
        <v>585</v>
      </c>
      <c r="N183" s="2">
        <v>76.05</v>
      </c>
      <c r="O183" s="2">
        <v>0</v>
      </c>
      <c r="P183" s="2">
        <v>0</v>
      </c>
      <c r="Q183" s="2">
        <v>661.05</v>
      </c>
      <c r="S183" t="s">
        <v>1</v>
      </c>
    </row>
    <row r="184" spans="1:19" x14ac:dyDescent="0.25">
      <c r="A184" t="s">
        <v>8265</v>
      </c>
      <c r="B184" t="s">
        <v>9280</v>
      </c>
      <c r="C184" t="s">
        <v>1</v>
      </c>
      <c r="D184" t="s">
        <v>0</v>
      </c>
      <c r="E184" t="s">
        <v>9420</v>
      </c>
      <c r="F184" t="s">
        <v>9421</v>
      </c>
      <c r="G184">
        <v>93</v>
      </c>
      <c r="H184">
        <v>93</v>
      </c>
      <c r="I184" t="s">
        <v>9134</v>
      </c>
      <c r="J184" t="s">
        <v>41</v>
      </c>
      <c r="K184" s="2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S184" t="s">
        <v>1</v>
      </c>
    </row>
    <row r="185" spans="1:19" x14ac:dyDescent="0.25">
      <c r="A185" t="s">
        <v>8265</v>
      </c>
      <c r="B185" t="s">
        <v>9280</v>
      </c>
      <c r="C185" t="s">
        <v>1</v>
      </c>
      <c r="D185" t="s">
        <v>0</v>
      </c>
      <c r="E185" t="s">
        <v>9420</v>
      </c>
      <c r="F185" t="s">
        <v>9421</v>
      </c>
      <c r="G185">
        <v>92</v>
      </c>
      <c r="H185">
        <v>92</v>
      </c>
      <c r="I185" t="s">
        <v>1470</v>
      </c>
      <c r="J185" t="s">
        <v>9195</v>
      </c>
      <c r="K185" s="2">
        <v>0</v>
      </c>
      <c r="L185" s="2">
        <v>0</v>
      </c>
      <c r="M185" s="2">
        <v>1276.4000000000001</v>
      </c>
      <c r="N185" s="2">
        <v>165.93200000000002</v>
      </c>
      <c r="O185" s="2">
        <v>0</v>
      </c>
      <c r="P185" s="2">
        <v>0</v>
      </c>
      <c r="Q185" s="2">
        <v>1442.3320000000001</v>
      </c>
      <c r="S185" t="s">
        <v>1</v>
      </c>
    </row>
    <row r="186" spans="1:19" x14ac:dyDescent="0.25">
      <c r="A186" t="s">
        <v>8265</v>
      </c>
      <c r="B186" t="s">
        <v>9280</v>
      </c>
      <c r="C186" t="s">
        <v>1</v>
      </c>
      <c r="D186" t="s">
        <v>0</v>
      </c>
      <c r="E186" t="s">
        <v>9420</v>
      </c>
      <c r="F186" t="s">
        <v>9421</v>
      </c>
      <c r="G186">
        <v>91</v>
      </c>
      <c r="H186">
        <v>91</v>
      </c>
      <c r="I186" t="s">
        <v>9134</v>
      </c>
      <c r="J186" t="s">
        <v>41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S186" t="s">
        <v>1</v>
      </c>
    </row>
    <row r="187" spans="1:19" x14ac:dyDescent="0.25">
      <c r="A187" t="s">
        <v>8265</v>
      </c>
      <c r="B187" t="s">
        <v>9280</v>
      </c>
      <c r="C187" t="s">
        <v>1</v>
      </c>
      <c r="D187" t="s">
        <v>0</v>
      </c>
      <c r="E187" t="s">
        <v>9420</v>
      </c>
      <c r="F187" t="s">
        <v>9421</v>
      </c>
      <c r="G187">
        <v>90</v>
      </c>
      <c r="H187">
        <v>90</v>
      </c>
      <c r="I187" t="s">
        <v>1529</v>
      </c>
      <c r="J187" t="s">
        <v>2979</v>
      </c>
      <c r="K187" s="2">
        <v>0</v>
      </c>
      <c r="L187" s="2">
        <v>0</v>
      </c>
      <c r="M187" s="2">
        <v>176.98</v>
      </c>
      <c r="N187" s="2">
        <v>23.007400000000001</v>
      </c>
      <c r="O187" s="2">
        <v>0</v>
      </c>
      <c r="P187" s="2">
        <v>0</v>
      </c>
      <c r="Q187" s="2">
        <v>199.98739999999998</v>
      </c>
      <c r="S187" t="s">
        <v>1</v>
      </c>
    </row>
    <row r="188" spans="1:19" x14ac:dyDescent="0.25">
      <c r="A188" t="s">
        <v>8265</v>
      </c>
      <c r="B188" t="s">
        <v>9280</v>
      </c>
      <c r="C188" t="s">
        <v>1</v>
      </c>
      <c r="D188" t="s">
        <v>0</v>
      </c>
      <c r="E188" t="s">
        <v>9420</v>
      </c>
      <c r="F188" t="s">
        <v>9421</v>
      </c>
      <c r="G188">
        <v>89</v>
      </c>
      <c r="H188">
        <v>89</v>
      </c>
      <c r="I188" t="s">
        <v>1529</v>
      </c>
      <c r="J188" t="s">
        <v>2979</v>
      </c>
      <c r="K188" s="2">
        <v>0</v>
      </c>
      <c r="L188" s="2">
        <v>0</v>
      </c>
      <c r="M188" s="2">
        <v>187.21</v>
      </c>
      <c r="N188" s="2">
        <v>24.337300000000003</v>
      </c>
      <c r="O188" s="2">
        <v>0</v>
      </c>
      <c r="P188" s="2">
        <v>0</v>
      </c>
      <c r="Q188" s="2">
        <v>211.54730000000001</v>
      </c>
      <c r="S188" t="s">
        <v>1</v>
      </c>
    </row>
    <row r="189" spans="1:19" x14ac:dyDescent="0.25">
      <c r="A189" t="s">
        <v>8265</v>
      </c>
      <c r="B189" t="s">
        <v>9280</v>
      </c>
      <c r="C189" t="s">
        <v>1</v>
      </c>
      <c r="D189" t="s">
        <v>0</v>
      </c>
      <c r="E189" t="s">
        <v>9420</v>
      </c>
      <c r="F189" t="s">
        <v>9421</v>
      </c>
      <c r="G189">
        <v>88</v>
      </c>
      <c r="H189">
        <v>88</v>
      </c>
      <c r="I189" t="s">
        <v>1529</v>
      </c>
      <c r="J189" t="s">
        <v>2979</v>
      </c>
      <c r="K189" s="2">
        <v>0</v>
      </c>
      <c r="L189" s="2">
        <v>0</v>
      </c>
      <c r="M189" s="2">
        <v>256.27999999999997</v>
      </c>
      <c r="N189" s="2">
        <v>33.316399999999994</v>
      </c>
      <c r="O189" s="2">
        <v>0</v>
      </c>
      <c r="P189" s="2">
        <v>0</v>
      </c>
      <c r="Q189" s="2">
        <v>289.59639999999996</v>
      </c>
      <c r="S189" t="s">
        <v>1</v>
      </c>
    </row>
    <row r="190" spans="1:19" x14ac:dyDescent="0.25">
      <c r="A190" t="s">
        <v>8265</v>
      </c>
      <c r="B190" t="s">
        <v>9280</v>
      </c>
      <c r="C190" t="s">
        <v>1</v>
      </c>
      <c r="D190" t="s">
        <v>0</v>
      </c>
      <c r="E190" t="s">
        <v>9420</v>
      </c>
      <c r="F190" t="s">
        <v>9421</v>
      </c>
      <c r="G190">
        <v>87</v>
      </c>
      <c r="H190">
        <v>87</v>
      </c>
      <c r="I190" t="s">
        <v>1529</v>
      </c>
      <c r="J190" t="s">
        <v>2979</v>
      </c>
      <c r="K190" s="2">
        <v>0</v>
      </c>
      <c r="L190" s="2">
        <v>0</v>
      </c>
      <c r="M190" s="2">
        <v>591.25</v>
      </c>
      <c r="N190" s="2">
        <v>76.862499999999997</v>
      </c>
      <c r="O190" s="2">
        <v>0</v>
      </c>
      <c r="P190" s="2">
        <v>0</v>
      </c>
      <c r="Q190" s="2">
        <v>668.11249999999995</v>
      </c>
      <c r="S190" t="s">
        <v>1</v>
      </c>
    </row>
    <row r="191" spans="1:19" x14ac:dyDescent="0.25">
      <c r="A191" t="s">
        <v>8265</v>
      </c>
      <c r="B191" t="s">
        <v>9280</v>
      </c>
      <c r="C191" t="s">
        <v>1</v>
      </c>
      <c r="D191" t="s">
        <v>0</v>
      </c>
      <c r="E191" t="s">
        <v>9420</v>
      </c>
      <c r="F191" t="s">
        <v>9421</v>
      </c>
      <c r="G191">
        <v>86</v>
      </c>
      <c r="H191">
        <v>86</v>
      </c>
      <c r="I191" t="s">
        <v>1529</v>
      </c>
      <c r="J191" t="s">
        <v>2979</v>
      </c>
      <c r="K191" s="2">
        <v>0</v>
      </c>
      <c r="L191" s="2">
        <v>0</v>
      </c>
      <c r="M191" s="2">
        <v>915.94</v>
      </c>
      <c r="N191" s="2">
        <v>119.07220000000001</v>
      </c>
      <c r="O191" s="2">
        <v>0</v>
      </c>
      <c r="P191" s="2">
        <v>0</v>
      </c>
      <c r="Q191" s="2">
        <v>1035.0122000000001</v>
      </c>
      <c r="S191" t="s">
        <v>1</v>
      </c>
    </row>
    <row r="192" spans="1:19" x14ac:dyDescent="0.25">
      <c r="A192" t="s">
        <v>8265</v>
      </c>
      <c r="B192" t="s">
        <v>9280</v>
      </c>
      <c r="C192" t="s">
        <v>1</v>
      </c>
      <c r="D192" t="s">
        <v>0</v>
      </c>
      <c r="E192" t="s">
        <v>9420</v>
      </c>
      <c r="F192" t="s">
        <v>9421</v>
      </c>
      <c r="G192">
        <v>85</v>
      </c>
      <c r="H192">
        <v>85</v>
      </c>
      <c r="I192" t="s">
        <v>1529</v>
      </c>
      <c r="J192" t="s">
        <v>2979</v>
      </c>
      <c r="K192" s="2">
        <v>0</v>
      </c>
      <c r="L192" s="2">
        <v>0</v>
      </c>
      <c r="M192" s="2">
        <v>1170.6400000000001</v>
      </c>
      <c r="N192" s="2">
        <v>152.18320000000003</v>
      </c>
      <c r="O192" s="2">
        <v>0</v>
      </c>
      <c r="P192" s="2">
        <v>0</v>
      </c>
      <c r="Q192" s="2">
        <v>1322.8232</v>
      </c>
      <c r="S192" t="s">
        <v>1</v>
      </c>
    </row>
    <row r="193" spans="1:19" x14ac:dyDescent="0.25">
      <c r="A193" t="s">
        <v>8265</v>
      </c>
      <c r="B193" t="s">
        <v>9280</v>
      </c>
      <c r="C193" t="s">
        <v>1</v>
      </c>
      <c r="D193" t="s">
        <v>0</v>
      </c>
      <c r="E193" t="s">
        <v>9420</v>
      </c>
      <c r="F193" t="s">
        <v>9421</v>
      </c>
      <c r="G193">
        <v>84</v>
      </c>
      <c r="H193">
        <v>84</v>
      </c>
      <c r="I193" t="s">
        <v>1529</v>
      </c>
      <c r="J193" t="s">
        <v>2979</v>
      </c>
      <c r="K193" s="2">
        <v>0</v>
      </c>
      <c r="L193" s="2">
        <v>0</v>
      </c>
      <c r="M193" s="2">
        <v>3427.62</v>
      </c>
      <c r="N193" s="2">
        <v>445.59059999999999</v>
      </c>
      <c r="O193" s="2">
        <v>0</v>
      </c>
      <c r="P193" s="2">
        <v>0</v>
      </c>
      <c r="Q193" s="2">
        <v>3873.2105999999999</v>
      </c>
      <c r="S193" t="s">
        <v>1</v>
      </c>
    </row>
    <row r="194" spans="1:19" x14ac:dyDescent="0.25">
      <c r="A194" t="s">
        <v>8265</v>
      </c>
      <c r="B194" t="s">
        <v>9280</v>
      </c>
      <c r="C194" t="s">
        <v>1</v>
      </c>
      <c r="D194" t="s">
        <v>0</v>
      </c>
      <c r="E194" t="s">
        <v>9420</v>
      </c>
      <c r="F194" t="s">
        <v>9421</v>
      </c>
      <c r="G194">
        <v>83</v>
      </c>
      <c r="H194">
        <v>83</v>
      </c>
      <c r="I194" t="s">
        <v>1529</v>
      </c>
      <c r="J194" t="s">
        <v>2979</v>
      </c>
      <c r="K194" s="2">
        <v>0</v>
      </c>
      <c r="L194" s="2">
        <v>0</v>
      </c>
      <c r="M194" s="2">
        <v>3553.15</v>
      </c>
      <c r="N194" s="2">
        <v>461.90950000000004</v>
      </c>
      <c r="O194" s="2">
        <v>0</v>
      </c>
      <c r="P194" s="2">
        <v>0</v>
      </c>
      <c r="Q194" s="2">
        <v>4015.0595000000003</v>
      </c>
      <c r="S194" t="s">
        <v>1</v>
      </c>
    </row>
    <row r="195" spans="1:19" x14ac:dyDescent="0.25">
      <c r="A195" t="s">
        <v>8265</v>
      </c>
      <c r="B195" t="s">
        <v>9280</v>
      </c>
      <c r="C195" t="s">
        <v>1</v>
      </c>
      <c r="D195" t="s">
        <v>0</v>
      </c>
      <c r="E195" t="s">
        <v>9420</v>
      </c>
      <c r="F195" t="s">
        <v>9421</v>
      </c>
      <c r="G195">
        <v>82</v>
      </c>
      <c r="H195">
        <v>82</v>
      </c>
      <c r="I195" t="s">
        <v>1529</v>
      </c>
      <c r="J195" t="s">
        <v>2979</v>
      </c>
      <c r="K195" s="2">
        <v>0</v>
      </c>
      <c r="L195" s="2">
        <v>0</v>
      </c>
      <c r="M195" s="2">
        <v>750</v>
      </c>
      <c r="N195" s="2">
        <v>97.5</v>
      </c>
      <c r="O195" s="2">
        <v>0</v>
      </c>
      <c r="P195" s="2">
        <v>0</v>
      </c>
      <c r="Q195" s="2">
        <v>847.5</v>
      </c>
      <c r="S195" t="s">
        <v>1</v>
      </c>
    </row>
    <row r="196" spans="1:19" x14ac:dyDescent="0.25">
      <c r="A196" t="s">
        <v>8265</v>
      </c>
      <c r="B196" t="s">
        <v>9280</v>
      </c>
      <c r="C196" t="s">
        <v>1</v>
      </c>
      <c r="D196" t="s">
        <v>0</v>
      </c>
      <c r="E196" t="s">
        <v>9420</v>
      </c>
      <c r="F196" t="s">
        <v>9421</v>
      </c>
      <c r="G196">
        <v>81</v>
      </c>
      <c r="H196">
        <v>81</v>
      </c>
      <c r="I196" t="s">
        <v>1529</v>
      </c>
      <c r="J196" t="s">
        <v>2979</v>
      </c>
      <c r="K196" s="2">
        <v>0</v>
      </c>
      <c r="L196" s="2">
        <v>0</v>
      </c>
      <c r="M196" s="2">
        <v>2222.1999999999998</v>
      </c>
      <c r="N196" s="2">
        <v>288.88599999999997</v>
      </c>
      <c r="O196" s="2">
        <v>0</v>
      </c>
      <c r="P196" s="2">
        <v>0</v>
      </c>
      <c r="Q196" s="2">
        <v>2511.0859999999998</v>
      </c>
      <c r="S196" t="s">
        <v>1</v>
      </c>
    </row>
    <row r="197" spans="1:19" x14ac:dyDescent="0.25">
      <c r="A197" t="s">
        <v>8265</v>
      </c>
      <c r="B197" t="s">
        <v>9280</v>
      </c>
      <c r="C197" t="s">
        <v>1</v>
      </c>
      <c r="D197" t="s">
        <v>0</v>
      </c>
      <c r="E197" t="s">
        <v>9420</v>
      </c>
      <c r="F197" t="s">
        <v>9421</v>
      </c>
      <c r="G197">
        <v>80</v>
      </c>
      <c r="H197">
        <v>80</v>
      </c>
      <c r="I197" t="s">
        <v>9180</v>
      </c>
      <c r="J197" t="s">
        <v>9181</v>
      </c>
      <c r="K197" s="2">
        <v>0</v>
      </c>
      <c r="L197" s="2">
        <v>0</v>
      </c>
      <c r="M197" s="2">
        <v>693.3</v>
      </c>
      <c r="N197" s="2">
        <v>90.128999999999991</v>
      </c>
      <c r="O197" s="2">
        <v>0</v>
      </c>
      <c r="P197" s="2">
        <v>0</v>
      </c>
      <c r="Q197" s="2">
        <v>783.42899999999997</v>
      </c>
      <c r="S197" t="s">
        <v>1</v>
      </c>
    </row>
    <row r="198" spans="1:19" x14ac:dyDescent="0.25">
      <c r="A198" t="s">
        <v>8265</v>
      </c>
      <c r="B198" t="s">
        <v>9274</v>
      </c>
      <c r="C198" t="s">
        <v>1</v>
      </c>
      <c r="D198" t="s">
        <v>0</v>
      </c>
      <c r="E198" t="s">
        <v>9420</v>
      </c>
      <c r="F198" t="s">
        <v>9421</v>
      </c>
      <c r="G198">
        <v>79</v>
      </c>
      <c r="H198">
        <v>79</v>
      </c>
      <c r="I198" t="s">
        <v>1529</v>
      </c>
      <c r="J198" t="s">
        <v>2979</v>
      </c>
      <c r="K198" s="2">
        <v>0</v>
      </c>
      <c r="L198" s="2">
        <v>0</v>
      </c>
      <c r="M198" s="2">
        <v>1265</v>
      </c>
      <c r="N198" s="2">
        <v>164.45000000000002</v>
      </c>
      <c r="O198" s="2">
        <v>0</v>
      </c>
      <c r="P198" s="2">
        <v>0</v>
      </c>
      <c r="Q198" s="2">
        <v>1429.45</v>
      </c>
      <c r="S198" t="s">
        <v>1</v>
      </c>
    </row>
    <row r="199" spans="1:19" x14ac:dyDescent="0.25">
      <c r="A199" t="s">
        <v>8265</v>
      </c>
      <c r="B199" t="s">
        <v>9274</v>
      </c>
      <c r="C199" t="s">
        <v>1</v>
      </c>
      <c r="D199" t="s">
        <v>0</v>
      </c>
      <c r="E199" t="s">
        <v>9420</v>
      </c>
      <c r="F199" t="s">
        <v>9421</v>
      </c>
      <c r="G199">
        <v>78</v>
      </c>
      <c r="H199">
        <v>78</v>
      </c>
      <c r="I199" t="s">
        <v>3103</v>
      </c>
      <c r="J199" t="s">
        <v>9177</v>
      </c>
      <c r="K199" s="2">
        <v>0</v>
      </c>
      <c r="L199" s="2">
        <v>0</v>
      </c>
      <c r="M199" s="2">
        <v>274.17</v>
      </c>
      <c r="N199" s="2">
        <v>35.642100000000006</v>
      </c>
      <c r="O199" s="2">
        <v>0</v>
      </c>
      <c r="P199" s="2">
        <v>0</v>
      </c>
      <c r="Q199" s="2">
        <v>309.81210000000004</v>
      </c>
      <c r="S199" t="s">
        <v>1</v>
      </c>
    </row>
    <row r="200" spans="1:19" x14ac:dyDescent="0.25">
      <c r="A200" t="s">
        <v>8265</v>
      </c>
      <c r="B200" t="s">
        <v>9274</v>
      </c>
      <c r="C200" t="s">
        <v>1</v>
      </c>
      <c r="D200" t="s">
        <v>0</v>
      </c>
      <c r="E200" t="s">
        <v>9420</v>
      </c>
      <c r="F200" t="s">
        <v>9421</v>
      </c>
      <c r="G200">
        <v>77</v>
      </c>
      <c r="H200">
        <v>77</v>
      </c>
      <c r="I200" t="s">
        <v>9222</v>
      </c>
      <c r="J200" t="s">
        <v>9223</v>
      </c>
      <c r="K200" s="2">
        <v>0</v>
      </c>
      <c r="L200" s="2">
        <v>0</v>
      </c>
      <c r="M200" s="2">
        <v>164.07</v>
      </c>
      <c r="N200" s="2">
        <v>21.3291</v>
      </c>
      <c r="O200" s="2">
        <v>0</v>
      </c>
      <c r="P200" s="2">
        <v>0</v>
      </c>
      <c r="Q200" s="2">
        <v>185.3991</v>
      </c>
      <c r="S200" t="s">
        <v>1</v>
      </c>
    </row>
    <row r="201" spans="1:19" x14ac:dyDescent="0.25">
      <c r="A201" t="s">
        <v>8265</v>
      </c>
      <c r="B201" t="s">
        <v>9274</v>
      </c>
      <c r="C201" t="s">
        <v>1</v>
      </c>
      <c r="D201" t="s">
        <v>0</v>
      </c>
      <c r="E201" t="s">
        <v>9420</v>
      </c>
      <c r="F201" t="s">
        <v>9421</v>
      </c>
      <c r="G201">
        <v>76</v>
      </c>
      <c r="H201">
        <v>76</v>
      </c>
      <c r="I201" t="s">
        <v>9218</v>
      </c>
      <c r="J201" t="s">
        <v>9219</v>
      </c>
      <c r="K201" s="2">
        <v>0</v>
      </c>
      <c r="L201" s="2">
        <v>0</v>
      </c>
      <c r="M201" s="2">
        <v>498.4</v>
      </c>
      <c r="N201" s="2">
        <v>64.792000000000002</v>
      </c>
      <c r="O201" s="2">
        <v>0</v>
      </c>
      <c r="P201" s="2">
        <v>0</v>
      </c>
      <c r="Q201" s="2">
        <v>563.19200000000001</v>
      </c>
      <c r="S201" t="s">
        <v>1</v>
      </c>
    </row>
    <row r="202" spans="1:19" x14ac:dyDescent="0.25">
      <c r="A202" t="s">
        <v>8265</v>
      </c>
      <c r="B202" t="s">
        <v>9274</v>
      </c>
      <c r="C202" t="s">
        <v>1</v>
      </c>
      <c r="D202" t="s">
        <v>0</v>
      </c>
      <c r="E202" t="s">
        <v>9420</v>
      </c>
      <c r="F202" t="s">
        <v>9421</v>
      </c>
      <c r="G202">
        <v>75</v>
      </c>
      <c r="H202">
        <v>75</v>
      </c>
      <c r="I202" t="s">
        <v>1529</v>
      </c>
      <c r="J202" t="s">
        <v>2979</v>
      </c>
      <c r="K202" s="2">
        <v>0</v>
      </c>
      <c r="L202" s="2">
        <v>0</v>
      </c>
      <c r="M202" s="2">
        <v>1224.8499999999999</v>
      </c>
      <c r="N202" s="2">
        <v>159.23050000000001</v>
      </c>
      <c r="O202" s="2">
        <v>0</v>
      </c>
      <c r="P202" s="2">
        <v>0</v>
      </c>
      <c r="Q202" s="2">
        <v>1384.0805</v>
      </c>
      <c r="S202" t="s">
        <v>1</v>
      </c>
    </row>
    <row r="203" spans="1:19" x14ac:dyDescent="0.25">
      <c r="A203" t="s">
        <v>8265</v>
      </c>
      <c r="B203" s="1" t="s">
        <v>9262</v>
      </c>
      <c r="C203" t="s">
        <v>1</v>
      </c>
      <c r="D203" t="s">
        <v>0</v>
      </c>
      <c r="E203" t="s">
        <v>9420</v>
      </c>
      <c r="F203" t="s">
        <v>9421</v>
      </c>
      <c r="G203">
        <v>74</v>
      </c>
      <c r="H203">
        <v>74</v>
      </c>
      <c r="I203" t="s">
        <v>1529</v>
      </c>
      <c r="J203" t="s">
        <v>2979</v>
      </c>
      <c r="K203" s="2">
        <v>0</v>
      </c>
      <c r="L203" s="2">
        <v>0</v>
      </c>
      <c r="M203" s="2">
        <v>309.89999999999998</v>
      </c>
      <c r="N203" s="2">
        <v>40.286999999999999</v>
      </c>
      <c r="O203" s="2">
        <v>0</v>
      </c>
      <c r="P203" s="2">
        <v>0</v>
      </c>
      <c r="Q203" s="2">
        <v>350.18699999999995</v>
      </c>
      <c r="S203" t="s">
        <v>1</v>
      </c>
    </row>
    <row r="204" spans="1:19" x14ac:dyDescent="0.25">
      <c r="A204" t="s">
        <v>8153</v>
      </c>
      <c r="B204" t="s">
        <v>9297</v>
      </c>
      <c r="C204" t="s">
        <v>1</v>
      </c>
      <c r="D204" t="s">
        <v>0</v>
      </c>
      <c r="E204" t="s">
        <v>9420</v>
      </c>
      <c r="F204" t="s">
        <v>9421</v>
      </c>
      <c r="G204">
        <v>73</v>
      </c>
      <c r="H204">
        <v>73</v>
      </c>
      <c r="I204" t="s">
        <v>3103</v>
      </c>
      <c r="J204" t="s">
        <v>9177</v>
      </c>
      <c r="K204" s="2">
        <v>0</v>
      </c>
      <c r="L204" s="2">
        <v>0</v>
      </c>
      <c r="M204" s="2">
        <v>385.95</v>
      </c>
      <c r="N204" s="2">
        <v>50.173499999999997</v>
      </c>
      <c r="O204" s="2">
        <v>0</v>
      </c>
      <c r="P204" s="2">
        <v>0</v>
      </c>
      <c r="Q204" s="2">
        <v>436.12349999999998</v>
      </c>
      <c r="S204" t="s">
        <v>1</v>
      </c>
    </row>
    <row r="205" spans="1:19" x14ac:dyDescent="0.25">
      <c r="A205" t="s">
        <v>8153</v>
      </c>
      <c r="B205" t="s">
        <v>9297</v>
      </c>
      <c r="C205" t="s">
        <v>1</v>
      </c>
      <c r="D205" t="s">
        <v>0</v>
      </c>
      <c r="E205" t="s">
        <v>9420</v>
      </c>
      <c r="F205" t="s">
        <v>9421</v>
      </c>
      <c r="G205">
        <v>72</v>
      </c>
      <c r="H205">
        <v>72</v>
      </c>
      <c r="I205" t="s">
        <v>3103</v>
      </c>
      <c r="J205" t="s">
        <v>9177</v>
      </c>
      <c r="K205" s="2">
        <v>0</v>
      </c>
      <c r="L205" s="2">
        <v>0</v>
      </c>
      <c r="M205" s="2">
        <v>1922.8</v>
      </c>
      <c r="N205" s="2">
        <v>249.964</v>
      </c>
      <c r="O205" s="2">
        <v>0</v>
      </c>
      <c r="P205" s="2">
        <v>0</v>
      </c>
      <c r="Q205" s="2">
        <v>2172.7640000000001</v>
      </c>
      <c r="S205" t="s">
        <v>1</v>
      </c>
    </row>
    <row r="206" spans="1:19" x14ac:dyDescent="0.25">
      <c r="A206" t="s">
        <v>8153</v>
      </c>
      <c r="B206" t="s">
        <v>9277</v>
      </c>
      <c r="C206" t="s">
        <v>1</v>
      </c>
      <c r="D206" t="s">
        <v>0</v>
      </c>
      <c r="E206" t="s">
        <v>9420</v>
      </c>
      <c r="F206" t="s">
        <v>9421</v>
      </c>
      <c r="G206">
        <v>71</v>
      </c>
      <c r="H206">
        <v>71</v>
      </c>
      <c r="I206" t="s">
        <v>9180</v>
      </c>
      <c r="J206" t="s">
        <v>9181</v>
      </c>
      <c r="K206" s="2">
        <v>0</v>
      </c>
      <c r="L206" s="2">
        <v>0</v>
      </c>
      <c r="M206" s="2">
        <v>693.3</v>
      </c>
      <c r="N206" s="2">
        <v>90.128999999999991</v>
      </c>
      <c r="O206" s="2">
        <v>0</v>
      </c>
      <c r="P206" s="2">
        <v>0</v>
      </c>
      <c r="Q206" s="2">
        <v>783.42899999999997</v>
      </c>
      <c r="S206" t="s">
        <v>1</v>
      </c>
    </row>
    <row r="207" spans="1:19" x14ac:dyDescent="0.25">
      <c r="A207" t="s">
        <v>8153</v>
      </c>
      <c r="B207" t="s">
        <v>9295</v>
      </c>
      <c r="C207" t="s">
        <v>1</v>
      </c>
      <c r="D207" t="s">
        <v>0</v>
      </c>
      <c r="E207" t="s">
        <v>9420</v>
      </c>
      <c r="F207" t="s">
        <v>9421</v>
      </c>
      <c r="G207">
        <v>70</v>
      </c>
      <c r="H207">
        <v>70</v>
      </c>
      <c r="I207" t="s">
        <v>1529</v>
      </c>
      <c r="J207" t="s">
        <v>2979</v>
      </c>
      <c r="K207" s="2">
        <v>0</v>
      </c>
      <c r="L207" s="2">
        <v>0</v>
      </c>
      <c r="M207" s="2">
        <v>591.25</v>
      </c>
      <c r="N207" s="2">
        <v>76.862499999999997</v>
      </c>
      <c r="O207" s="2">
        <v>0</v>
      </c>
      <c r="P207" s="2">
        <v>0</v>
      </c>
      <c r="Q207" s="2">
        <v>668.11249999999995</v>
      </c>
      <c r="S207" t="s">
        <v>1</v>
      </c>
    </row>
    <row r="208" spans="1:19" x14ac:dyDescent="0.25">
      <c r="A208" t="s">
        <v>8153</v>
      </c>
      <c r="B208" t="s">
        <v>9295</v>
      </c>
      <c r="C208" t="s">
        <v>1</v>
      </c>
      <c r="D208" t="s">
        <v>0</v>
      </c>
      <c r="E208" t="s">
        <v>9420</v>
      </c>
      <c r="F208" t="s">
        <v>9421</v>
      </c>
      <c r="G208">
        <v>69</v>
      </c>
      <c r="H208">
        <v>69</v>
      </c>
      <c r="I208" t="s">
        <v>1529</v>
      </c>
      <c r="J208" t="s">
        <v>2979</v>
      </c>
      <c r="K208" s="2">
        <v>0</v>
      </c>
      <c r="L208" s="2">
        <v>0</v>
      </c>
      <c r="M208" s="2">
        <v>750</v>
      </c>
      <c r="N208" s="2">
        <v>97.5</v>
      </c>
      <c r="O208" s="2">
        <v>0</v>
      </c>
      <c r="P208" s="2">
        <v>0</v>
      </c>
      <c r="Q208" s="2">
        <v>847.5</v>
      </c>
      <c r="S208" t="s">
        <v>1</v>
      </c>
    </row>
    <row r="209" spans="1:19" x14ac:dyDescent="0.25">
      <c r="A209" t="s">
        <v>8153</v>
      </c>
      <c r="B209" t="s">
        <v>9295</v>
      </c>
      <c r="C209" t="s">
        <v>1</v>
      </c>
      <c r="D209" t="s">
        <v>0</v>
      </c>
      <c r="E209" t="s">
        <v>9420</v>
      </c>
      <c r="F209" t="s">
        <v>9421</v>
      </c>
      <c r="G209">
        <v>68</v>
      </c>
      <c r="H209">
        <v>68</v>
      </c>
      <c r="I209" t="s">
        <v>1529</v>
      </c>
      <c r="J209" t="s">
        <v>2979</v>
      </c>
      <c r="K209" s="2">
        <v>0</v>
      </c>
      <c r="L209" s="2">
        <v>0</v>
      </c>
      <c r="M209" s="2">
        <v>2222.1999999999998</v>
      </c>
      <c r="N209" s="2">
        <v>288.88599999999997</v>
      </c>
      <c r="O209" s="2">
        <v>0</v>
      </c>
      <c r="P209" s="2">
        <v>0</v>
      </c>
      <c r="Q209" s="2">
        <v>2511.0859999999998</v>
      </c>
      <c r="S209" t="s">
        <v>1</v>
      </c>
    </row>
    <row r="210" spans="1:19" x14ac:dyDescent="0.25">
      <c r="A210" t="s">
        <v>8153</v>
      </c>
      <c r="B210" t="s">
        <v>9295</v>
      </c>
      <c r="C210" t="s">
        <v>1</v>
      </c>
      <c r="D210" t="s">
        <v>0</v>
      </c>
      <c r="E210" t="s">
        <v>9420</v>
      </c>
      <c r="F210" t="s">
        <v>9421</v>
      </c>
      <c r="G210">
        <v>67</v>
      </c>
      <c r="H210">
        <v>67</v>
      </c>
      <c r="I210" t="s">
        <v>1529</v>
      </c>
      <c r="J210" t="s">
        <v>2979</v>
      </c>
      <c r="K210" s="2">
        <v>0</v>
      </c>
      <c r="L210" s="2">
        <v>0</v>
      </c>
      <c r="M210" s="2">
        <v>473.33</v>
      </c>
      <c r="N210" s="2">
        <v>61.532899999999998</v>
      </c>
      <c r="O210" s="2">
        <v>0</v>
      </c>
      <c r="P210" s="2">
        <v>0</v>
      </c>
      <c r="Q210" s="2">
        <v>534.86289999999997</v>
      </c>
      <c r="S210" t="s">
        <v>1</v>
      </c>
    </row>
    <row r="211" spans="1:19" x14ac:dyDescent="0.25">
      <c r="A211" t="s">
        <v>8153</v>
      </c>
      <c r="B211" t="s">
        <v>9295</v>
      </c>
      <c r="C211" t="s">
        <v>1</v>
      </c>
      <c r="D211" t="s">
        <v>0</v>
      </c>
      <c r="E211" t="s">
        <v>9420</v>
      </c>
      <c r="F211" t="s">
        <v>9421</v>
      </c>
      <c r="G211">
        <v>66</v>
      </c>
      <c r="H211">
        <v>66</v>
      </c>
      <c r="I211" t="s">
        <v>1529</v>
      </c>
      <c r="J211" t="s">
        <v>2979</v>
      </c>
      <c r="K211" s="2">
        <v>0</v>
      </c>
      <c r="L211" s="2">
        <v>0</v>
      </c>
      <c r="M211" s="2">
        <v>256.27999999999997</v>
      </c>
      <c r="N211" s="2">
        <v>33.316399999999994</v>
      </c>
      <c r="O211" s="2">
        <v>0</v>
      </c>
      <c r="P211" s="2">
        <v>0</v>
      </c>
      <c r="Q211" s="2">
        <v>289.59639999999996</v>
      </c>
      <c r="S211" t="s">
        <v>1</v>
      </c>
    </row>
    <row r="212" spans="1:19" x14ac:dyDescent="0.25">
      <c r="A212" t="s">
        <v>8153</v>
      </c>
      <c r="B212" t="s">
        <v>9295</v>
      </c>
      <c r="C212" t="s">
        <v>1</v>
      </c>
      <c r="D212" t="s">
        <v>0</v>
      </c>
      <c r="E212" t="s">
        <v>9420</v>
      </c>
      <c r="F212" t="s">
        <v>9421</v>
      </c>
      <c r="G212">
        <v>65</v>
      </c>
      <c r="H212">
        <v>65</v>
      </c>
      <c r="I212" t="s">
        <v>1529</v>
      </c>
      <c r="J212" t="s">
        <v>2979</v>
      </c>
      <c r="K212" s="2">
        <v>0</v>
      </c>
      <c r="L212" s="2">
        <v>0</v>
      </c>
      <c r="M212" s="2">
        <v>1265</v>
      </c>
      <c r="N212" s="2">
        <v>164.45000000000002</v>
      </c>
      <c r="O212" s="2">
        <v>0</v>
      </c>
      <c r="P212" s="2">
        <v>0</v>
      </c>
      <c r="Q212" s="2">
        <v>1429.45</v>
      </c>
      <c r="S212" t="s">
        <v>1</v>
      </c>
    </row>
    <row r="213" spans="1:19" x14ac:dyDescent="0.25">
      <c r="A213" t="s">
        <v>8153</v>
      </c>
      <c r="B213" t="s">
        <v>9339</v>
      </c>
      <c r="C213" t="s">
        <v>1</v>
      </c>
      <c r="D213" t="s">
        <v>0</v>
      </c>
      <c r="E213" t="s">
        <v>9420</v>
      </c>
      <c r="F213" t="s">
        <v>9421</v>
      </c>
      <c r="G213">
        <v>64</v>
      </c>
      <c r="H213">
        <v>64</v>
      </c>
      <c r="I213" t="s">
        <v>3067</v>
      </c>
      <c r="J213" t="s">
        <v>9184</v>
      </c>
      <c r="K213" s="2">
        <v>0</v>
      </c>
      <c r="L213" s="2">
        <v>0</v>
      </c>
      <c r="M213" s="2">
        <v>395</v>
      </c>
      <c r="N213" s="2">
        <v>51.35</v>
      </c>
      <c r="O213" s="2">
        <v>0</v>
      </c>
      <c r="P213" s="2">
        <v>0</v>
      </c>
      <c r="Q213" s="2">
        <v>446.35</v>
      </c>
      <c r="S213" t="s">
        <v>1</v>
      </c>
    </row>
    <row r="214" spans="1:19" x14ac:dyDescent="0.25">
      <c r="A214" t="s">
        <v>8153</v>
      </c>
      <c r="B214" t="s">
        <v>9310</v>
      </c>
      <c r="C214" t="s">
        <v>1</v>
      </c>
      <c r="D214" t="s">
        <v>0</v>
      </c>
      <c r="E214" t="s">
        <v>9420</v>
      </c>
      <c r="F214" t="s">
        <v>9421</v>
      </c>
      <c r="G214">
        <v>63</v>
      </c>
      <c r="H214">
        <v>63</v>
      </c>
      <c r="I214" t="s">
        <v>5071</v>
      </c>
      <c r="J214" t="s">
        <v>9183</v>
      </c>
      <c r="K214" s="2">
        <v>0</v>
      </c>
      <c r="L214" s="2">
        <v>0</v>
      </c>
      <c r="M214" s="2">
        <v>360</v>
      </c>
      <c r="N214" s="2">
        <v>46.800000000000004</v>
      </c>
      <c r="O214" s="2">
        <v>0</v>
      </c>
      <c r="P214" s="2">
        <v>0</v>
      </c>
      <c r="Q214" s="2">
        <v>406.8</v>
      </c>
      <c r="S214" t="s">
        <v>1</v>
      </c>
    </row>
    <row r="215" spans="1:19" x14ac:dyDescent="0.25">
      <c r="A215" t="s">
        <v>8153</v>
      </c>
      <c r="B215" t="s">
        <v>9316</v>
      </c>
      <c r="C215" t="s">
        <v>1</v>
      </c>
      <c r="D215" t="s">
        <v>0</v>
      </c>
      <c r="E215" t="s">
        <v>9420</v>
      </c>
      <c r="F215" t="s">
        <v>9421</v>
      </c>
      <c r="G215">
        <v>62</v>
      </c>
      <c r="H215">
        <v>62</v>
      </c>
      <c r="I215" t="s">
        <v>9134</v>
      </c>
      <c r="J215" t="s">
        <v>41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S215" t="s">
        <v>1</v>
      </c>
    </row>
    <row r="216" spans="1:19" x14ac:dyDescent="0.25">
      <c r="A216" t="s">
        <v>8153</v>
      </c>
      <c r="B216" t="s">
        <v>9316</v>
      </c>
      <c r="C216" t="s">
        <v>1</v>
      </c>
      <c r="D216" t="s">
        <v>0</v>
      </c>
      <c r="E216" t="s">
        <v>9420</v>
      </c>
      <c r="F216" t="s">
        <v>9421</v>
      </c>
      <c r="G216">
        <v>61</v>
      </c>
      <c r="H216">
        <v>61</v>
      </c>
      <c r="I216" t="s">
        <v>1529</v>
      </c>
      <c r="J216" t="s">
        <v>2979</v>
      </c>
      <c r="K216" s="2">
        <v>0</v>
      </c>
      <c r="L216" s="2">
        <v>0</v>
      </c>
      <c r="M216" s="2">
        <v>1118.1400000000001</v>
      </c>
      <c r="N216" s="2">
        <v>145.35820000000001</v>
      </c>
      <c r="O216" s="2">
        <v>0</v>
      </c>
      <c r="P216" s="2">
        <v>0</v>
      </c>
      <c r="Q216" s="2">
        <v>1263.4982</v>
      </c>
      <c r="S216" t="s">
        <v>1</v>
      </c>
    </row>
    <row r="217" spans="1:19" x14ac:dyDescent="0.25">
      <c r="A217" t="s">
        <v>8153</v>
      </c>
      <c r="B217" t="s">
        <v>9316</v>
      </c>
      <c r="C217" t="s">
        <v>1</v>
      </c>
      <c r="D217" t="s">
        <v>0</v>
      </c>
      <c r="E217" t="s">
        <v>9420</v>
      </c>
      <c r="F217" t="s">
        <v>9421</v>
      </c>
      <c r="G217">
        <v>60</v>
      </c>
      <c r="H217">
        <v>60</v>
      </c>
      <c r="I217" t="s">
        <v>1529</v>
      </c>
      <c r="J217" t="s">
        <v>2979</v>
      </c>
      <c r="K217" s="2">
        <v>0</v>
      </c>
      <c r="L217" s="2">
        <v>0</v>
      </c>
      <c r="M217" s="2">
        <v>3031.82</v>
      </c>
      <c r="N217" s="2">
        <v>394.13660000000004</v>
      </c>
      <c r="O217" s="2">
        <v>0</v>
      </c>
      <c r="P217" s="2">
        <v>0</v>
      </c>
      <c r="Q217" s="2">
        <v>3425.9566000000004</v>
      </c>
      <c r="S217" t="s">
        <v>1</v>
      </c>
    </row>
    <row r="218" spans="1:19" x14ac:dyDescent="0.25">
      <c r="A218" t="s">
        <v>8153</v>
      </c>
      <c r="B218" t="s">
        <v>9316</v>
      </c>
      <c r="C218" t="s">
        <v>1</v>
      </c>
      <c r="D218" t="s">
        <v>0</v>
      </c>
      <c r="E218" t="s">
        <v>9420</v>
      </c>
      <c r="F218" t="s">
        <v>9421</v>
      </c>
      <c r="G218">
        <v>59</v>
      </c>
      <c r="H218">
        <v>59</v>
      </c>
      <c r="I218" t="s">
        <v>1529</v>
      </c>
      <c r="J218" t="s">
        <v>2979</v>
      </c>
      <c r="K218" s="2">
        <v>0</v>
      </c>
      <c r="L218" s="2">
        <v>0</v>
      </c>
      <c r="M218" s="2">
        <v>3553.15</v>
      </c>
      <c r="N218" s="2">
        <v>461.90950000000004</v>
      </c>
      <c r="O218" s="2">
        <v>0</v>
      </c>
      <c r="P218" s="2">
        <v>0</v>
      </c>
      <c r="Q218" s="2">
        <v>4015.0595000000003</v>
      </c>
      <c r="S218" t="s">
        <v>1</v>
      </c>
    </row>
    <row r="219" spans="1:19" x14ac:dyDescent="0.25">
      <c r="A219" t="s">
        <v>8153</v>
      </c>
      <c r="B219" t="s">
        <v>9316</v>
      </c>
      <c r="C219" t="s">
        <v>1</v>
      </c>
      <c r="D219" t="s">
        <v>0</v>
      </c>
      <c r="E219" t="s">
        <v>9420</v>
      </c>
      <c r="F219" t="s">
        <v>9421</v>
      </c>
      <c r="G219">
        <v>58</v>
      </c>
      <c r="H219">
        <v>58</v>
      </c>
      <c r="I219" t="s">
        <v>2355</v>
      </c>
      <c r="J219" t="s">
        <v>9200</v>
      </c>
      <c r="K219" s="2">
        <v>0</v>
      </c>
      <c r="L219" s="2">
        <v>0</v>
      </c>
      <c r="M219" s="2">
        <v>229.69</v>
      </c>
      <c r="N219" s="2">
        <v>29.8597</v>
      </c>
      <c r="O219" s="2">
        <v>0</v>
      </c>
      <c r="P219" s="2">
        <v>0</v>
      </c>
      <c r="Q219" s="2">
        <v>259.54969999999997</v>
      </c>
      <c r="S219" t="s">
        <v>1</v>
      </c>
    </row>
    <row r="220" spans="1:19" x14ac:dyDescent="0.25">
      <c r="A220" t="s">
        <v>8153</v>
      </c>
      <c r="B220" t="s">
        <v>9316</v>
      </c>
      <c r="C220" t="s">
        <v>1</v>
      </c>
      <c r="D220" t="s">
        <v>0</v>
      </c>
      <c r="E220" t="s">
        <v>9420</v>
      </c>
      <c r="F220" t="s">
        <v>9421</v>
      </c>
      <c r="G220">
        <v>57</v>
      </c>
      <c r="H220">
        <v>57</v>
      </c>
      <c r="I220" t="s">
        <v>2355</v>
      </c>
      <c r="J220" t="s">
        <v>9200</v>
      </c>
      <c r="K220" s="2">
        <v>0</v>
      </c>
      <c r="L220" s="2">
        <v>0</v>
      </c>
      <c r="M220" s="2">
        <v>158</v>
      </c>
      <c r="N220" s="2">
        <v>20.54</v>
      </c>
      <c r="O220" s="2">
        <v>0</v>
      </c>
      <c r="P220" s="2">
        <v>0</v>
      </c>
      <c r="Q220" s="2">
        <v>178.54</v>
      </c>
      <c r="S220" t="s">
        <v>1</v>
      </c>
    </row>
    <row r="221" spans="1:19" x14ac:dyDescent="0.25">
      <c r="A221" t="s">
        <v>8153</v>
      </c>
      <c r="B221" t="s">
        <v>9316</v>
      </c>
      <c r="C221" t="s">
        <v>1</v>
      </c>
      <c r="D221" t="s">
        <v>0</v>
      </c>
      <c r="E221" t="s">
        <v>9420</v>
      </c>
      <c r="F221" t="s">
        <v>9421</v>
      </c>
      <c r="G221">
        <v>56</v>
      </c>
      <c r="H221">
        <v>56</v>
      </c>
      <c r="I221" t="s">
        <v>3103</v>
      </c>
      <c r="J221" t="s">
        <v>9177</v>
      </c>
      <c r="K221" s="2">
        <v>0</v>
      </c>
      <c r="L221" s="2">
        <v>0</v>
      </c>
      <c r="M221" s="2">
        <v>572.92999999999995</v>
      </c>
      <c r="N221" s="2">
        <v>74.480899999999991</v>
      </c>
      <c r="O221" s="2">
        <v>0</v>
      </c>
      <c r="P221" s="2">
        <v>0</v>
      </c>
      <c r="Q221" s="2">
        <v>647.41089999999997</v>
      </c>
      <c r="S221" t="s">
        <v>1</v>
      </c>
    </row>
    <row r="222" spans="1:19" x14ac:dyDescent="0.25">
      <c r="A222" t="s">
        <v>8153</v>
      </c>
      <c r="B222" t="s">
        <v>9291</v>
      </c>
      <c r="C222" t="s">
        <v>1</v>
      </c>
      <c r="D222" t="s">
        <v>0</v>
      </c>
      <c r="E222" t="s">
        <v>9420</v>
      </c>
      <c r="F222" t="s">
        <v>9421</v>
      </c>
      <c r="G222">
        <v>55</v>
      </c>
      <c r="H222">
        <v>55</v>
      </c>
      <c r="I222" t="s">
        <v>3103</v>
      </c>
      <c r="J222" t="s">
        <v>9177</v>
      </c>
      <c r="K222" s="2">
        <v>0</v>
      </c>
      <c r="L222" s="2">
        <v>0</v>
      </c>
      <c r="M222" s="2">
        <v>1920</v>
      </c>
      <c r="N222" s="2">
        <v>249.60000000000002</v>
      </c>
      <c r="O222" s="2">
        <v>0</v>
      </c>
      <c r="P222" s="2">
        <v>0</v>
      </c>
      <c r="Q222" s="2">
        <v>2169.6</v>
      </c>
      <c r="S222" t="s">
        <v>1</v>
      </c>
    </row>
    <row r="223" spans="1:19" x14ac:dyDescent="0.25">
      <c r="A223" t="s">
        <v>8153</v>
      </c>
      <c r="B223" t="s">
        <v>9291</v>
      </c>
      <c r="C223" t="s">
        <v>1</v>
      </c>
      <c r="D223" t="s">
        <v>0</v>
      </c>
      <c r="E223" t="s">
        <v>9420</v>
      </c>
      <c r="F223" t="s">
        <v>9421</v>
      </c>
      <c r="G223">
        <v>54</v>
      </c>
      <c r="H223">
        <v>54</v>
      </c>
      <c r="I223" t="s">
        <v>9134</v>
      </c>
      <c r="J223" t="s">
        <v>41</v>
      </c>
      <c r="K223" s="2">
        <v>0</v>
      </c>
      <c r="L223" s="2">
        <v>0</v>
      </c>
      <c r="M223" s="2">
        <v>0</v>
      </c>
      <c r="N223" s="2">
        <v>0</v>
      </c>
      <c r="O223" s="2">
        <v>0</v>
      </c>
      <c r="P223" s="2">
        <v>0</v>
      </c>
      <c r="Q223" s="2">
        <v>0</v>
      </c>
      <c r="S223" t="s">
        <v>1</v>
      </c>
    </row>
    <row r="224" spans="1:19" x14ac:dyDescent="0.25">
      <c r="A224" t="s">
        <v>7981</v>
      </c>
      <c r="B224" t="s">
        <v>9311</v>
      </c>
      <c r="C224" t="s">
        <v>1</v>
      </c>
      <c r="D224" t="s">
        <v>0</v>
      </c>
      <c r="E224" t="s">
        <v>9420</v>
      </c>
      <c r="F224" t="s">
        <v>9421</v>
      </c>
      <c r="G224">
        <v>53</v>
      </c>
      <c r="H224">
        <v>53</v>
      </c>
      <c r="I224" t="s">
        <v>1529</v>
      </c>
      <c r="J224" t="s">
        <v>2979</v>
      </c>
      <c r="K224" s="2">
        <v>0</v>
      </c>
      <c r="L224" s="2">
        <v>0</v>
      </c>
      <c r="M224" s="2">
        <v>1265</v>
      </c>
      <c r="N224" s="2">
        <v>164.45000000000002</v>
      </c>
      <c r="O224" s="2">
        <v>0</v>
      </c>
      <c r="P224" s="2">
        <v>0</v>
      </c>
      <c r="Q224" s="2">
        <v>1429.45</v>
      </c>
      <c r="S224" t="s">
        <v>1</v>
      </c>
    </row>
    <row r="225" spans="1:19" x14ac:dyDescent="0.25">
      <c r="A225" t="s">
        <v>7981</v>
      </c>
      <c r="B225" t="s">
        <v>9311</v>
      </c>
      <c r="C225" t="s">
        <v>1</v>
      </c>
      <c r="D225" t="s">
        <v>0</v>
      </c>
      <c r="E225" t="s">
        <v>9420</v>
      </c>
      <c r="F225" t="s">
        <v>9421</v>
      </c>
      <c r="G225">
        <v>52</v>
      </c>
      <c r="H225">
        <v>52</v>
      </c>
      <c r="I225" t="s">
        <v>1529</v>
      </c>
      <c r="J225" t="s">
        <v>2979</v>
      </c>
      <c r="K225" s="2">
        <v>0</v>
      </c>
      <c r="L225" s="2">
        <v>0</v>
      </c>
      <c r="M225" s="2">
        <v>1255.1600000000001</v>
      </c>
      <c r="N225" s="2">
        <v>163.17080000000001</v>
      </c>
      <c r="O225" s="2">
        <v>0</v>
      </c>
      <c r="P225" s="2">
        <v>0</v>
      </c>
      <c r="Q225" s="2">
        <v>1418.3308000000002</v>
      </c>
      <c r="S225" t="s">
        <v>1</v>
      </c>
    </row>
    <row r="226" spans="1:19" x14ac:dyDescent="0.25">
      <c r="A226" t="s">
        <v>7981</v>
      </c>
      <c r="B226" t="s">
        <v>9332</v>
      </c>
      <c r="C226" t="s">
        <v>1</v>
      </c>
      <c r="D226" t="s">
        <v>0</v>
      </c>
      <c r="E226" t="s">
        <v>9420</v>
      </c>
      <c r="F226" t="s">
        <v>9421</v>
      </c>
      <c r="G226">
        <v>51</v>
      </c>
      <c r="H226">
        <v>51</v>
      </c>
      <c r="I226" t="s">
        <v>9134</v>
      </c>
      <c r="J226" t="s">
        <v>41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S226" t="s">
        <v>1</v>
      </c>
    </row>
    <row r="227" spans="1:19" x14ac:dyDescent="0.25">
      <c r="A227" t="s">
        <v>7981</v>
      </c>
      <c r="B227" t="s">
        <v>9332</v>
      </c>
      <c r="C227" t="s">
        <v>1</v>
      </c>
      <c r="D227" t="s">
        <v>0</v>
      </c>
      <c r="E227" t="s">
        <v>9420</v>
      </c>
      <c r="F227" t="s">
        <v>9421</v>
      </c>
      <c r="G227">
        <v>50</v>
      </c>
      <c r="H227">
        <v>50</v>
      </c>
      <c r="I227" t="s">
        <v>1459</v>
      </c>
      <c r="J227" t="s">
        <v>9221</v>
      </c>
      <c r="K227" s="2">
        <v>0</v>
      </c>
      <c r="L227" s="2">
        <v>0</v>
      </c>
      <c r="M227" s="2">
        <v>931.8</v>
      </c>
      <c r="N227" s="2">
        <v>121.134</v>
      </c>
      <c r="O227" s="2">
        <v>0</v>
      </c>
      <c r="P227" s="2">
        <v>0</v>
      </c>
      <c r="Q227" s="2">
        <v>1052.934</v>
      </c>
      <c r="S227" t="s">
        <v>1</v>
      </c>
    </row>
    <row r="228" spans="1:19" x14ac:dyDescent="0.25">
      <c r="A228" t="s">
        <v>7981</v>
      </c>
      <c r="B228" t="s">
        <v>9332</v>
      </c>
      <c r="C228" t="s">
        <v>1</v>
      </c>
      <c r="D228" t="s">
        <v>0</v>
      </c>
      <c r="E228" t="s">
        <v>9420</v>
      </c>
      <c r="F228" t="s">
        <v>9421</v>
      </c>
      <c r="G228">
        <v>49</v>
      </c>
      <c r="H228">
        <v>49</v>
      </c>
      <c r="I228" t="s">
        <v>9134</v>
      </c>
      <c r="J228" t="s">
        <v>41</v>
      </c>
      <c r="K228" s="2">
        <v>0</v>
      </c>
      <c r="L228" s="2">
        <v>0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S228" t="s">
        <v>1</v>
      </c>
    </row>
    <row r="229" spans="1:19" x14ac:dyDescent="0.25">
      <c r="A229" t="s">
        <v>7981</v>
      </c>
      <c r="B229" t="s">
        <v>9332</v>
      </c>
      <c r="C229" t="s">
        <v>1</v>
      </c>
      <c r="D229" t="s">
        <v>0</v>
      </c>
      <c r="E229" t="s">
        <v>9420</v>
      </c>
      <c r="F229" t="s">
        <v>9421</v>
      </c>
      <c r="G229">
        <v>48</v>
      </c>
      <c r="H229">
        <v>48</v>
      </c>
      <c r="I229" t="s">
        <v>2202</v>
      </c>
      <c r="J229" t="s">
        <v>9220</v>
      </c>
      <c r="K229" s="2">
        <v>0</v>
      </c>
      <c r="L229" s="2">
        <v>0</v>
      </c>
      <c r="M229" s="2">
        <v>531.4</v>
      </c>
      <c r="N229" s="2">
        <v>69.081999999999994</v>
      </c>
      <c r="O229" s="2">
        <v>0</v>
      </c>
      <c r="P229" s="2">
        <v>0</v>
      </c>
      <c r="Q229" s="2">
        <v>600.48199999999997</v>
      </c>
      <c r="S229" t="s">
        <v>1</v>
      </c>
    </row>
    <row r="230" spans="1:19" x14ac:dyDescent="0.25">
      <c r="A230" t="s">
        <v>7981</v>
      </c>
      <c r="B230" t="s">
        <v>9332</v>
      </c>
      <c r="C230" t="s">
        <v>1</v>
      </c>
      <c r="D230" t="s">
        <v>0</v>
      </c>
      <c r="E230" t="s">
        <v>9420</v>
      </c>
      <c r="F230" t="s">
        <v>9421</v>
      </c>
      <c r="G230">
        <v>47</v>
      </c>
      <c r="H230">
        <v>47</v>
      </c>
      <c r="I230" t="s">
        <v>2355</v>
      </c>
      <c r="J230" t="s">
        <v>9200</v>
      </c>
      <c r="K230" s="2">
        <v>0</v>
      </c>
      <c r="L230" s="2">
        <v>0</v>
      </c>
      <c r="M230" s="2">
        <v>229.69</v>
      </c>
      <c r="N230" s="2">
        <v>29.8597</v>
      </c>
      <c r="O230" s="2">
        <v>0</v>
      </c>
      <c r="P230" s="2">
        <v>0</v>
      </c>
      <c r="Q230" s="2">
        <v>259.54969999999997</v>
      </c>
      <c r="S230" t="s">
        <v>1</v>
      </c>
    </row>
    <row r="231" spans="1:19" x14ac:dyDescent="0.25">
      <c r="A231" t="s">
        <v>7981</v>
      </c>
      <c r="B231" t="s">
        <v>9332</v>
      </c>
      <c r="C231" t="s">
        <v>1</v>
      </c>
      <c r="D231" t="s">
        <v>0</v>
      </c>
      <c r="E231" t="s">
        <v>9420</v>
      </c>
      <c r="F231" t="s">
        <v>9421</v>
      </c>
      <c r="G231">
        <v>46</v>
      </c>
      <c r="H231">
        <v>46</v>
      </c>
      <c r="I231" t="s">
        <v>9134</v>
      </c>
      <c r="J231" t="s">
        <v>41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S231" t="s">
        <v>1</v>
      </c>
    </row>
    <row r="232" spans="1:19" x14ac:dyDescent="0.25">
      <c r="A232" t="s">
        <v>7981</v>
      </c>
      <c r="B232" t="s">
        <v>9332</v>
      </c>
      <c r="C232" t="s">
        <v>1</v>
      </c>
      <c r="D232" t="s">
        <v>0</v>
      </c>
      <c r="E232" t="s">
        <v>9420</v>
      </c>
      <c r="F232" t="s">
        <v>9421</v>
      </c>
      <c r="G232">
        <v>45</v>
      </c>
      <c r="H232">
        <v>45</v>
      </c>
      <c r="I232" t="s">
        <v>9134</v>
      </c>
      <c r="J232" t="s">
        <v>41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S232" t="s">
        <v>1</v>
      </c>
    </row>
    <row r="233" spans="1:19" x14ac:dyDescent="0.25">
      <c r="A233" t="s">
        <v>7981</v>
      </c>
      <c r="B233" t="s">
        <v>9332</v>
      </c>
      <c r="C233" t="s">
        <v>1</v>
      </c>
      <c r="D233" t="s">
        <v>0</v>
      </c>
      <c r="E233" t="s">
        <v>9420</v>
      </c>
      <c r="F233" t="s">
        <v>9421</v>
      </c>
      <c r="G233">
        <v>44</v>
      </c>
      <c r="H233">
        <v>44</v>
      </c>
      <c r="I233" t="s">
        <v>9134</v>
      </c>
      <c r="J233" t="s">
        <v>41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S233" t="s">
        <v>1</v>
      </c>
    </row>
    <row r="234" spans="1:19" x14ac:dyDescent="0.25">
      <c r="A234" t="s">
        <v>7981</v>
      </c>
      <c r="B234" t="s">
        <v>9332</v>
      </c>
      <c r="C234" t="s">
        <v>1</v>
      </c>
      <c r="D234" t="s">
        <v>0</v>
      </c>
      <c r="E234" t="s">
        <v>9420</v>
      </c>
      <c r="F234" t="s">
        <v>9421</v>
      </c>
      <c r="G234">
        <v>43</v>
      </c>
      <c r="H234">
        <v>43</v>
      </c>
      <c r="I234" t="s">
        <v>1529</v>
      </c>
      <c r="J234" t="s">
        <v>2979</v>
      </c>
      <c r="K234" s="2">
        <v>0</v>
      </c>
      <c r="L234" s="2">
        <v>0</v>
      </c>
      <c r="M234" s="2">
        <v>1763.07</v>
      </c>
      <c r="N234" s="2">
        <v>229.19909999999999</v>
      </c>
      <c r="O234" s="2">
        <v>0</v>
      </c>
      <c r="P234" s="2">
        <v>0</v>
      </c>
      <c r="Q234" s="2">
        <v>1992.2691</v>
      </c>
      <c r="S234" t="s">
        <v>1</v>
      </c>
    </row>
    <row r="235" spans="1:19" x14ac:dyDescent="0.25">
      <c r="A235" t="s">
        <v>7981</v>
      </c>
      <c r="B235" t="s">
        <v>9393</v>
      </c>
      <c r="C235" t="s">
        <v>1</v>
      </c>
      <c r="D235" t="s">
        <v>0</v>
      </c>
      <c r="E235" t="s">
        <v>9420</v>
      </c>
      <c r="F235" t="s">
        <v>9421</v>
      </c>
      <c r="G235">
        <v>42</v>
      </c>
      <c r="H235">
        <v>42</v>
      </c>
      <c r="I235" t="s">
        <v>1529</v>
      </c>
      <c r="J235" t="s">
        <v>2979</v>
      </c>
      <c r="K235" s="2">
        <v>0</v>
      </c>
      <c r="L235" s="2">
        <v>0</v>
      </c>
      <c r="M235" s="2">
        <v>860.25</v>
      </c>
      <c r="N235" s="2">
        <v>111.83250000000001</v>
      </c>
      <c r="O235" s="2">
        <v>0</v>
      </c>
      <c r="P235" s="2">
        <v>0</v>
      </c>
      <c r="Q235" s="2">
        <v>972.08249999999998</v>
      </c>
      <c r="S235" t="s">
        <v>1</v>
      </c>
    </row>
    <row r="236" spans="1:19" x14ac:dyDescent="0.25">
      <c r="A236" t="s">
        <v>7981</v>
      </c>
      <c r="B236" t="s">
        <v>9393</v>
      </c>
      <c r="C236" t="s">
        <v>1</v>
      </c>
      <c r="D236" t="s">
        <v>0</v>
      </c>
      <c r="E236" t="s">
        <v>9420</v>
      </c>
      <c r="F236" t="s">
        <v>9421</v>
      </c>
      <c r="G236">
        <v>41</v>
      </c>
      <c r="H236">
        <v>41</v>
      </c>
      <c r="I236" t="s">
        <v>1529</v>
      </c>
      <c r="J236" t="s">
        <v>2979</v>
      </c>
      <c r="K236" s="2">
        <v>0</v>
      </c>
      <c r="L236" s="2">
        <v>0</v>
      </c>
      <c r="M236" s="2">
        <v>1231.9000000000001</v>
      </c>
      <c r="N236" s="2">
        <v>160.14700000000002</v>
      </c>
      <c r="O236" s="2">
        <v>0</v>
      </c>
      <c r="P236" s="2">
        <v>0</v>
      </c>
      <c r="Q236" s="2">
        <v>1392.047</v>
      </c>
      <c r="S236" t="s">
        <v>1</v>
      </c>
    </row>
    <row r="237" spans="1:19" x14ac:dyDescent="0.25">
      <c r="A237" t="s">
        <v>7981</v>
      </c>
      <c r="B237" t="s">
        <v>9393</v>
      </c>
      <c r="C237" t="s">
        <v>1</v>
      </c>
      <c r="D237" t="s">
        <v>0</v>
      </c>
      <c r="E237" t="s">
        <v>9420</v>
      </c>
      <c r="F237" t="s">
        <v>9421</v>
      </c>
      <c r="G237">
        <v>40</v>
      </c>
      <c r="H237">
        <v>40</v>
      </c>
      <c r="I237" t="s">
        <v>1529</v>
      </c>
      <c r="J237" t="s">
        <v>2979</v>
      </c>
      <c r="K237" s="2">
        <v>0</v>
      </c>
      <c r="L237" s="2">
        <v>0</v>
      </c>
      <c r="M237" s="2">
        <v>3292</v>
      </c>
      <c r="N237" s="2">
        <v>427.96000000000004</v>
      </c>
      <c r="O237" s="2">
        <v>0</v>
      </c>
      <c r="P237" s="2">
        <v>0</v>
      </c>
      <c r="Q237" s="2">
        <v>3719.96</v>
      </c>
      <c r="S237" t="s">
        <v>1</v>
      </c>
    </row>
    <row r="238" spans="1:19" x14ac:dyDescent="0.25">
      <c r="A238" t="s">
        <v>7981</v>
      </c>
      <c r="B238" t="s">
        <v>9393</v>
      </c>
      <c r="C238" t="s">
        <v>1</v>
      </c>
      <c r="D238" t="s">
        <v>0</v>
      </c>
      <c r="E238" t="s">
        <v>9420</v>
      </c>
      <c r="F238" t="s">
        <v>9421</v>
      </c>
      <c r="G238">
        <v>39</v>
      </c>
      <c r="H238">
        <v>39</v>
      </c>
      <c r="I238" t="s">
        <v>1529</v>
      </c>
      <c r="J238" t="s">
        <v>2979</v>
      </c>
      <c r="K238" s="2">
        <v>0</v>
      </c>
      <c r="L238" s="2">
        <v>0</v>
      </c>
      <c r="M238" s="2">
        <v>3553.15</v>
      </c>
      <c r="N238" s="2">
        <v>461.90950000000004</v>
      </c>
      <c r="O238" s="2">
        <v>0</v>
      </c>
      <c r="P238" s="2">
        <v>0</v>
      </c>
      <c r="Q238" s="2">
        <v>4015.0595000000003</v>
      </c>
      <c r="S238" t="s">
        <v>1</v>
      </c>
    </row>
    <row r="239" spans="1:19" x14ac:dyDescent="0.25">
      <c r="A239" t="s">
        <v>7981</v>
      </c>
      <c r="B239" t="s">
        <v>9393</v>
      </c>
      <c r="C239" t="s">
        <v>1</v>
      </c>
      <c r="D239" t="s">
        <v>0</v>
      </c>
      <c r="E239" t="s">
        <v>9420</v>
      </c>
      <c r="F239" t="s">
        <v>9421</v>
      </c>
      <c r="G239">
        <v>38</v>
      </c>
      <c r="H239">
        <v>38</v>
      </c>
      <c r="I239" t="s">
        <v>3067</v>
      </c>
      <c r="J239" t="s">
        <v>9184</v>
      </c>
      <c r="K239" s="2">
        <v>0</v>
      </c>
      <c r="L239" s="2">
        <v>0</v>
      </c>
      <c r="M239" s="2">
        <v>490</v>
      </c>
      <c r="N239" s="2">
        <v>63.7</v>
      </c>
      <c r="O239" s="2">
        <v>0</v>
      </c>
      <c r="P239" s="2">
        <v>0</v>
      </c>
      <c r="Q239" s="2">
        <v>553.70000000000005</v>
      </c>
      <c r="S239" t="s">
        <v>1</v>
      </c>
    </row>
    <row r="240" spans="1:19" x14ac:dyDescent="0.25">
      <c r="A240" t="s">
        <v>7981</v>
      </c>
      <c r="B240" t="s">
        <v>9393</v>
      </c>
      <c r="C240" t="s">
        <v>1</v>
      </c>
      <c r="D240" t="s">
        <v>0</v>
      </c>
      <c r="E240" t="s">
        <v>9420</v>
      </c>
      <c r="F240" t="s">
        <v>9421</v>
      </c>
      <c r="G240">
        <v>37</v>
      </c>
      <c r="H240">
        <v>37</v>
      </c>
      <c r="I240" t="s">
        <v>1529</v>
      </c>
      <c r="J240" t="s">
        <v>2979</v>
      </c>
      <c r="K240" s="2">
        <v>0</v>
      </c>
      <c r="L240" s="2">
        <v>0</v>
      </c>
      <c r="M240" s="2">
        <v>2222.1999999999998</v>
      </c>
      <c r="N240" s="2">
        <v>288.88599999999997</v>
      </c>
      <c r="O240" s="2">
        <v>0</v>
      </c>
      <c r="P240" s="2">
        <v>0</v>
      </c>
      <c r="Q240" s="2">
        <v>2511.0859999999998</v>
      </c>
      <c r="S240" t="s">
        <v>1</v>
      </c>
    </row>
    <row r="241" spans="1:19" x14ac:dyDescent="0.25">
      <c r="A241" t="s">
        <v>7981</v>
      </c>
      <c r="B241" t="s">
        <v>9393</v>
      </c>
      <c r="C241" t="s">
        <v>1</v>
      </c>
      <c r="D241" t="s">
        <v>0</v>
      </c>
      <c r="E241" t="s">
        <v>9420</v>
      </c>
      <c r="F241" t="s">
        <v>9421</v>
      </c>
      <c r="G241">
        <v>36</v>
      </c>
      <c r="H241">
        <v>36</v>
      </c>
      <c r="I241" t="s">
        <v>1529</v>
      </c>
      <c r="J241" t="s">
        <v>2979</v>
      </c>
      <c r="K241" s="2">
        <v>0</v>
      </c>
      <c r="L241" s="2">
        <v>0</v>
      </c>
      <c r="M241" s="2">
        <v>298.5</v>
      </c>
      <c r="N241" s="2">
        <v>38.805</v>
      </c>
      <c r="O241" s="2">
        <v>0</v>
      </c>
      <c r="P241" s="2">
        <v>0</v>
      </c>
      <c r="Q241" s="2">
        <v>337.30500000000001</v>
      </c>
      <c r="S241" t="s">
        <v>1</v>
      </c>
    </row>
    <row r="242" spans="1:19" x14ac:dyDescent="0.25">
      <c r="A242" t="s">
        <v>7981</v>
      </c>
      <c r="B242" t="s">
        <v>9393</v>
      </c>
      <c r="C242" t="s">
        <v>1</v>
      </c>
      <c r="D242" t="s">
        <v>0</v>
      </c>
      <c r="E242" t="s">
        <v>9420</v>
      </c>
      <c r="F242" t="s">
        <v>9421</v>
      </c>
      <c r="G242">
        <v>35</v>
      </c>
      <c r="H242">
        <v>35</v>
      </c>
      <c r="I242" t="s">
        <v>1529</v>
      </c>
      <c r="J242" t="s">
        <v>2979</v>
      </c>
      <c r="K242" s="2">
        <v>0</v>
      </c>
      <c r="L242" s="2">
        <v>0</v>
      </c>
      <c r="M242" s="2">
        <v>591.25</v>
      </c>
      <c r="N242" s="2">
        <v>76.862499999999997</v>
      </c>
      <c r="O242" s="2">
        <v>0</v>
      </c>
      <c r="P242" s="2">
        <v>0</v>
      </c>
      <c r="Q242" s="2">
        <v>668.11249999999995</v>
      </c>
      <c r="S242" t="s">
        <v>1</v>
      </c>
    </row>
    <row r="243" spans="1:19" x14ac:dyDescent="0.25">
      <c r="A243" t="s">
        <v>7981</v>
      </c>
      <c r="B243" t="s">
        <v>9393</v>
      </c>
      <c r="C243" t="s">
        <v>1</v>
      </c>
      <c r="D243" t="s">
        <v>0</v>
      </c>
      <c r="E243" t="s">
        <v>9420</v>
      </c>
      <c r="F243" t="s">
        <v>9421</v>
      </c>
      <c r="G243">
        <v>34</v>
      </c>
      <c r="H243">
        <v>34</v>
      </c>
      <c r="I243" t="s">
        <v>1529</v>
      </c>
      <c r="J243" t="s">
        <v>2979</v>
      </c>
      <c r="K243" s="2">
        <v>0</v>
      </c>
      <c r="L243" s="2">
        <v>0</v>
      </c>
      <c r="M243" s="2">
        <v>750</v>
      </c>
      <c r="N243" s="2">
        <v>97.5</v>
      </c>
      <c r="O243" s="2">
        <v>0</v>
      </c>
      <c r="P243" s="2">
        <v>0</v>
      </c>
      <c r="Q243" s="2">
        <v>847.5</v>
      </c>
      <c r="S243" t="s">
        <v>1</v>
      </c>
    </row>
    <row r="244" spans="1:19" x14ac:dyDescent="0.25">
      <c r="A244" t="s">
        <v>7981</v>
      </c>
      <c r="B244" t="s">
        <v>9393</v>
      </c>
      <c r="C244" t="s">
        <v>1</v>
      </c>
      <c r="D244" t="s">
        <v>0</v>
      </c>
      <c r="E244" t="s">
        <v>9420</v>
      </c>
      <c r="F244" t="s">
        <v>9421</v>
      </c>
      <c r="G244">
        <v>33</v>
      </c>
      <c r="H244">
        <v>33</v>
      </c>
      <c r="I244" t="s">
        <v>2802</v>
      </c>
      <c r="J244" t="s">
        <v>9181</v>
      </c>
      <c r="K244" s="2">
        <v>0</v>
      </c>
      <c r="L244" s="2">
        <v>0</v>
      </c>
      <c r="M244" s="2">
        <v>693.3</v>
      </c>
      <c r="N244" s="2">
        <v>90.128999999999991</v>
      </c>
      <c r="O244" s="2">
        <v>0</v>
      </c>
      <c r="P244" s="2">
        <v>0</v>
      </c>
      <c r="Q244" s="2">
        <v>783.42899999999997</v>
      </c>
      <c r="S244" t="s">
        <v>1</v>
      </c>
    </row>
    <row r="245" spans="1:19" x14ac:dyDescent="0.25">
      <c r="A245" t="s">
        <v>7981</v>
      </c>
      <c r="B245" t="s">
        <v>9329</v>
      </c>
      <c r="C245" t="s">
        <v>1</v>
      </c>
      <c r="D245" t="s">
        <v>0</v>
      </c>
      <c r="E245" t="s">
        <v>9420</v>
      </c>
      <c r="F245" t="s">
        <v>9421</v>
      </c>
      <c r="G245">
        <v>32</v>
      </c>
      <c r="H245">
        <v>32</v>
      </c>
      <c r="I245" t="s">
        <v>5071</v>
      </c>
      <c r="J245" t="s">
        <v>9183</v>
      </c>
      <c r="K245" s="2">
        <v>0</v>
      </c>
      <c r="L245" s="2">
        <v>0</v>
      </c>
      <c r="M245" s="2">
        <v>450</v>
      </c>
      <c r="N245" s="2">
        <v>58.5</v>
      </c>
      <c r="O245" s="2">
        <v>0</v>
      </c>
      <c r="P245" s="2">
        <v>0</v>
      </c>
      <c r="Q245" s="2">
        <v>508.5</v>
      </c>
      <c r="S245" t="s">
        <v>1</v>
      </c>
    </row>
    <row r="246" spans="1:19" x14ac:dyDescent="0.25">
      <c r="A246" t="s">
        <v>7981</v>
      </c>
      <c r="B246" t="s">
        <v>9329</v>
      </c>
      <c r="C246" t="s">
        <v>1</v>
      </c>
      <c r="D246" t="s">
        <v>0</v>
      </c>
      <c r="E246" t="s">
        <v>9420</v>
      </c>
      <c r="F246" t="s">
        <v>9421</v>
      </c>
      <c r="G246">
        <v>31</v>
      </c>
      <c r="H246">
        <v>31</v>
      </c>
      <c r="I246" t="s">
        <v>2355</v>
      </c>
      <c r="J246" t="s">
        <v>9200</v>
      </c>
      <c r="K246" s="2">
        <v>0</v>
      </c>
      <c r="L246" s="2">
        <v>0</v>
      </c>
      <c r="M246" s="2">
        <v>229.69</v>
      </c>
      <c r="N246" s="2">
        <v>29.8597</v>
      </c>
      <c r="O246" s="2">
        <v>0</v>
      </c>
      <c r="P246" s="2">
        <v>0</v>
      </c>
      <c r="Q246" s="2">
        <v>259.54969999999997</v>
      </c>
      <c r="S246" t="s">
        <v>1</v>
      </c>
    </row>
    <row r="247" spans="1:19" x14ac:dyDescent="0.25">
      <c r="A247" t="s">
        <v>7981</v>
      </c>
      <c r="B247" t="s">
        <v>9329</v>
      </c>
      <c r="C247" t="s">
        <v>1</v>
      </c>
      <c r="D247" t="s">
        <v>0</v>
      </c>
      <c r="E247" t="s">
        <v>9420</v>
      </c>
      <c r="F247" t="s">
        <v>9421</v>
      </c>
      <c r="G247">
        <v>30</v>
      </c>
      <c r="H247">
        <v>30</v>
      </c>
      <c r="I247" t="s">
        <v>2355</v>
      </c>
      <c r="J247" t="s">
        <v>9200</v>
      </c>
      <c r="K247" s="2">
        <v>0</v>
      </c>
      <c r="L247" s="2">
        <v>0</v>
      </c>
      <c r="M247" s="2">
        <v>158</v>
      </c>
      <c r="N247" s="2">
        <v>20.54</v>
      </c>
      <c r="O247" s="2">
        <v>0</v>
      </c>
      <c r="P247" s="2">
        <v>0</v>
      </c>
      <c r="Q247" s="2">
        <v>178.54</v>
      </c>
      <c r="S247" t="s">
        <v>1</v>
      </c>
    </row>
    <row r="248" spans="1:19" x14ac:dyDescent="0.25">
      <c r="A248" t="s">
        <v>7981</v>
      </c>
      <c r="B248" t="s">
        <v>9353</v>
      </c>
      <c r="C248" t="s">
        <v>1</v>
      </c>
      <c r="D248" t="s">
        <v>0</v>
      </c>
      <c r="E248" t="s">
        <v>9420</v>
      </c>
      <c r="F248" t="s">
        <v>9421</v>
      </c>
      <c r="G248">
        <v>29</v>
      </c>
      <c r="H248">
        <v>29</v>
      </c>
      <c r="I248" t="s">
        <v>1470</v>
      </c>
      <c r="J248" t="s">
        <v>9195</v>
      </c>
      <c r="K248" s="2">
        <v>0</v>
      </c>
      <c r="L248" s="2">
        <v>0</v>
      </c>
      <c r="M248" s="2">
        <v>1264</v>
      </c>
      <c r="N248" s="2">
        <v>164.32</v>
      </c>
      <c r="O248" s="2">
        <v>0</v>
      </c>
      <c r="P248" s="2">
        <v>0</v>
      </c>
      <c r="Q248" s="2">
        <v>1428.32</v>
      </c>
      <c r="S248" t="s">
        <v>1</v>
      </c>
    </row>
    <row r="249" spans="1:19" x14ac:dyDescent="0.25">
      <c r="A249" t="s">
        <v>7981</v>
      </c>
      <c r="B249" t="s">
        <v>9384</v>
      </c>
      <c r="C249" t="s">
        <v>1</v>
      </c>
      <c r="D249" t="s">
        <v>0</v>
      </c>
      <c r="E249" t="s">
        <v>9420</v>
      </c>
      <c r="F249" t="s">
        <v>9421</v>
      </c>
      <c r="G249">
        <v>28</v>
      </c>
      <c r="H249">
        <v>28</v>
      </c>
      <c r="I249" t="s">
        <v>1384</v>
      </c>
      <c r="J249" t="s">
        <v>9211</v>
      </c>
      <c r="K249" s="2">
        <v>0</v>
      </c>
      <c r="L249" s="2">
        <v>0</v>
      </c>
      <c r="M249" s="2">
        <v>225.55</v>
      </c>
      <c r="N249" s="2">
        <v>29.321500000000004</v>
      </c>
      <c r="O249" s="2">
        <v>0</v>
      </c>
      <c r="P249" s="2">
        <v>0</v>
      </c>
      <c r="Q249" s="2">
        <v>254.87150000000003</v>
      </c>
      <c r="S249" t="s">
        <v>1</v>
      </c>
    </row>
    <row r="250" spans="1:19" x14ac:dyDescent="0.25">
      <c r="A250" t="s">
        <v>7981</v>
      </c>
      <c r="B250" t="s">
        <v>9384</v>
      </c>
      <c r="C250" t="s">
        <v>1</v>
      </c>
      <c r="D250" t="s">
        <v>0</v>
      </c>
      <c r="E250" t="s">
        <v>9420</v>
      </c>
      <c r="F250" t="s">
        <v>9421</v>
      </c>
      <c r="G250">
        <v>27</v>
      </c>
      <c r="H250">
        <v>27</v>
      </c>
      <c r="I250" t="s">
        <v>1384</v>
      </c>
      <c r="J250" t="s">
        <v>9211</v>
      </c>
      <c r="K250" s="2">
        <v>0</v>
      </c>
      <c r="L250" s="2">
        <v>0</v>
      </c>
      <c r="M250" s="2">
        <v>225.55</v>
      </c>
      <c r="N250" s="2">
        <v>29.321500000000004</v>
      </c>
      <c r="O250" s="2">
        <v>0</v>
      </c>
      <c r="P250" s="2">
        <v>0</v>
      </c>
      <c r="Q250" s="2">
        <v>254.87150000000003</v>
      </c>
      <c r="S250" t="s">
        <v>1</v>
      </c>
    </row>
    <row r="251" spans="1:19" x14ac:dyDescent="0.25">
      <c r="A251" t="s">
        <v>7981</v>
      </c>
      <c r="B251" t="s">
        <v>9384</v>
      </c>
      <c r="C251" t="s">
        <v>1</v>
      </c>
      <c r="D251" t="s">
        <v>0</v>
      </c>
      <c r="E251" t="s">
        <v>9420</v>
      </c>
      <c r="F251" t="s">
        <v>9421</v>
      </c>
      <c r="G251">
        <v>26</v>
      </c>
      <c r="H251">
        <v>26</v>
      </c>
      <c r="I251" t="s">
        <v>1384</v>
      </c>
      <c r="J251" t="s">
        <v>9211</v>
      </c>
      <c r="K251" s="2">
        <v>0</v>
      </c>
      <c r="L251" s="2">
        <v>0</v>
      </c>
      <c r="M251" s="2">
        <v>225.55</v>
      </c>
      <c r="N251" s="2">
        <v>29.321500000000004</v>
      </c>
      <c r="O251" s="2">
        <v>0</v>
      </c>
      <c r="P251" s="2">
        <v>0</v>
      </c>
      <c r="Q251" s="2">
        <v>254.87150000000003</v>
      </c>
      <c r="S251" t="s">
        <v>1</v>
      </c>
    </row>
    <row r="252" spans="1:19" x14ac:dyDescent="0.25">
      <c r="A252" t="s">
        <v>7981</v>
      </c>
      <c r="B252" t="s">
        <v>9384</v>
      </c>
      <c r="C252" t="s">
        <v>1</v>
      </c>
      <c r="D252" t="s">
        <v>0</v>
      </c>
      <c r="E252" t="s">
        <v>9420</v>
      </c>
      <c r="F252" t="s">
        <v>9421</v>
      </c>
      <c r="G252">
        <v>25</v>
      </c>
      <c r="H252">
        <v>25</v>
      </c>
      <c r="I252" t="s">
        <v>1384</v>
      </c>
      <c r="J252" t="s">
        <v>9211</v>
      </c>
      <c r="K252" s="2">
        <v>0</v>
      </c>
      <c r="L252" s="2">
        <v>0</v>
      </c>
      <c r="M252" s="2">
        <v>225.55</v>
      </c>
      <c r="N252" s="2">
        <v>29.321500000000004</v>
      </c>
      <c r="O252" s="2">
        <v>0</v>
      </c>
      <c r="P252" s="2">
        <v>0</v>
      </c>
      <c r="Q252" s="2">
        <v>254.87150000000003</v>
      </c>
      <c r="S252" t="s">
        <v>1</v>
      </c>
    </row>
    <row r="253" spans="1:19" x14ac:dyDescent="0.25">
      <c r="A253" t="s">
        <v>7981</v>
      </c>
      <c r="B253" t="s">
        <v>9384</v>
      </c>
      <c r="C253" t="s">
        <v>1</v>
      </c>
      <c r="D253" t="s">
        <v>0</v>
      </c>
      <c r="E253" t="s">
        <v>9420</v>
      </c>
      <c r="F253" t="s">
        <v>9421</v>
      </c>
      <c r="G253">
        <v>24</v>
      </c>
      <c r="H253">
        <v>24</v>
      </c>
      <c r="I253" t="s">
        <v>9134</v>
      </c>
      <c r="J253" t="s">
        <v>41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S253" t="s">
        <v>1</v>
      </c>
    </row>
    <row r="254" spans="1:19" x14ac:dyDescent="0.25">
      <c r="A254" t="s">
        <v>7944</v>
      </c>
      <c r="B254" t="s">
        <v>9363</v>
      </c>
      <c r="C254" t="s">
        <v>1</v>
      </c>
      <c r="D254" t="s">
        <v>0</v>
      </c>
      <c r="E254" t="s">
        <v>9420</v>
      </c>
      <c r="F254" t="s">
        <v>9421</v>
      </c>
      <c r="G254">
        <v>23</v>
      </c>
      <c r="H254">
        <v>23</v>
      </c>
      <c r="I254" t="s">
        <v>3103</v>
      </c>
      <c r="J254" t="s">
        <v>9177</v>
      </c>
      <c r="K254" s="2">
        <v>0</v>
      </c>
      <c r="L254" s="2">
        <v>0</v>
      </c>
      <c r="M254" s="2">
        <v>385.95</v>
      </c>
      <c r="N254" s="2">
        <v>50.173499999999997</v>
      </c>
      <c r="O254" s="2">
        <v>0</v>
      </c>
      <c r="P254" s="2">
        <v>0</v>
      </c>
      <c r="Q254" s="2">
        <v>436.12349999999998</v>
      </c>
      <c r="S254" t="s">
        <v>1</v>
      </c>
    </row>
    <row r="255" spans="1:19" x14ac:dyDescent="0.25">
      <c r="A255" t="s">
        <v>7944</v>
      </c>
      <c r="B255" t="s">
        <v>9363</v>
      </c>
      <c r="C255" t="s">
        <v>1</v>
      </c>
      <c r="D255" t="s">
        <v>0</v>
      </c>
      <c r="E255" t="s">
        <v>9420</v>
      </c>
      <c r="F255" t="s">
        <v>9421</v>
      </c>
      <c r="G255">
        <v>22</v>
      </c>
      <c r="H255">
        <v>22</v>
      </c>
      <c r="I255" t="s">
        <v>3103</v>
      </c>
      <c r="J255" t="s">
        <v>9177</v>
      </c>
      <c r="K255" s="2">
        <v>0</v>
      </c>
      <c r="L255" s="2">
        <v>0</v>
      </c>
      <c r="M255" s="2">
        <v>2423.1999999999998</v>
      </c>
      <c r="N255" s="2">
        <v>315.01599999999996</v>
      </c>
      <c r="O255" s="2">
        <v>0</v>
      </c>
      <c r="P255" s="2">
        <v>0</v>
      </c>
      <c r="Q255" s="2">
        <v>2738.2159999999999</v>
      </c>
      <c r="S255" t="s">
        <v>1</v>
      </c>
    </row>
    <row r="256" spans="1:19" x14ac:dyDescent="0.25">
      <c r="A256" t="s">
        <v>7944</v>
      </c>
      <c r="B256" t="s">
        <v>9397</v>
      </c>
      <c r="C256" t="s">
        <v>1</v>
      </c>
      <c r="D256" t="s">
        <v>0</v>
      </c>
      <c r="E256" t="s">
        <v>9420</v>
      </c>
      <c r="F256" t="s">
        <v>9421</v>
      </c>
      <c r="G256">
        <v>21</v>
      </c>
      <c r="H256">
        <v>21</v>
      </c>
      <c r="I256" t="s">
        <v>3067</v>
      </c>
      <c r="J256" t="s">
        <v>9184</v>
      </c>
      <c r="K256" s="2">
        <v>0</v>
      </c>
      <c r="L256" s="2">
        <v>0</v>
      </c>
      <c r="M256" s="2">
        <v>1855</v>
      </c>
      <c r="N256" s="2">
        <v>241.15</v>
      </c>
      <c r="O256" s="2">
        <v>0</v>
      </c>
      <c r="P256" s="2">
        <v>0</v>
      </c>
      <c r="Q256" s="2">
        <v>2096.15</v>
      </c>
      <c r="S256" t="s">
        <v>1</v>
      </c>
    </row>
    <row r="257" spans="1:19" x14ac:dyDescent="0.25">
      <c r="A257" t="s">
        <v>7944</v>
      </c>
      <c r="B257" t="s">
        <v>9397</v>
      </c>
      <c r="C257" t="s">
        <v>1</v>
      </c>
      <c r="D257" t="s">
        <v>0</v>
      </c>
      <c r="E257" t="s">
        <v>9420</v>
      </c>
      <c r="F257" t="s">
        <v>9421</v>
      </c>
      <c r="G257">
        <v>20</v>
      </c>
      <c r="H257">
        <v>20</v>
      </c>
      <c r="I257" t="s">
        <v>1529</v>
      </c>
      <c r="J257" t="s">
        <v>2979</v>
      </c>
      <c r="K257" s="2">
        <v>0</v>
      </c>
      <c r="L257" s="2">
        <v>0</v>
      </c>
      <c r="M257" s="2">
        <v>321.24</v>
      </c>
      <c r="N257" s="2">
        <v>41.761200000000002</v>
      </c>
      <c r="O257" s="2">
        <v>0</v>
      </c>
      <c r="P257" s="2">
        <v>0</v>
      </c>
      <c r="Q257" s="2">
        <v>363.00120000000004</v>
      </c>
      <c r="S257" t="s">
        <v>1</v>
      </c>
    </row>
    <row r="258" spans="1:19" x14ac:dyDescent="0.25">
      <c r="A258" t="s">
        <v>7944</v>
      </c>
      <c r="B258" t="s">
        <v>9397</v>
      </c>
      <c r="C258" t="s">
        <v>1</v>
      </c>
      <c r="D258" t="s">
        <v>0</v>
      </c>
      <c r="E258" t="s">
        <v>9420</v>
      </c>
      <c r="F258" t="s">
        <v>9421</v>
      </c>
      <c r="G258">
        <v>19</v>
      </c>
      <c r="H258">
        <v>19</v>
      </c>
      <c r="I258" t="s">
        <v>1529</v>
      </c>
      <c r="J258" t="s">
        <v>2979</v>
      </c>
      <c r="K258" s="2">
        <v>0</v>
      </c>
      <c r="L258" s="2">
        <v>0</v>
      </c>
      <c r="M258" s="2">
        <v>757.2</v>
      </c>
      <c r="N258" s="2">
        <v>98.436000000000007</v>
      </c>
      <c r="O258" s="2">
        <v>0</v>
      </c>
      <c r="P258" s="2">
        <v>0</v>
      </c>
      <c r="Q258" s="2">
        <v>855.63600000000008</v>
      </c>
      <c r="S258" t="s">
        <v>1</v>
      </c>
    </row>
    <row r="259" spans="1:19" x14ac:dyDescent="0.25">
      <c r="A259" t="s">
        <v>7944</v>
      </c>
      <c r="B259" t="s">
        <v>9397</v>
      </c>
      <c r="C259" t="s">
        <v>1</v>
      </c>
      <c r="D259" t="s">
        <v>0</v>
      </c>
      <c r="E259" t="s">
        <v>9420</v>
      </c>
      <c r="F259" t="s">
        <v>9421</v>
      </c>
      <c r="G259">
        <v>18</v>
      </c>
      <c r="H259">
        <v>18</v>
      </c>
      <c r="I259" t="s">
        <v>1529</v>
      </c>
      <c r="J259" t="s">
        <v>2979</v>
      </c>
      <c r="K259" s="2">
        <v>0</v>
      </c>
      <c r="L259" s="2">
        <v>0</v>
      </c>
      <c r="M259" s="2">
        <v>591.25</v>
      </c>
      <c r="N259" s="2">
        <v>76.862499999999997</v>
      </c>
      <c r="O259" s="2">
        <v>0</v>
      </c>
      <c r="P259" s="2">
        <v>0</v>
      </c>
      <c r="Q259" s="2">
        <v>668.11249999999995</v>
      </c>
      <c r="S259" t="s">
        <v>1</v>
      </c>
    </row>
    <row r="260" spans="1:19" x14ac:dyDescent="0.25">
      <c r="A260" t="s">
        <v>7944</v>
      </c>
      <c r="B260" t="s">
        <v>9397</v>
      </c>
      <c r="C260" t="s">
        <v>1</v>
      </c>
      <c r="D260" t="s">
        <v>0</v>
      </c>
      <c r="E260" t="s">
        <v>9420</v>
      </c>
      <c r="F260" t="s">
        <v>9421</v>
      </c>
      <c r="G260">
        <v>17</v>
      </c>
      <c r="H260">
        <v>17</v>
      </c>
      <c r="I260" t="s">
        <v>1529</v>
      </c>
      <c r="J260" t="s">
        <v>2979</v>
      </c>
      <c r="K260" s="2">
        <v>0</v>
      </c>
      <c r="L260" s="2">
        <v>0</v>
      </c>
      <c r="M260" s="2">
        <v>1806.87</v>
      </c>
      <c r="N260" s="2">
        <v>234.8931</v>
      </c>
      <c r="O260" s="2">
        <v>0</v>
      </c>
      <c r="P260" s="2">
        <v>0</v>
      </c>
      <c r="Q260" s="2">
        <v>2041.7630999999999</v>
      </c>
      <c r="S260" t="s">
        <v>1</v>
      </c>
    </row>
    <row r="261" spans="1:19" x14ac:dyDescent="0.25">
      <c r="A261" t="s">
        <v>7944</v>
      </c>
      <c r="B261" t="s">
        <v>9397</v>
      </c>
      <c r="C261" t="s">
        <v>1</v>
      </c>
      <c r="D261" t="s">
        <v>0</v>
      </c>
      <c r="E261" t="s">
        <v>9420</v>
      </c>
      <c r="F261" t="s">
        <v>9421</v>
      </c>
      <c r="G261">
        <v>16</v>
      </c>
      <c r="H261">
        <v>16</v>
      </c>
      <c r="I261" t="s">
        <v>1529</v>
      </c>
      <c r="J261" t="s">
        <v>2979</v>
      </c>
      <c r="K261" s="2">
        <v>0</v>
      </c>
      <c r="L261" s="2">
        <v>0</v>
      </c>
      <c r="M261" s="2">
        <v>3167.58</v>
      </c>
      <c r="N261" s="2">
        <v>411.78539999999998</v>
      </c>
      <c r="O261" s="2">
        <v>0</v>
      </c>
      <c r="P261" s="2">
        <v>0</v>
      </c>
      <c r="Q261" s="2">
        <v>3579.3653999999997</v>
      </c>
      <c r="S261" t="s">
        <v>1</v>
      </c>
    </row>
    <row r="262" spans="1:19" x14ac:dyDescent="0.25">
      <c r="A262" t="s">
        <v>7944</v>
      </c>
      <c r="B262" t="s">
        <v>9397</v>
      </c>
      <c r="C262" t="s">
        <v>1</v>
      </c>
      <c r="D262" t="s">
        <v>0</v>
      </c>
      <c r="E262" t="s">
        <v>9420</v>
      </c>
      <c r="F262" t="s">
        <v>9421</v>
      </c>
      <c r="G262">
        <v>15</v>
      </c>
      <c r="H262">
        <v>15</v>
      </c>
      <c r="I262" t="s">
        <v>1529</v>
      </c>
      <c r="J262" t="s">
        <v>2979</v>
      </c>
      <c r="K262" s="2">
        <v>0</v>
      </c>
      <c r="L262" s="2">
        <v>0</v>
      </c>
      <c r="M262" s="2">
        <v>3553.15</v>
      </c>
      <c r="N262" s="2">
        <v>461.90950000000004</v>
      </c>
      <c r="O262" s="2">
        <v>0</v>
      </c>
      <c r="P262" s="2">
        <v>0</v>
      </c>
      <c r="Q262" s="2">
        <v>4015.0595000000003</v>
      </c>
      <c r="S262" t="s">
        <v>1</v>
      </c>
    </row>
    <row r="263" spans="1:19" x14ac:dyDescent="0.25">
      <c r="A263" t="s">
        <v>7944</v>
      </c>
      <c r="B263" t="s">
        <v>9397</v>
      </c>
      <c r="C263" t="s">
        <v>1</v>
      </c>
      <c r="D263" t="s">
        <v>0</v>
      </c>
      <c r="E263" t="s">
        <v>9420</v>
      </c>
      <c r="F263" t="s">
        <v>9421</v>
      </c>
      <c r="G263">
        <v>14</v>
      </c>
      <c r="H263">
        <v>14</v>
      </c>
      <c r="I263" t="s">
        <v>1529</v>
      </c>
      <c r="J263" t="s">
        <v>2979</v>
      </c>
      <c r="K263" s="2">
        <v>0</v>
      </c>
      <c r="L263" s="2">
        <v>0</v>
      </c>
      <c r="M263" s="2">
        <v>238.8</v>
      </c>
      <c r="N263" s="2">
        <v>31.044000000000004</v>
      </c>
      <c r="O263" s="2">
        <v>0</v>
      </c>
      <c r="P263" s="2">
        <v>0</v>
      </c>
      <c r="Q263" s="2">
        <v>269.84399999999999</v>
      </c>
      <c r="S263" t="s">
        <v>1</v>
      </c>
    </row>
    <row r="264" spans="1:19" x14ac:dyDescent="0.25">
      <c r="A264" t="s">
        <v>7944</v>
      </c>
      <c r="B264" t="s">
        <v>9397</v>
      </c>
      <c r="C264" t="s">
        <v>1</v>
      </c>
      <c r="D264" t="s">
        <v>0</v>
      </c>
      <c r="E264" t="s">
        <v>9420</v>
      </c>
      <c r="F264" t="s">
        <v>9421</v>
      </c>
      <c r="G264">
        <v>13</v>
      </c>
      <c r="H264">
        <v>13</v>
      </c>
      <c r="I264" t="s">
        <v>1529</v>
      </c>
      <c r="J264" t="s">
        <v>2979</v>
      </c>
      <c r="K264" s="2">
        <v>0</v>
      </c>
      <c r="L264" s="2">
        <v>0</v>
      </c>
      <c r="M264" s="2">
        <v>1265</v>
      </c>
      <c r="N264" s="2">
        <v>164.45000000000002</v>
      </c>
      <c r="O264" s="2">
        <v>0</v>
      </c>
      <c r="P264" s="2">
        <v>0</v>
      </c>
      <c r="Q264" s="2">
        <v>1429.45</v>
      </c>
      <c r="S264" t="s">
        <v>1</v>
      </c>
    </row>
    <row r="265" spans="1:19" x14ac:dyDescent="0.25">
      <c r="A265" t="s">
        <v>7944</v>
      </c>
      <c r="B265" t="s">
        <v>9397</v>
      </c>
      <c r="C265" t="s">
        <v>1</v>
      </c>
      <c r="D265" t="s">
        <v>0</v>
      </c>
      <c r="E265" t="s">
        <v>9420</v>
      </c>
      <c r="F265" t="s">
        <v>9421</v>
      </c>
      <c r="G265">
        <v>12</v>
      </c>
      <c r="H265">
        <v>12</v>
      </c>
      <c r="I265" t="s">
        <v>1529</v>
      </c>
      <c r="J265" t="s">
        <v>2979</v>
      </c>
      <c r="K265" s="2">
        <v>0</v>
      </c>
      <c r="L265" s="2">
        <v>0</v>
      </c>
      <c r="M265" s="2">
        <v>2222.1999999999998</v>
      </c>
      <c r="N265" s="2">
        <v>288.88599999999997</v>
      </c>
      <c r="O265" s="2">
        <v>0</v>
      </c>
      <c r="P265" s="2">
        <v>0</v>
      </c>
      <c r="Q265" s="2">
        <v>2511.0859999999998</v>
      </c>
      <c r="S265" t="s">
        <v>1</v>
      </c>
    </row>
    <row r="266" spans="1:19" x14ac:dyDescent="0.25">
      <c r="A266" t="s">
        <v>7944</v>
      </c>
      <c r="B266" t="s">
        <v>9397</v>
      </c>
      <c r="C266" t="s">
        <v>1</v>
      </c>
      <c r="D266" t="s">
        <v>0</v>
      </c>
      <c r="E266" t="s">
        <v>9420</v>
      </c>
      <c r="F266" t="s">
        <v>9421</v>
      </c>
      <c r="G266">
        <v>11</v>
      </c>
      <c r="H266">
        <v>11</v>
      </c>
      <c r="I266" t="s">
        <v>1529</v>
      </c>
      <c r="J266" t="s">
        <v>2979</v>
      </c>
      <c r="K266" s="2">
        <v>0</v>
      </c>
      <c r="L266" s="2">
        <v>0</v>
      </c>
      <c r="M266" s="2">
        <v>750</v>
      </c>
      <c r="N266" s="2">
        <v>97.5</v>
      </c>
      <c r="O266" s="2">
        <v>0</v>
      </c>
      <c r="P266" s="2">
        <v>0</v>
      </c>
      <c r="Q266" s="2">
        <v>847.5</v>
      </c>
      <c r="S266" t="s">
        <v>1</v>
      </c>
    </row>
    <row r="267" spans="1:19" x14ac:dyDescent="0.25">
      <c r="A267" t="s">
        <v>7944</v>
      </c>
      <c r="B267" t="s">
        <v>9397</v>
      </c>
      <c r="C267" t="s">
        <v>1</v>
      </c>
      <c r="D267" t="s">
        <v>0</v>
      </c>
      <c r="E267" t="s">
        <v>9420</v>
      </c>
      <c r="F267" t="s">
        <v>9421</v>
      </c>
      <c r="G267">
        <v>10</v>
      </c>
      <c r="H267">
        <v>10</v>
      </c>
      <c r="I267" t="s">
        <v>9134</v>
      </c>
      <c r="J267" t="s">
        <v>41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S267" t="s">
        <v>1</v>
      </c>
    </row>
    <row r="268" spans="1:19" x14ac:dyDescent="0.25">
      <c r="A268" t="s">
        <v>7944</v>
      </c>
      <c r="B268" t="s">
        <v>9397</v>
      </c>
      <c r="C268" t="s">
        <v>1</v>
      </c>
      <c r="D268" t="s">
        <v>0</v>
      </c>
      <c r="E268" t="s">
        <v>9420</v>
      </c>
      <c r="F268" t="s">
        <v>9421</v>
      </c>
      <c r="G268">
        <v>9</v>
      </c>
      <c r="H268">
        <v>9</v>
      </c>
      <c r="I268" t="s">
        <v>2802</v>
      </c>
      <c r="J268" t="s">
        <v>9181</v>
      </c>
      <c r="K268" s="2">
        <v>0</v>
      </c>
      <c r="L268" s="2">
        <v>0</v>
      </c>
      <c r="M268" s="2">
        <v>693.3</v>
      </c>
      <c r="N268" s="2">
        <v>90.128999999999991</v>
      </c>
      <c r="O268" s="2">
        <v>0</v>
      </c>
      <c r="P268" s="2">
        <v>0</v>
      </c>
      <c r="Q268" s="2">
        <v>783.42899999999997</v>
      </c>
      <c r="S268" t="s">
        <v>1</v>
      </c>
    </row>
    <row r="269" spans="1:19" x14ac:dyDescent="0.25">
      <c r="A269" t="s">
        <v>7944</v>
      </c>
      <c r="B269" t="s">
        <v>9374</v>
      </c>
      <c r="C269" t="s">
        <v>1</v>
      </c>
      <c r="D269" t="s">
        <v>0</v>
      </c>
      <c r="E269" t="s">
        <v>9420</v>
      </c>
      <c r="F269" t="s">
        <v>9421</v>
      </c>
      <c r="G269">
        <v>8</v>
      </c>
      <c r="H269">
        <v>8</v>
      </c>
      <c r="I269" t="s">
        <v>1470</v>
      </c>
      <c r="J269" t="s">
        <v>9195</v>
      </c>
      <c r="K269" s="2">
        <v>0</v>
      </c>
      <c r="L269" s="2">
        <v>0</v>
      </c>
      <c r="M269" s="2">
        <v>1264</v>
      </c>
      <c r="N269" s="2">
        <v>164.32</v>
      </c>
      <c r="O269" s="2">
        <v>0</v>
      </c>
      <c r="P269" s="2">
        <v>0</v>
      </c>
      <c r="Q269" s="2">
        <v>1428.32</v>
      </c>
      <c r="S269" t="s">
        <v>1</v>
      </c>
    </row>
    <row r="270" spans="1:19" x14ac:dyDescent="0.25">
      <c r="A270" t="s">
        <v>7944</v>
      </c>
      <c r="B270" t="s">
        <v>9402</v>
      </c>
      <c r="C270" t="s">
        <v>1</v>
      </c>
      <c r="D270" t="s">
        <v>0</v>
      </c>
      <c r="E270" t="s">
        <v>9420</v>
      </c>
      <c r="F270" t="s">
        <v>9421</v>
      </c>
      <c r="G270">
        <v>7</v>
      </c>
      <c r="H270">
        <v>7</v>
      </c>
      <c r="I270" t="s">
        <v>3527</v>
      </c>
      <c r="J270" t="s">
        <v>9188</v>
      </c>
      <c r="K270" s="2">
        <v>0</v>
      </c>
      <c r="L270" s="2">
        <v>0</v>
      </c>
      <c r="M270" s="2">
        <v>1344.85</v>
      </c>
      <c r="N270" s="2">
        <v>174.8305</v>
      </c>
      <c r="O270" s="2">
        <v>0</v>
      </c>
      <c r="P270" s="2">
        <v>0</v>
      </c>
      <c r="Q270" s="2">
        <v>1519.6804999999999</v>
      </c>
      <c r="S270" t="s">
        <v>1</v>
      </c>
    </row>
    <row r="271" spans="1:19" x14ac:dyDescent="0.25">
      <c r="A271" t="s">
        <v>7944</v>
      </c>
      <c r="B271" t="s">
        <v>9408</v>
      </c>
      <c r="C271" t="s">
        <v>1</v>
      </c>
      <c r="D271" t="s">
        <v>0</v>
      </c>
      <c r="E271" t="s">
        <v>9420</v>
      </c>
      <c r="F271" t="s">
        <v>9421</v>
      </c>
      <c r="G271">
        <v>6</v>
      </c>
      <c r="H271">
        <v>6</v>
      </c>
      <c r="I271" t="s">
        <v>5071</v>
      </c>
      <c r="J271" t="s">
        <v>9183</v>
      </c>
      <c r="K271" s="2">
        <v>0</v>
      </c>
      <c r="L271" s="2">
        <v>0</v>
      </c>
      <c r="M271" s="2">
        <v>360</v>
      </c>
      <c r="N271" s="2">
        <v>46.800000000000004</v>
      </c>
      <c r="O271" s="2">
        <v>0</v>
      </c>
      <c r="P271" s="2">
        <v>0</v>
      </c>
      <c r="Q271" s="2">
        <v>406.8</v>
      </c>
      <c r="S271" t="s">
        <v>1</v>
      </c>
    </row>
    <row r="272" spans="1:19" ht="15.75" thickBot="1" x14ac:dyDescent="0.3">
      <c r="A272" t="s">
        <v>7944</v>
      </c>
      <c r="B272" t="s">
        <v>9408</v>
      </c>
      <c r="C272" t="s">
        <v>1</v>
      </c>
      <c r="D272" t="s">
        <v>0</v>
      </c>
      <c r="E272" t="s">
        <v>9420</v>
      </c>
      <c r="F272" t="s">
        <v>9421</v>
      </c>
      <c r="G272">
        <v>5</v>
      </c>
      <c r="H272">
        <v>5</v>
      </c>
      <c r="I272" t="s">
        <v>2355</v>
      </c>
      <c r="J272" t="s">
        <v>9200</v>
      </c>
      <c r="K272" s="2">
        <v>0</v>
      </c>
      <c r="L272" s="2">
        <v>0</v>
      </c>
      <c r="M272" s="2">
        <v>229.69</v>
      </c>
      <c r="N272" s="2">
        <v>29.8597</v>
      </c>
      <c r="O272" s="2">
        <v>0</v>
      </c>
      <c r="P272" s="2">
        <v>0</v>
      </c>
      <c r="Q272" s="2">
        <v>259.54969999999997</v>
      </c>
      <c r="S272" t="s">
        <v>1</v>
      </c>
    </row>
    <row r="273" spans="1:18" ht="15.75" thickBot="1" x14ac:dyDescent="0.3">
      <c r="A273" s="149"/>
      <c r="B273" s="149"/>
      <c r="C273" s="149"/>
      <c r="D273" s="149"/>
      <c r="E273" s="149"/>
      <c r="F273" s="149"/>
      <c r="G273" s="149"/>
      <c r="H273" s="149"/>
      <c r="I273" s="149"/>
      <c r="J273" s="150"/>
      <c r="K273" s="4">
        <f>+SUBTOTAL(9,Tabla2[VENTA EXENTA])</f>
        <v>0</v>
      </c>
      <c r="L273" s="4">
        <f>+SUBTOTAL(9,Tabla2[VENTA NO SUJETA])</f>
        <v>0</v>
      </c>
      <c r="M273" s="3">
        <f>+SUBTOTAL(9,Tabla2[V. GRAVADA])</f>
        <v>266263.61999999988</v>
      </c>
      <c r="N273" s="4">
        <f>+SUBTOTAL(9,Tabla2[D.FISCAL])</f>
        <v>34614.270599999989</v>
      </c>
      <c r="O273" s="4">
        <f>+SUBTOTAL(9,Tabla2[V CTA DE 3])</f>
        <v>0</v>
      </c>
      <c r="P273" s="4">
        <f>+SUBTOTAL(9,Tabla2[D. FISCAL A 3])</f>
        <v>0</v>
      </c>
      <c r="Q273" s="4">
        <f>+SUBTOTAL(9,Tabla2[VENTA TOTAL])</f>
        <v>300877.8906000001</v>
      </c>
      <c r="R273" s="31"/>
    </row>
    <row r="279" spans="1:18" x14ac:dyDescent="0.25">
      <c r="M279" s="2">
        <f>M273*0.01</f>
        <v>2662.636199999999</v>
      </c>
    </row>
    <row r="280" spans="1:18" x14ac:dyDescent="0.25">
      <c r="M280" s="2">
        <v>2292.63</v>
      </c>
    </row>
    <row r="281" spans="1:18" x14ac:dyDescent="0.25">
      <c r="M281" s="2">
        <f>M280+M279</f>
        <v>4955.2661999999991</v>
      </c>
    </row>
    <row r="4773" spans="1:19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</row>
    <row r="9755" spans="1:19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</sheetData>
  <mergeCells count="1">
    <mergeCell ref="A273:J273"/>
  </mergeCells>
  <phoneticPr fontId="8" type="noConversion"/>
  <conditionalFormatting sqref="G1:G1048576">
    <cfRule type="duplicateValues" dxfId="130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8936</v>
      </c>
      <c r="B28" t="s">
        <v>8937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8856</v>
      </c>
      <c r="B31" t="s">
        <v>8857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8856</v>
      </c>
      <c r="B34" t="s">
        <v>8857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8934</v>
      </c>
      <c r="B77" t="s">
        <v>8935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8933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8931</v>
      </c>
      <c r="B86" t="s">
        <v>8932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8895</v>
      </c>
      <c r="B100" t="s">
        <v>8896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8856</v>
      </c>
      <c r="B106" t="s">
        <v>8857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8895</v>
      </c>
      <c r="B113" t="s">
        <v>8896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8889</v>
      </c>
      <c r="B115" t="s">
        <v>8890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8856</v>
      </c>
      <c r="B120" t="s">
        <v>8857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8856</v>
      </c>
      <c r="B122" t="s">
        <v>8857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8929</v>
      </c>
      <c r="B130" t="s">
        <v>8930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8891</v>
      </c>
      <c r="B150" t="s">
        <v>8892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8913</v>
      </c>
      <c r="B154" t="s">
        <v>8914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8911</v>
      </c>
      <c r="B183" t="s">
        <v>8912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8856</v>
      </c>
      <c r="B208" t="s">
        <v>8857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8826</v>
      </c>
      <c r="B225" t="s">
        <v>8827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8889</v>
      </c>
      <c r="B243" t="s">
        <v>8890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8909</v>
      </c>
      <c r="B245" t="s">
        <v>8910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8907</v>
      </c>
      <c r="B249" t="s">
        <v>8908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8905</v>
      </c>
      <c r="B262" t="s">
        <v>8906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8903</v>
      </c>
      <c r="B315" t="s">
        <v>8904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8901</v>
      </c>
      <c r="B325" t="s">
        <v>8902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8899</v>
      </c>
      <c r="B359" t="s">
        <v>8900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8897</v>
      </c>
      <c r="B396" t="s">
        <v>8898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8895</v>
      </c>
      <c r="B411" t="s">
        <v>8896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8893</v>
      </c>
      <c r="B418" t="s">
        <v>8894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8891</v>
      </c>
      <c r="B435" t="s">
        <v>8892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8889</v>
      </c>
      <c r="B505" t="s">
        <v>8890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8880</v>
      </c>
      <c r="B523" t="s">
        <v>8881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8878</v>
      </c>
      <c r="B537" t="s">
        <v>8879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8856</v>
      </c>
      <c r="B623" t="s">
        <v>8857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8864</v>
      </c>
      <c r="B626" t="s">
        <v>8865</v>
      </c>
    </row>
    <row r="627" spans="1:2" x14ac:dyDescent="0.25">
      <c r="A627" t="s">
        <v>8864</v>
      </c>
      <c r="B627" t="s">
        <v>8865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8862</v>
      </c>
      <c r="B631" t="s">
        <v>8863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8860</v>
      </c>
      <c r="B637" t="s">
        <v>8861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8858</v>
      </c>
      <c r="B643" t="s">
        <v>8859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8856</v>
      </c>
      <c r="B645" t="s">
        <v>8857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8858</v>
      </c>
      <c r="B647" t="s">
        <v>8859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8856</v>
      </c>
      <c r="B656" t="s">
        <v>8857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8830</v>
      </c>
      <c r="B701" t="s">
        <v>8831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8828</v>
      </c>
      <c r="B705" t="s">
        <v>8829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8826</v>
      </c>
      <c r="B841" t="s">
        <v>8827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8824</v>
      </c>
      <c r="B856" t="s">
        <v>8825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8822</v>
      </c>
      <c r="B880" t="s">
        <v>8823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8820</v>
      </c>
      <c r="B904" t="s">
        <v>8821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8818</v>
      </c>
      <c r="B1025" t="s">
        <v>8819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8816</v>
      </c>
      <c r="B1028" t="s">
        <v>8817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8814</v>
      </c>
      <c r="B1068" t="s">
        <v>8815</v>
      </c>
    </row>
    <row r="1069" spans="1:2" x14ac:dyDescent="0.25">
      <c r="A1069" t="s">
        <v>8812</v>
      </c>
      <c r="B1069" t="s">
        <v>8813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8810</v>
      </c>
      <c r="B1090" t="s">
        <v>8811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8808</v>
      </c>
      <c r="B1188" t="s">
        <v>8809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8807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8805</v>
      </c>
      <c r="B1298" t="s">
        <v>8806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8803</v>
      </c>
      <c r="B1326" t="s">
        <v>8804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8" sqref="D8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7" t="s">
        <v>17</v>
      </c>
      <c r="D2" s="6" t="s">
        <v>7944</v>
      </c>
      <c r="XFD2" t="s">
        <v>7944</v>
      </c>
    </row>
    <row r="3" spans="2:4 16384:16384" x14ac:dyDescent="0.25">
      <c r="B3" s="67" t="s">
        <v>2</v>
      </c>
      <c r="D3" s="7" t="s">
        <v>9013</v>
      </c>
      <c r="XFD3" t="s">
        <v>7981</v>
      </c>
    </row>
    <row r="4" spans="2:4 16384:16384" hidden="1" x14ac:dyDescent="0.25">
      <c r="B4" s="67" t="s">
        <v>3</v>
      </c>
      <c r="D4" s="73" t="s">
        <v>1</v>
      </c>
      <c r="XFD4" t="s">
        <v>8153</v>
      </c>
    </row>
    <row r="5" spans="2:4 16384:16384" ht="14.25" hidden="1" customHeight="1" x14ac:dyDescent="0.25">
      <c r="B5" s="68" t="s">
        <v>4</v>
      </c>
      <c r="D5" s="73" t="s">
        <v>7706</v>
      </c>
      <c r="XFD5" t="s">
        <v>8265</v>
      </c>
    </row>
    <row r="6" spans="2:4 16384:16384" ht="14.25" hidden="1" customHeight="1" x14ac:dyDescent="0.25">
      <c r="B6" s="69" t="s">
        <v>69</v>
      </c>
      <c r="D6" s="74" t="s">
        <v>8136</v>
      </c>
      <c r="XFD6" t="s">
        <v>8322</v>
      </c>
    </row>
    <row r="7" spans="2:4 16384:16384" ht="14.25" hidden="1" customHeight="1" x14ac:dyDescent="0.25">
      <c r="B7" s="69" t="s">
        <v>68</v>
      </c>
      <c r="D7" s="74" t="s">
        <v>8137</v>
      </c>
      <c r="XFD7" t="s">
        <v>8323</v>
      </c>
    </row>
    <row r="8" spans="2:4 16384:16384" ht="14.25" customHeight="1" x14ac:dyDescent="0.25">
      <c r="B8" s="69" t="s">
        <v>67</v>
      </c>
      <c r="D8" s="51"/>
      <c r="XFD8" t="s">
        <v>8324</v>
      </c>
    </row>
    <row r="9" spans="2:4 16384:16384" ht="14.25" hidden="1" customHeight="1" x14ac:dyDescent="0.25">
      <c r="B9" s="67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7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7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7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7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7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7" t="s">
        <v>62</v>
      </c>
      <c r="D15" s="9">
        <v>0</v>
      </c>
      <c r="XFD15" t="s">
        <v>7981</v>
      </c>
    </row>
    <row r="16" spans="2:4 16384:16384" ht="14.25" customHeight="1" x14ac:dyDescent="0.25">
      <c r="B16" s="67" t="s">
        <v>61</v>
      </c>
      <c r="D16" s="70">
        <v>0</v>
      </c>
      <c r="XFD16" t="s">
        <v>8153</v>
      </c>
    </row>
    <row r="17" spans="2:4" x14ac:dyDescent="0.25">
      <c r="B17" s="67" t="s">
        <v>60</v>
      </c>
      <c r="D17" s="71">
        <v>0</v>
      </c>
    </row>
    <row r="18" spans="2:4" x14ac:dyDescent="0.25">
      <c r="B18" s="67" t="s">
        <v>59</v>
      </c>
      <c r="D18" s="71">
        <v>0</v>
      </c>
    </row>
    <row r="19" spans="2:4" x14ac:dyDescent="0.25">
      <c r="B19" s="67" t="s">
        <v>58</v>
      </c>
      <c r="D19" s="71">
        <v>0</v>
      </c>
    </row>
    <row r="20" spans="2:4" x14ac:dyDescent="0.25">
      <c r="B20" s="67" t="s">
        <v>57</v>
      </c>
      <c r="D20" s="71">
        <v>0</v>
      </c>
    </row>
    <row r="21" spans="2:4" x14ac:dyDescent="0.25">
      <c r="B21" s="67" t="s">
        <v>56</v>
      </c>
      <c r="D21" s="71">
        <v>0</v>
      </c>
    </row>
    <row r="22" spans="2:4" x14ac:dyDescent="0.25">
      <c r="B22" s="67" t="s">
        <v>19</v>
      </c>
      <c r="D22" s="71">
        <f>SUM(D13:D21)</f>
        <v>0</v>
      </c>
    </row>
    <row r="23" spans="2:4" ht="15.75" thickBot="1" x14ac:dyDescent="0.3">
      <c r="B23" s="67" t="s">
        <v>18</v>
      </c>
      <c r="D23" s="11" t="s">
        <v>55</v>
      </c>
    </row>
  </sheetData>
  <phoneticPr fontId="8" type="noConversion"/>
  <dataValidations disablePrompts="1"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9"/>
  <sheetViews>
    <sheetView workbookViewId="0">
      <selection activeCell="K3" sqref="K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7981</v>
      </c>
      <c r="B3" s="1" t="s">
        <v>9384</v>
      </c>
      <c r="C3" t="s">
        <v>1</v>
      </c>
      <c r="D3" s="1">
        <v>11</v>
      </c>
      <c r="E3" t="s">
        <v>9425</v>
      </c>
      <c r="F3" t="s">
        <v>9426</v>
      </c>
      <c r="G3">
        <v>2</v>
      </c>
      <c r="H3">
        <v>2</v>
      </c>
      <c r="I3">
        <v>2</v>
      </c>
      <c r="J3">
        <v>2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1183.97</v>
      </c>
      <c r="S3" s="2">
        <v>0</v>
      </c>
      <c r="T3" s="2">
        <v>0</v>
      </c>
      <c r="U3" s="2">
        <v>1183.97</v>
      </c>
      <c r="V3" t="s">
        <v>55</v>
      </c>
    </row>
    <row r="4" spans="1:22" x14ac:dyDescent="0.25">
      <c r="A4" t="s">
        <v>7981</v>
      </c>
      <c r="B4" s="1" t="s">
        <v>9384</v>
      </c>
      <c r="C4" t="s">
        <v>1</v>
      </c>
      <c r="D4" s="1">
        <v>11</v>
      </c>
      <c r="E4" t="s">
        <v>9427</v>
      </c>
      <c r="F4" t="s">
        <v>9428</v>
      </c>
      <c r="G4">
        <v>50</v>
      </c>
      <c r="H4">
        <v>50</v>
      </c>
      <c r="I4">
        <v>50</v>
      </c>
      <c r="J4">
        <v>50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1183.97</v>
      </c>
      <c r="S4" s="2">
        <v>0</v>
      </c>
      <c r="T4" s="2">
        <v>0</v>
      </c>
      <c r="U4" s="2">
        <v>1183.97</v>
      </c>
      <c r="V4" t="s">
        <v>55</v>
      </c>
    </row>
    <row r="5" spans="1:22" x14ac:dyDescent="0.25">
      <c r="A5" t="s">
        <v>7981</v>
      </c>
      <c r="B5" s="1" t="s">
        <v>9384</v>
      </c>
      <c r="C5" t="s">
        <v>1</v>
      </c>
      <c r="D5" s="1">
        <v>11</v>
      </c>
      <c r="E5" t="s">
        <v>9427</v>
      </c>
      <c r="F5" t="s">
        <v>9428</v>
      </c>
      <c r="G5">
        <v>49</v>
      </c>
      <c r="H5">
        <v>49</v>
      </c>
      <c r="I5">
        <v>49</v>
      </c>
      <c r="J5">
        <v>49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1183.97</v>
      </c>
      <c r="S5" s="2">
        <v>0</v>
      </c>
      <c r="T5" s="2">
        <v>0</v>
      </c>
      <c r="U5" s="2">
        <v>1183.97</v>
      </c>
      <c r="V5" t="s">
        <v>55</v>
      </c>
    </row>
    <row r="6" spans="1:22" ht="15.75" thickBot="1" x14ac:dyDescent="0.3">
      <c r="A6" t="s">
        <v>7981</v>
      </c>
      <c r="B6" s="1" t="s">
        <v>9384</v>
      </c>
      <c r="C6" t="s">
        <v>1</v>
      </c>
      <c r="D6" s="1">
        <v>11</v>
      </c>
      <c r="E6" t="s">
        <v>9427</v>
      </c>
      <c r="F6" t="s">
        <v>9428</v>
      </c>
      <c r="G6">
        <v>48</v>
      </c>
      <c r="H6">
        <v>48</v>
      </c>
      <c r="I6">
        <v>48</v>
      </c>
      <c r="J6">
        <v>48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1057.1099999999999</v>
      </c>
      <c r="S6" s="2">
        <v>0</v>
      </c>
      <c r="T6" s="2">
        <v>0</v>
      </c>
      <c r="U6" s="2">
        <v>1057.1099999999999</v>
      </c>
      <c r="V6" t="s">
        <v>55</v>
      </c>
    </row>
    <row r="7" spans="1:22" ht="15.75" thickBot="1" x14ac:dyDescent="0.3">
      <c r="A7" s="148" t="s">
        <v>76</v>
      </c>
      <c r="B7" s="149"/>
      <c r="C7" s="149"/>
      <c r="D7" s="149"/>
      <c r="E7" s="149"/>
      <c r="F7" s="149"/>
      <c r="G7" s="149"/>
      <c r="H7" s="149"/>
      <c r="I7" s="149"/>
      <c r="J7" s="149"/>
      <c r="K7" s="150"/>
      <c r="L7" s="4">
        <f>+SUBTOTAL(9,Tabla3[V EXENTA])</f>
        <v>0</v>
      </c>
      <c r="M7" s="4">
        <f>+SUBTOTAL(9,Tabla3[VENTAS NO])</f>
        <v>0</v>
      </c>
      <c r="N7" s="4">
        <f>+SUBTOTAL(9,Tabla3[V NO SUJETAS])</f>
        <v>0</v>
      </c>
      <c r="O7" s="4">
        <f>+SUBTOTAL(9,Tabla3[V GRAVADAS])</f>
        <v>0</v>
      </c>
      <c r="P7" s="4">
        <f>+SUBTOTAL(9,Tabla3[EX IN CA])</f>
        <v>0</v>
      </c>
      <c r="Q7" s="4">
        <f>+SUBTOTAL(9,Tabla3[EX OUT CA])</f>
        <v>0</v>
      </c>
      <c r="R7" s="4">
        <f>+SUBTOTAL(9,Tabla3[EX SERVICE])</f>
        <v>4609.0199999999995</v>
      </c>
      <c r="S7" s="4">
        <f>+SUBTOTAL(9,Tabla3[V ZONA FRAN])</f>
        <v>0</v>
      </c>
      <c r="T7" s="4">
        <f>+SUBTOTAL(9,Tabla3[V CTA A 3ERO])</f>
        <v>0</v>
      </c>
      <c r="U7" s="4">
        <f>+SUBTOTAL(9,Tabla3[TOTAL VENTA])</f>
        <v>4609.0199999999995</v>
      </c>
    </row>
    <row r="8" spans="1:22" x14ac:dyDescent="0.25">
      <c r="O8" s="2">
        <f>O7/1.13</f>
        <v>0</v>
      </c>
    </row>
    <row r="9" spans="1:22" x14ac:dyDescent="0.25">
      <c r="O9" s="2">
        <f>O8*0.13</f>
        <v>0</v>
      </c>
    </row>
  </sheetData>
  <mergeCells count="1">
    <mergeCell ref="A7:K7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7" t="s">
        <v>8493</v>
      </c>
      <c r="B1" s="58" t="s">
        <v>8494</v>
      </c>
      <c r="C1" s="58" t="s">
        <v>8495</v>
      </c>
      <c r="D1" s="59" t="s">
        <v>8496</v>
      </c>
      <c r="E1" s="61" t="s">
        <v>8497</v>
      </c>
      <c r="F1" s="62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3" t="s">
        <v>8499</v>
      </c>
      <c r="B1" s="58" t="s">
        <v>8500</v>
      </c>
      <c r="C1" s="58" t="s">
        <v>8501</v>
      </c>
      <c r="D1" s="58" t="s">
        <v>8502</v>
      </c>
      <c r="E1" s="58" t="s">
        <v>8503</v>
      </c>
      <c r="F1" s="64" t="s">
        <v>8504</v>
      </c>
      <c r="G1" s="58" t="s">
        <v>8494</v>
      </c>
      <c r="H1" s="59" t="s">
        <v>8496</v>
      </c>
      <c r="I1" s="59" t="s">
        <v>14</v>
      </c>
      <c r="J1" s="60" t="s">
        <v>7737</v>
      </c>
      <c r="K1" s="60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6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3" t="s">
        <v>8482</v>
      </c>
      <c r="B1" s="53" t="s">
        <v>17</v>
      </c>
      <c r="C1" s="54" t="s">
        <v>8485</v>
      </c>
      <c r="D1" s="54" t="s">
        <v>8492</v>
      </c>
      <c r="E1" s="54" t="s">
        <v>2</v>
      </c>
      <c r="F1" s="54" t="s">
        <v>3</v>
      </c>
      <c r="G1" s="54" t="s">
        <v>4</v>
      </c>
      <c r="H1" s="54" t="s">
        <v>69</v>
      </c>
      <c r="I1" s="54" t="s">
        <v>68</v>
      </c>
      <c r="J1" s="54" t="s">
        <v>67</v>
      </c>
      <c r="K1" s="54" t="s">
        <v>66</v>
      </c>
      <c r="L1" s="54" t="s">
        <v>77</v>
      </c>
      <c r="M1" s="54" t="s">
        <v>78</v>
      </c>
      <c r="N1" s="56" t="s">
        <v>65</v>
      </c>
      <c r="O1" s="56" t="s">
        <v>64</v>
      </c>
      <c r="P1" s="56" t="s">
        <v>63</v>
      </c>
      <c r="Q1" s="56" t="s">
        <v>62</v>
      </c>
      <c r="R1" s="56" t="s">
        <v>61</v>
      </c>
      <c r="S1" s="56" t="s">
        <v>60</v>
      </c>
      <c r="T1" s="56" t="s">
        <v>59</v>
      </c>
      <c r="U1" s="56" t="s">
        <v>58</v>
      </c>
      <c r="V1" s="56" t="s">
        <v>57</v>
      </c>
      <c r="W1" s="56" t="s">
        <v>56</v>
      </c>
      <c r="X1" s="56" t="s">
        <v>19</v>
      </c>
      <c r="Y1" s="55" t="s">
        <v>18</v>
      </c>
      <c r="Z1" s="55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8927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8927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8329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8" t="s">
        <v>1529</v>
      </c>
    </row>
    <row r="6" spans="2:6" x14ac:dyDescent="0.25">
      <c r="B6" s="23" t="s">
        <v>2</v>
      </c>
      <c r="D6" s="49"/>
      <c r="F6" s="13"/>
    </row>
    <row r="7" spans="2:6" x14ac:dyDescent="0.25">
      <c r="B7" s="23" t="s">
        <v>4</v>
      </c>
      <c r="D7" s="50" t="s">
        <v>8264</v>
      </c>
    </row>
    <row r="8" spans="2:6" x14ac:dyDescent="0.25">
      <c r="B8" s="23" t="s">
        <v>68</v>
      </c>
      <c r="D8" s="50" t="s">
        <v>9430</v>
      </c>
    </row>
    <row r="9" spans="2:6" x14ac:dyDescent="0.25">
      <c r="B9" s="23" t="s">
        <v>5</v>
      </c>
      <c r="D9" s="50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316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30.425781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0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8" t="s">
        <v>7714</v>
      </c>
      <c r="E1" s="17" t="s">
        <v>7715</v>
      </c>
      <c r="F1" s="17" t="s">
        <v>7716</v>
      </c>
      <c r="G1" s="17" t="s">
        <v>7717</v>
      </c>
      <c r="H1" s="79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8329</v>
      </c>
      <c r="B2"/>
      <c r="C2" t="s">
        <v>1529</v>
      </c>
      <c r="D2" s="13">
        <v>45260</v>
      </c>
      <c r="E2" t="s">
        <v>8264</v>
      </c>
      <c r="F2" t="s">
        <v>9430</v>
      </c>
      <c r="G2" t="s">
        <v>9803</v>
      </c>
      <c r="H2" s="2">
        <v>25501</v>
      </c>
      <c r="I2" s="2">
        <v>255.01000000000002</v>
      </c>
      <c r="J2">
        <v>7</v>
      </c>
    </row>
    <row r="3" spans="1:10" s="18" customFormat="1" x14ac:dyDescent="0.25">
      <c r="A3" t="s">
        <v>8329</v>
      </c>
      <c r="B3"/>
      <c r="C3" t="s">
        <v>3103</v>
      </c>
      <c r="D3" s="13">
        <v>45287</v>
      </c>
      <c r="E3" t="s">
        <v>8264</v>
      </c>
      <c r="F3" t="s">
        <v>9801</v>
      </c>
      <c r="G3" t="s">
        <v>9802</v>
      </c>
      <c r="H3" s="2">
        <v>3495.6</v>
      </c>
      <c r="I3" s="2">
        <v>34.956000000000003</v>
      </c>
      <c r="J3">
        <v>7</v>
      </c>
    </row>
    <row r="4" spans="1:10" s="18" customFormat="1" x14ac:dyDescent="0.25">
      <c r="A4" t="s">
        <v>8329</v>
      </c>
      <c r="B4"/>
      <c r="C4" t="s">
        <v>3067</v>
      </c>
      <c r="D4" s="13">
        <v>45259</v>
      </c>
      <c r="E4" t="s">
        <v>8264</v>
      </c>
      <c r="F4" t="s">
        <v>9799</v>
      </c>
      <c r="G4" t="s">
        <v>9800</v>
      </c>
      <c r="H4" s="2">
        <v>740</v>
      </c>
      <c r="I4" s="2">
        <v>7.4</v>
      </c>
      <c r="J4">
        <v>7</v>
      </c>
    </row>
    <row r="5" spans="1:10" s="18" customFormat="1" x14ac:dyDescent="0.25">
      <c r="A5" t="s">
        <v>8329</v>
      </c>
      <c r="B5"/>
      <c r="C5" t="s">
        <v>1470</v>
      </c>
      <c r="D5" s="13">
        <v>45282</v>
      </c>
      <c r="E5" t="s">
        <v>8264</v>
      </c>
      <c r="F5" t="s">
        <v>9798</v>
      </c>
      <c r="G5" t="s">
        <v>9797</v>
      </c>
      <c r="H5" s="2">
        <v>1278.8800000000001</v>
      </c>
      <c r="I5" s="2">
        <v>12.788800000000002</v>
      </c>
      <c r="J5">
        <v>7</v>
      </c>
    </row>
    <row r="6" spans="1:10" s="18" customFormat="1" hidden="1" x14ac:dyDescent="0.25">
      <c r="A6" t="s">
        <v>8328</v>
      </c>
      <c r="B6" t="str">
        <f>VLOOKUP(Tabla6[[#This Row],[NIT Agente]],Tabla4[#All],2,FALSE)</f>
        <v>GRUPO PAILL, S.A. DE C.V.</v>
      </c>
      <c r="C6" t="s">
        <v>1470</v>
      </c>
      <c r="D6" s="13">
        <v>45244</v>
      </c>
      <c r="E6" t="s">
        <v>8264</v>
      </c>
      <c r="F6" t="s">
        <v>9716</v>
      </c>
      <c r="G6" t="s">
        <v>9717</v>
      </c>
      <c r="H6" s="2">
        <v>1000.02</v>
      </c>
      <c r="I6" s="2">
        <v>10.0002</v>
      </c>
      <c r="J6">
        <v>7</v>
      </c>
    </row>
    <row r="7" spans="1:10" s="18" customFormat="1" hidden="1" x14ac:dyDescent="0.25">
      <c r="A7" t="s">
        <v>8328</v>
      </c>
      <c r="B7" t="str">
        <f>VLOOKUP(Tabla6[[#This Row],[NIT Agente]],Tabla4[#All],2,FALSE)</f>
        <v>PRODUCTOS CARNICOS, S.A. DE C.V.</v>
      </c>
      <c r="C7" t="s">
        <v>3103</v>
      </c>
      <c r="D7" s="13">
        <v>45230</v>
      </c>
      <c r="E7" t="s">
        <v>8264</v>
      </c>
      <c r="F7" t="s">
        <v>9714</v>
      </c>
      <c r="G7" t="s">
        <v>9715</v>
      </c>
      <c r="H7" s="2">
        <v>3191</v>
      </c>
      <c r="I7" s="2">
        <v>31.91</v>
      </c>
      <c r="J7">
        <v>7</v>
      </c>
    </row>
    <row r="8" spans="1:10" s="18" customFormat="1" hidden="1" x14ac:dyDescent="0.25">
      <c r="A8" t="s">
        <v>8328</v>
      </c>
      <c r="B8" t="str">
        <f>VLOOKUP(Tabla6[[#This Row],[NIT Agente]],Tabla4[#All],2,FALSE)</f>
        <v>OPERADORA DEL SUR, S.A. DE C.V.</v>
      </c>
      <c r="C8" t="s">
        <v>1529</v>
      </c>
      <c r="D8" s="13">
        <v>45230</v>
      </c>
      <c r="E8" t="s">
        <v>8264</v>
      </c>
      <c r="F8" t="s">
        <v>9430</v>
      </c>
      <c r="G8" t="s">
        <v>9713</v>
      </c>
      <c r="H8" s="2">
        <v>15743</v>
      </c>
      <c r="I8" s="2">
        <v>157.43</v>
      </c>
      <c r="J8">
        <v>7</v>
      </c>
    </row>
    <row r="9" spans="1:10" s="18" customFormat="1" hidden="1" x14ac:dyDescent="0.25">
      <c r="A9" t="s">
        <v>8328</v>
      </c>
      <c r="B9" t="str">
        <f>VLOOKUP(Tabla6[[#This Row],[NIT Agente]],Tabla4[#All],2,FALSE)</f>
        <v>ESTABLECIMIENTOS ANCALMO, S.A DE C.V.</v>
      </c>
      <c r="C9" t="s">
        <v>2355</v>
      </c>
      <c r="D9" s="13">
        <v>45167</v>
      </c>
      <c r="E9" t="s">
        <v>8264</v>
      </c>
      <c r="F9" t="s">
        <v>9441</v>
      </c>
      <c r="G9" t="s">
        <v>9712</v>
      </c>
      <c r="H9" s="2">
        <v>158</v>
      </c>
      <c r="I9" s="2">
        <v>1.58</v>
      </c>
      <c r="J9">
        <v>7</v>
      </c>
    </row>
    <row r="10" spans="1:10" s="18" customFormat="1" hidden="1" x14ac:dyDescent="0.25">
      <c r="A10" t="s">
        <v>8328</v>
      </c>
      <c r="B10" t="str">
        <f>VLOOKUP(Tabla6[[#This Row],[NIT Agente]],Tabla4[#All],2,FALSE)</f>
        <v>ESTABLECIMIENTOS ANCALMO, S.A DE C.V.</v>
      </c>
      <c r="C10" t="s">
        <v>2355</v>
      </c>
      <c r="D10" s="13">
        <v>45189</v>
      </c>
      <c r="E10" t="s">
        <v>8264</v>
      </c>
      <c r="F10" t="s">
        <v>9441</v>
      </c>
      <c r="G10" t="s">
        <v>9711</v>
      </c>
      <c r="H10" s="2">
        <v>158</v>
      </c>
      <c r="I10" s="2">
        <v>1.58</v>
      </c>
      <c r="J10">
        <v>7</v>
      </c>
    </row>
    <row r="11" spans="1:10" s="18" customFormat="1" hidden="1" x14ac:dyDescent="0.25">
      <c r="A11" t="s">
        <v>8328</v>
      </c>
      <c r="B11" t="str">
        <f>VLOOKUP(Tabla6[[#This Row],[NIT Agente]],Tabla4[#All],2,FALSE)</f>
        <v>ESTABLECIMIENTOS ANCALMO, S.A DE C.V.</v>
      </c>
      <c r="C11" t="s">
        <v>2355</v>
      </c>
      <c r="D11" s="13">
        <v>45195</v>
      </c>
      <c r="E11" t="s">
        <v>8264</v>
      </c>
      <c r="F11" t="s">
        <v>9441</v>
      </c>
      <c r="G11" t="s">
        <v>9710</v>
      </c>
      <c r="H11" s="2">
        <v>158</v>
      </c>
      <c r="I11" s="2">
        <v>1.58</v>
      </c>
      <c r="J11">
        <v>7</v>
      </c>
    </row>
    <row r="12" spans="1:10" s="18" customFormat="1" hidden="1" x14ac:dyDescent="0.25">
      <c r="A12" t="s">
        <v>8328</v>
      </c>
      <c r="B12" t="str">
        <f>VLOOKUP(Tabla6[[#This Row],[NIT Agente]],Tabla4[#All],2,FALSE)</f>
        <v>ESTABLECIMIENTOS ANCALMO, S.A DE C.V.</v>
      </c>
      <c r="C12" t="s">
        <v>2355</v>
      </c>
      <c r="D12" s="13">
        <v>45195</v>
      </c>
      <c r="E12" t="s">
        <v>8264</v>
      </c>
      <c r="F12" t="s">
        <v>9441</v>
      </c>
      <c r="G12" t="s">
        <v>9709</v>
      </c>
      <c r="H12" s="2">
        <v>459.38</v>
      </c>
      <c r="I12" s="2">
        <v>4.5937999999999999</v>
      </c>
      <c r="J12">
        <v>7</v>
      </c>
    </row>
    <row r="13" spans="1:10" s="18" customFormat="1" hidden="1" x14ac:dyDescent="0.25">
      <c r="A13" t="s">
        <v>8328</v>
      </c>
      <c r="B13" t="str">
        <f>VLOOKUP(Tabla6[[#This Row],[NIT Agente]],Tabla4[#All],2,FALSE)</f>
        <v>ESTABLECIMIENTOS ANCALMO, S.A DE C.V.</v>
      </c>
      <c r="C13" t="s">
        <v>2355</v>
      </c>
      <c r="D13" s="13">
        <v>45227</v>
      </c>
      <c r="E13" t="s">
        <v>8264</v>
      </c>
      <c r="F13" t="s">
        <v>9441</v>
      </c>
      <c r="G13" t="s">
        <v>9708</v>
      </c>
      <c r="H13" s="2">
        <v>158</v>
      </c>
      <c r="I13" s="2">
        <v>1.58</v>
      </c>
      <c r="J13">
        <v>7</v>
      </c>
    </row>
    <row r="14" spans="1:10" s="18" customFormat="1" hidden="1" x14ac:dyDescent="0.25">
      <c r="A14" t="s">
        <v>8328</v>
      </c>
      <c r="B14" t="str">
        <f>VLOOKUP(Tabla6[[#This Row],[NIT Agente]],Tabla4[#All],2,FALSE)</f>
        <v>POLYBAG, S. A. DE C. V.</v>
      </c>
      <c r="C14" t="s">
        <v>3067</v>
      </c>
      <c r="D14" s="13">
        <v>45182</v>
      </c>
      <c r="E14" t="s">
        <v>8264</v>
      </c>
      <c r="F14" t="s">
        <v>9430</v>
      </c>
      <c r="G14" t="s">
        <v>9707</v>
      </c>
      <c r="H14" s="2">
        <v>1253</v>
      </c>
      <c r="I14" s="2">
        <v>12.530000000000001</v>
      </c>
      <c r="J14">
        <v>7</v>
      </c>
    </row>
    <row r="15" spans="1:10" s="18" customFormat="1" hidden="1" x14ac:dyDescent="0.25">
      <c r="A15" t="s">
        <v>8328</v>
      </c>
      <c r="B15" t="str">
        <f>VLOOKUP(Tabla6[[#This Row],[NIT Agente]],Tabla4[#All],2,FALSE)</f>
        <v>POLYBAG, S. A. DE C. V.</v>
      </c>
      <c r="C15" t="s">
        <v>3067</v>
      </c>
      <c r="D15" s="13">
        <v>45224</v>
      </c>
      <c r="E15" t="s">
        <v>8264</v>
      </c>
      <c r="F15" t="s">
        <v>9430</v>
      </c>
      <c r="G15" t="s">
        <v>9706</v>
      </c>
      <c r="H15" s="2">
        <v>740</v>
      </c>
      <c r="I15" s="2">
        <v>7.4</v>
      </c>
      <c r="J15">
        <v>7</v>
      </c>
    </row>
    <row r="16" spans="1:10" s="18" customFormat="1" hidden="1" x14ac:dyDescent="0.25">
      <c r="A16" t="s">
        <v>8328</v>
      </c>
      <c r="B16" t="str">
        <f>VLOOKUP(Tabla6[[#This Row],[NIT Agente]],Tabla4[#All],2,FALSE)</f>
        <v>POLYBAG, S. A. DE C. V.</v>
      </c>
      <c r="C16" t="s">
        <v>3067</v>
      </c>
      <c r="D16" s="13">
        <v>45196</v>
      </c>
      <c r="E16" t="s">
        <v>8264</v>
      </c>
      <c r="F16" t="s">
        <v>9430</v>
      </c>
      <c r="G16" t="s">
        <v>9705</v>
      </c>
      <c r="H16" s="2">
        <v>740</v>
      </c>
      <c r="I16" s="2">
        <v>7.4</v>
      </c>
      <c r="J16">
        <v>7</v>
      </c>
    </row>
    <row r="17" spans="1:10" s="18" customFormat="1" hidden="1" x14ac:dyDescent="0.25">
      <c r="A17" t="s">
        <v>8328</v>
      </c>
      <c r="B17" t="str">
        <f>VLOOKUP(Tabla6[[#This Row],[NIT Agente]],Tabla4[#All],2,FALSE)</f>
        <v>POLYBAG, S. A. DE C. V.</v>
      </c>
      <c r="C17" t="s">
        <v>3067</v>
      </c>
      <c r="D17" s="13">
        <v>45167</v>
      </c>
      <c r="E17" t="s">
        <v>8264</v>
      </c>
      <c r="F17" t="s">
        <v>9430</v>
      </c>
      <c r="G17" t="s">
        <v>9704</v>
      </c>
      <c r="H17" s="2">
        <v>580</v>
      </c>
      <c r="I17" s="2">
        <v>5.8</v>
      </c>
      <c r="J17">
        <v>7</v>
      </c>
    </row>
    <row r="18" spans="1:10" s="18" customFormat="1" hidden="1" x14ac:dyDescent="0.25">
      <c r="A18" t="s">
        <v>8328</v>
      </c>
      <c r="B18" t="str">
        <f>VLOOKUP(Tabla6[[#This Row],[NIT Agente]],Tabla4[#All],2,FALSE)</f>
        <v>POLYBAG, S. A. DE C. V.</v>
      </c>
      <c r="C18" t="s">
        <v>3067</v>
      </c>
      <c r="D18" s="13">
        <v>45141</v>
      </c>
      <c r="E18" t="s">
        <v>8264</v>
      </c>
      <c r="F18" t="s">
        <v>9430</v>
      </c>
      <c r="G18" t="s">
        <v>9703</v>
      </c>
      <c r="H18" s="2">
        <v>490</v>
      </c>
      <c r="I18" s="2">
        <v>4.9000000000000004</v>
      </c>
      <c r="J18">
        <v>7</v>
      </c>
    </row>
    <row r="19" spans="1:10" s="18" customFormat="1" hidden="1" x14ac:dyDescent="0.25">
      <c r="A19" t="s">
        <v>8327</v>
      </c>
      <c r="B19" t="str">
        <f>VLOOKUP(Tabla6[[#This Row],[NIT Agente]],Tabla4[#All],2,FALSE)</f>
        <v>GRUPO PAILL, S.A. DE C.V.</v>
      </c>
      <c r="C19" t="s">
        <v>1470</v>
      </c>
      <c r="D19" s="13">
        <v>45222</v>
      </c>
      <c r="E19" t="s">
        <v>8264</v>
      </c>
      <c r="F19" t="s">
        <v>9670</v>
      </c>
      <c r="G19" t="s">
        <v>9671</v>
      </c>
      <c r="H19" s="2">
        <v>1007.62</v>
      </c>
      <c r="I19" s="2">
        <v>10.0762</v>
      </c>
      <c r="J19">
        <v>7</v>
      </c>
    </row>
    <row r="20" spans="1:10" s="18" customFormat="1" hidden="1" x14ac:dyDescent="0.25">
      <c r="A20" t="s">
        <v>8327</v>
      </c>
      <c r="B20" t="str">
        <f>VLOOKUP(Tabla6[[#This Row],[NIT Agente]],Tabla4[#All],2,FALSE)</f>
        <v>SERVICIOS Y LOGISTICA DE CARGA WALNYS, S.A. DE C.V.</v>
      </c>
      <c r="C20" t="s">
        <v>1384</v>
      </c>
      <c r="D20" s="13">
        <v>45223</v>
      </c>
      <c r="E20" t="s">
        <v>8264</v>
      </c>
      <c r="F20" t="s">
        <v>9430</v>
      </c>
      <c r="G20" t="s">
        <v>9669</v>
      </c>
      <c r="H20" s="2">
        <v>157.07</v>
      </c>
      <c r="I20" s="2">
        <v>1.5707</v>
      </c>
      <c r="J20">
        <v>7</v>
      </c>
    </row>
    <row r="21" spans="1:10" s="18" customFormat="1" hidden="1" x14ac:dyDescent="0.25">
      <c r="A21" t="s">
        <v>8327</v>
      </c>
      <c r="B21" t="str">
        <f>VLOOKUP(Tabla6[[#This Row],[NIT Agente]],Tabla4[#All],2,FALSE)</f>
        <v>SERVICIOS Y LOGISTICA DE CARGA WALNYS, S.A. DE C.V.</v>
      </c>
      <c r="C21" t="s">
        <v>1384</v>
      </c>
      <c r="D21" s="13">
        <v>45223</v>
      </c>
      <c r="E21" t="s">
        <v>8264</v>
      </c>
      <c r="F21" t="s">
        <v>9430</v>
      </c>
      <c r="G21" t="s">
        <v>9668</v>
      </c>
      <c r="H21" s="2">
        <v>157.07</v>
      </c>
      <c r="I21" s="2">
        <v>1.5707</v>
      </c>
      <c r="J21">
        <v>7</v>
      </c>
    </row>
    <row r="22" spans="1:10" s="18" customFormat="1" hidden="1" x14ac:dyDescent="0.25">
      <c r="A22" t="s">
        <v>8327</v>
      </c>
      <c r="B22" t="str">
        <f>VLOOKUP(Tabla6[[#This Row],[NIT Agente]],Tabla4[#All],2,FALSE)</f>
        <v>OPERADORA DEL SUR, S.A. DE C.V.</v>
      </c>
      <c r="C22" t="s">
        <v>1529</v>
      </c>
      <c r="D22" s="13">
        <v>45199</v>
      </c>
      <c r="E22" t="s">
        <v>8264</v>
      </c>
      <c r="F22" t="s">
        <v>9430</v>
      </c>
      <c r="G22" t="s">
        <v>9667</v>
      </c>
      <c r="H22" s="2">
        <v>12222</v>
      </c>
      <c r="I22" s="2">
        <v>122.22</v>
      </c>
      <c r="J22">
        <v>7</v>
      </c>
    </row>
    <row r="23" spans="1:10" s="18" customFormat="1" hidden="1" x14ac:dyDescent="0.25">
      <c r="A23" t="s">
        <v>8326</v>
      </c>
      <c r="B23" t="str">
        <f>VLOOKUP(Tabla6[[#This Row],[NIT Agente]],Tabla4[#All],2,FALSE)</f>
        <v>OPERADORA DEL SUR, S.A. DE C.V.</v>
      </c>
      <c r="C23" t="s">
        <v>1529</v>
      </c>
      <c r="D23" s="13">
        <v>45169</v>
      </c>
      <c r="E23" t="s">
        <v>8264</v>
      </c>
      <c r="F23" t="s">
        <v>9430</v>
      </c>
      <c r="G23" t="s">
        <v>9621</v>
      </c>
      <c r="H23" s="2">
        <v>14572</v>
      </c>
      <c r="I23" s="2">
        <v>145.72</v>
      </c>
      <c r="J23">
        <v>7</v>
      </c>
    </row>
    <row r="24" spans="1:10" s="18" customFormat="1" hidden="1" x14ac:dyDescent="0.25">
      <c r="A24" t="s">
        <v>8326</v>
      </c>
      <c r="B24" t="str">
        <f>VLOOKUP(Tabla6[[#This Row],[NIT Agente]],Tabla4[#All],2,FALSE)</f>
        <v>LA CONSTANCIA LIMITADA DE CAPITAL VARIABLE</v>
      </c>
      <c r="C24" t="s">
        <v>2802</v>
      </c>
      <c r="D24" s="13">
        <v>45138</v>
      </c>
      <c r="E24" t="s">
        <v>8264</v>
      </c>
      <c r="F24" t="s">
        <v>9441</v>
      </c>
      <c r="G24" t="s">
        <v>9620</v>
      </c>
      <c r="H24" s="2">
        <v>693.3</v>
      </c>
      <c r="I24" s="2">
        <v>6.9329999999999998</v>
      </c>
      <c r="J24">
        <v>7</v>
      </c>
    </row>
    <row r="25" spans="1:10" s="18" customFormat="1" hidden="1" x14ac:dyDescent="0.25">
      <c r="A25" t="s">
        <v>8326</v>
      </c>
      <c r="B25" t="str">
        <f>VLOOKUP(Tabla6[[#This Row],[NIT Agente]],Tabla4[#All],2,FALSE)</f>
        <v>LA CONSTANCIA LIMITADA DE CAPITAL VARIABLE</v>
      </c>
      <c r="C25" t="s">
        <v>2802</v>
      </c>
      <c r="D25" s="13">
        <v>45107</v>
      </c>
      <c r="E25" t="s">
        <v>8264</v>
      </c>
      <c r="F25" t="s">
        <v>9441</v>
      </c>
      <c r="G25" t="s">
        <v>9619</v>
      </c>
      <c r="H25" s="2">
        <v>693.3</v>
      </c>
      <c r="I25" s="2">
        <v>6.9329999999999998</v>
      </c>
      <c r="J25">
        <v>7</v>
      </c>
    </row>
    <row r="26" spans="1:10" s="18" customFormat="1" hidden="1" x14ac:dyDescent="0.25">
      <c r="A26" t="s">
        <v>8325</v>
      </c>
      <c r="B26" t="str">
        <f>VLOOKUP(Tabla6[[#This Row],[NIT Agente]],Tabla4[#All],2,FALSE)</f>
        <v>OPERADORA DEL SUR, S.A. DE C.V.</v>
      </c>
      <c r="C26" t="s">
        <v>1529</v>
      </c>
      <c r="D26" s="13">
        <v>45138</v>
      </c>
      <c r="E26">
        <v>7</v>
      </c>
      <c r="F26" t="s">
        <v>9430</v>
      </c>
      <c r="G26" t="s">
        <v>9580</v>
      </c>
      <c r="H26" s="2">
        <v>13822</v>
      </c>
      <c r="I26" s="2">
        <v>138.22</v>
      </c>
      <c r="J26">
        <v>7</v>
      </c>
    </row>
    <row r="27" spans="1:10" s="18" customFormat="1" hidden="1" x14ac:dyDescent="0.25">
      <c r="A27" t="s">
        <v>8324</v>
      </c>
      <c r="B27" t="str">
        <f>VLOOKUP(Tabla6[[#This Row],[NIT Agente]],Tabla4[#All],2,FALSE)</f>
        <v>OPERADORA DEL SUR, S.A. DE C.V.</v>
      </c>
      <c r="C27" t="s">
        <v>1529</v>
      </c>
      <c r="D27" s="13">
        <v>45107</v>
      </c>
      <c r="E27" t="s">
        <v>8264</v>
      </c>
      <c r="F27" t="s">
        <v>9430</v>
      </c>
      <c r="G27" t="s">
        <v>9536</v>
      </c>
      <c r="H27" s="2">
        <v>16690</v>
      </c>
      <c r="I27" s="2">
        <v>166.9</v>
      </c>
      <c r="J27">
        <v>7</v>
      </c>
    </row>
    <row r="28" spans="1:10" s="18" customFormat="1" hidden="1" x14ac:dyDescent="0.25">
      <c r="A28" t="s">
        <v>8324</v>
      </c>
      <c r="B28" t="str">
        <f>VLOOKUP(Tabla6[[#This Row],[NIT Agente]],Tabla4[#All],2,FALSE)</f>
        <v>PRODUCTOS CARNICOS, S.A. DE C.V.</v>
      </c>
      <c r="C28" t="s">
        <v>3103</v>
      </c>
      <c r="D28" s="13">
        <v>45107</v>
      </c>
      <c r="E28" t="s">
        <v>8264</v>
      </c>
      <c r="F28" t="s">
        <v>9489</v>
      </c>
      <c r="G28" t="s">
        <v>9535</v>
      </c>
      <c r="H28" s="2">
        <v>2502</v>
      </c>
      <c r="I28" s="2">
        <v>25.02</v>
      </c>
      <c r="J28">
        <v>7</v>
      </c>
    </row>
    <row r="29" spans="1:10" s="18" customFormat="1" hidden="1" x14ac:dyDescent="0.25">
      <c r="A29" t="s">
        <v>8324</v>
      </c>
      <c r="B29" t="str">
        <f>VLOOKUP(Tabla6[[#This Row],[NIT Agente]],Tabla4[#All],2,FALSE)</f>
        <v>SERVICIOS Y LOGISTICA DE CARGA WALNYS, S.A. DE C.V.</v>
      </c>
      <c r="C29" t="s">
        <v>1384</v>
      </c>
      <c r="D29" s="13">
        <v>45103</v>
      </c>
      <c r="E29" t="s">
        <v>8264</v>
      </c>
      <c r="F29" t="s">
        <v>9489</v>
      </c>
      <c r="G29" t="s">
        <v>9534</v>
      </c>
      <c r="H29" s="2">
        <v>193.1</v>
      </c>
      <c r="I29" s="2">
        <v>1.931</v>
      </c>
      <c r="J29">
        <v>7</v>
      </c>
    </row>
    <row r="30" spans="1:10" s="18" customFormat="1" hidden="1" x14ac:dyDescent="0.25">
      <c r="A30" t="s">
        <v>8324</v>
      </c>
      <c r="B30" t="str">
        <f>VLOOKUP(Tabla6[[#This Row],[NIT Agente]],Tabla4[#All],2,FALSE)</f>
        <v>SERVICIOS Y LOGISTICA DE CARGA WALNYS, S.A. DE C.V.</v>
      </c>
      <c r="C30" t="s">
        <v>1384</v>
      </c>
      <c r="D30" s="13">
        <v>45103</v>
      </c>
      <c r="E30" t="s">
        <v>8264</v>
      </c>
      <c r="F30" t="s">
        <v>9489</v>
      </c>
      <c r="G30" t="s">
        <v>9533</v>
      </c>
      <c r="H30" s="2">
        <v>193.1</v>
      </c>
      <c r="I30" s="2">
        <v>1.931</v>
      </c>
      <c r="J30">
        <v>7</v>
      </c>
    </row>
    <row r="31" spans="1:10" s="18" customFormat="1" hidden="1" x14ac:dyDescent="0.25">
      <c r="A31" t="s">
        <v>8323</v>
      </c>
      <c r="B31" t="str">
        <f>VLOOKUP(Tabla6[[#This Row],[NIT Agente]],Tabla4[#All],2,FALSE)</f>
        <v>OPERADORA DEL SUR, S.A. DE C.V.</v>
      </c>
      <c r="C31" t="s">
        <v>1529</v>
      </c>
      <c r="D31" s="13">
        <v>45077</v>
      </c>
      <c r="E31" t="s">
        <v>8264</v>
      </c>
      <c r="F31" t="s">
        <v>9430</v>
      </c>
      <c r="G31" t="s">
        <v>9499</v>
      </c>
      <c r="H31" s="2">
        <v>6260</v>
      </c>
      <c r="I31" s="2">
        <v>62.6</v>
      </c>
      <c r="J31">
        <v>7</v>
      </c>
    </row>
    <row r="32" spans="1:10" s="18" customFormat="1" hidden="1" x14ac:dyDescent="0.25">
      <c r="A32" t="s">
        <v>8323</v>
      </c>
      <c r="B32" t="str">
        <f>VLOOKUP(Tabla6[[#This Row],[NIT Agente]],Tabla4[#All],2,FALSE)</f>
        <v>PRODUCTOS CARNICOS, S.A. DE C.V.</v>
      </c>
      <c r="C32" t="s">
        <v>3103</v>
      </c>
      <c r="D32" s="13" t="s">
        <v>9497</v>
      </c>
      <c r="E32" t="s">
        <v>8264</v>
      </c>
      <c r="F32" t="s">
        <v>9489</v>
      </c>
      <c r="G32" t="s">
        <v>9498</v>
      </c>
      <c r="H32" s="2">
        <v>186.98</v>
      </c>
      <c r="I32" s="2">
        <v>1.8697999999999999</v>
      </c>
      <c r="J32">
        <v>7</v>
      </c>
    </row>
    <row r="33" spans="1:10" s="18" customFormat="1" hidden="1" x14ac:dyDescent="0.25">
      <c r="A33" t="s">
        <v>8323</v>
      </c>
      <c r="B33" t="str">
        <f>VLOOKUP(Tabla6[[#This Row],[NIT Agente]],Tabla4[#All],2,FALSE)</f>
        <v>PRODUCTOS CARNICOS, S.A. DE C.V.</v>
      </c>
      <c r="C33" t="s">
        <v>3103</v>
      </c>
      <c r="D33" s="13">
        <v>45007</v>
      </c>
      <c r="E33" t="s">
        <v>8264</v>
      </c>
      <c r="F33" t="s">
        <v>9489</v>
      </c>
      <c r="G33" t="s">
        <v>9496</v>
      </c>
      <c r="H33" s="2">
        <v>2492.9299999999998</v>
      </c>
      <c r="I33" s="2">
        <v>24.929299999999998</v>
      </c>
      <c r="J33">
        <v>7</v>
      </c>
    </row>
    <row r="34" spans="1:10" s="18" customFormat="1" hidden="1" x14ac:dyDescent="0.25">
      <c r="A34" t="s">
        <v>8323</v>
      </c>
      <c r="B34" t="str">
        <f>VLOOKUP(Tabla6[[#This Row],[NIT Agente]],Tabla4[#All],2,FALSE)</f>
        <v>PRODUCTOS CARNICOS, S.A. DE C.V.</v>
      </c>
      <c r="C34" t="s">
        <v>3103</v>
      </c>
      <c r="D34" s="13">
        <v>45016</v>
      </c>
      <c r="E34" t="s">
        <v>8264</v>
      </c>
      <c r="F34" t="s">
        <v>9489</v>
      </c>
      <c r="G34" t="s">
        <v>9495</v>
      </c>
      <c r="H34" s="2">
        <v>2308.75</v>
      </c>
      <c r="I34" s="2">
        <v>23.087500000000002</v>
      </c>
      <c r="J34">
        <v>7</v>
      </c>
    </row>
    <row r="35" spans="1:10" s="18" customFormat="1" hidden="1" x14ac:dyDescent="0.25">
      <c r="A35" t="s">
        <v>8323</v>
      </c>
      <c r="B35" t="str">
        <f>VLOOKUP(Tabla6[[#This Row],[NIT Agente]],Tabla4[#All],2,FALSE)</f>
        <v>PRODUCTOS CARNICOS, S.A. DE C.V.</v>
      </c>
      <c r="C35" t="s">
        <v>3103</v>
      </c>
      <c r="D35" s="13">
        <v>45042</v>
      </c>
      <c r="E35" t="s">
        <v>8264</v>
      </c>
      <c r="F35" t="s">
        <v>9489</v>
      </c>
      <c r="G35" t="s">
        <v>9494</v>
      </c>
      <c r="H35" s="2">
        <v>274.17</v>
      </c>
      <c r="I35" s="2">
        <v>2.7417000000000002</v>
      </c>
      <c r="J35">
        <v>7</v>
      </c>
    </row>
    <row r="36" spans="1:10" s="18" customFormat="1" hidden="1" x14ac:dyDescent="0.25">
      <c r="A36" t="s">
        <v>8323</v>
      </c>
      <c r="B36" t="str">
        <f>VLOOKUP(Tabla6[[#This Row],[NIT Agente]],Tabla4[#All],2,FALSE)</f>
        <v>PRODUCTOS CARNICOS, S.A. DE C.V.</v>
      </c>
      <c r="C36" t="s">
        <v>3103</v>
      </c>
      <c r="D36" s="13">
        <v>45045</v>
      </c>
      <c r="E36" t="s">
        <v>8264</v>
      </c>
      <c r="F36" t="s">
        <v>9489</v>
      </c>
      <c r="G36" t="s">
        <v>9493</v>
      </c>
      <c r="H36" s="2">
        <v>385.95</v>
      </c>
      <c r="I36" s="2">
        <v>3.8595000000000002</v>
      </c>
      <c r="J36">
        <v>7</v>
      </c>
    </row>
    <row r="37" spans="1:10" s="18" customFormat="1" hidden="1" x14ac:dyDescent="0.25">
      <c r="A37" t="s">
        <v>8323</v>
      </c>
      <c r="B37" t="str">
        <f>VLOOKUP(Tabla6[[#This Row],[NIT Agente]],Tabla4[#All],2,FALSE)</f>
        <v>PRODUCTOS CARNICOS, S.A. DE C.V.</v>
      </c>
      <c r="C37" t="s">
        <v>3103</v>
      </c>
      <c r="D37" s="13">
        <v>45045</v>
      </c>
      <c r="E37" t="s">
        <v>8264</v>
      </c>
      <c r="F37" t="s">
        <v>9489</v>
      </c>
      <c r="G37" t="s">
        <v>9492</v>
      </c>
      <c r="H37" s="2">
        <v>2123.1999999999998</v>
      </c>
      <c r="I37" s="2">
        <v>21.231999999999999</v>
      </c>
      <c r="J37">
        <v>7</v>
      </c>
    </row>
    <row r="38" spans="1:10" s="18" customFormat="1" hidden="1" x14ac:dyDescent="0.25">
      <c r="A38" t="s">
        <v>8323</v>
      </c>
      <c r="B38" t="str">
        <f>VLOOKUP(Tabla6[[#This Row],[NIT Agente]],Tabla4[#All],2,FALSE)</f>
        <v>PRODUCTOS CARNICOS, S.A. DE C.V.</v>
      </c>
      <c r="C38" t="s">
        <v>3103</v>
      </c>
      <c r="D38" s="13">
        <v>45077</v>
      </c>
      <c r="E38" t="s">
        <v>8264</v>
      </c>
      <c r="F38" t="s">
        <v>9489</v>
      </c>
      <c r="G38" t="s">
        <v>9491</v>
      </c>
      <c r="H38" s="2">
        <v>2630.8</v>
      </c>
      <c r="I38" s="2">
        <v>26.308000000000003</v>
      </c>
      <c r="J38">
        <v>7</v>
      </c>
    </row>
    <row r="39" spans="1:10" s="18" customFormat="1" hidden="1" x14ac:dyDescent="0.25">
      <c r="A39" t="s">
        <v>8323</v>
      </c>
      <c r="B39" t="str">
        <f>VLOOKUP(Tabla6[[#This Row],[NIT Agente]],Tabla4[#All],2,FALSE)</f>
        <v>PRODUCTOS CARNICOS, S.A. DE C.V.</v>
      </c>
      <c r="C39" t="s">
        <v>3103</v>
      </c>
      <c r="D39" s="13">
        <v>45077</v>
      </c>
      <c r="E39" t="s">
        <v>8264</v>
      </c>
      <c r="F39" t="s">
        <v>9489</v>
      </c>
      <c r="G39" t="s">
        <v>9490</v>
      </c>
      <c r="H39" s="2">
        <v>385.95</v>
      </c>
      <c r="I39" s="2">
        <v>3.8595000000000002</v>
      </c>
      <c r="J39">
        <v>7</v>
      </c>
    </row>
    <row r="40" spans="1:10" s="18" customFormat="1" hidden="1" x14ac:dyDescent="0.25">
      <c r="A40" t="s">
        <v>8323</v>
      </c>
      <c r="B40" t="str">
        <f>VLOOKUP(Tabla6[[#This Row],[NIT Agente]],Tabla4[#All],2,FALSE)</f>
        <v>GRUPO PAILL, S.A. DE C.V.</v>
      </c>
      <c r="C40" t="s">
        <v>1470</v>
      </c>
      <c r="D40" s="13">
        <v>45061</v>
      </c>
      <c r="E40" t="s">
        <v>8264</v>
      </c>
      <c r="F40" t="s">
        <v>9434</v>
      </c>
      <c r="G40" t="s">
        <v>9488</v>
      </c>
      <c r="H40" s="2">
        <v>974.4</v>
      </c>
      <c r="I40" s="2">
        <v>9.7439999999999998</v>
      </c>
      <c r="J40">
        <v>7</v>
      </c>
    </row>
    <row r="41" spans="1:10" s="18" customFormat="1" hidden="1" x14ac:dyDescent="0.25">
      <c r="A41" t="s">
        <v>8322</v>
      </c>
      <c r="B41" t="str">
        <f>VLOOKUP(Tabla6[[#This Row],[NIT Agente]],Tabla4[#All],2,FALSE)</f>
        <v>LA CONSTANCIA LIMITADA DE CAPITAL VARIABLE</v>
      </c>
      <c r="C41" t="s">
        <v>2802</v>
      </c>
      <c r="D41" s="13">
        <v>45046</v>
      </c>
      <c r="E41" t="s">
        <v>8264</v>
      </c>
      <c r="F41" t="s">
        <v>9441</v>
      </c>
      <c r="G41" t="s">
        <v>9455</v>
      </c>
      <c r="H41" s="2">
        <v>693.3</v>
      </c>
      <c r="I41" s="2">
        <v>6.9329999999999998</v>
      </c>
      <c r="J41">
        <v>7</v>
      </c>
    </row>
    <row r="42" spans="1:10" s="18" customFormat="1" hidden="1" x14ac:dyDescent="0.25">
      <c r="A42" t="s">
        <v>8322</v>
      </c>
      <c r="B42" t="str">
        <f>VLOOKUP(Tabla6[[#This Row],[NIT Agente]],Tabla4[#All],2,FALSE)</f>
        <v>LA CONSTANCIA LIMITADA DE CAPITAL VARIABLE</v>
      </c>
      <c r="C42" t="s">
        <v>2802</v>
      </c>
      <c r="D42" s="13">
        <v>45016</v>
      </c>
      <c r="E42" t="s">
        <v>8264</v>
      </c>
      <c r="F42" t="s">
        <v>9441</v>
      </c>
      <c r="G42" t="s">
        <v>9454</v>
      </c>
      <c r="H42" s="2">
        <v>693.3</v>
      </c>
      <c r="I42" s="2">
        <v>6.9329999999999998</v>
      </c>
      <c r="J42">
        <v>7</v>
      </c>
    </row>
    <row r="43" spans="1:10" s="18" customFormat="1" hidden="1" x14ac:dyDescent="0.25">
      <c r="A43" t="s">
        <v>8322</v>
      </c>
      <c r="B43" t="str">
        <f>VLOOKUP(Tabla6[[#This Row],[NIT Agente]],Tabla4[#All],2,FALSE)</f>
        <v>GRUPO PAILL, S.A. DE C.V.</v>
      </c>
      <c r="C43" t="s">
        <v>1470</v>
      </c>
      <c r="D43" s="13">
        <v>45046</v>
      </c>
      <c r="E43" t="s">
        <v>8264</v>
      </c>
      <c r="F43" t="s">
        <v>9434</v>
      </c>
      <c r="G43" t="s">
        <v>9453</v>
      </c>
      <c r="H43" s="2">
        <v>1276.4000000000001</v>
      </c>
      <c r="I43" s="2">
        <v>12.764000000000001</v>
      </c>
      <c r="J43">
        <v>7</v>
      </c>
    </row>
    <row r="44" spans="1:10" s="18" customFormat="1" hidden="1" x14ac:dyDescent="0.25">
      <c r="A44" t="s">
        <v>7944</v>
      </c>
      <c r="B44" t="str">
        <f>VLOOKUP(Tabla6[[#This Row],[NIT Agente]],Tabla4[#All],2,FALSE)</f>
        <v>POLYBAG, S. A. DE C. V.</v>
      </c>
      <c r="C44" s="1" t="s">
        <v>3067</v>
      </c>
      <c r="D44" s="1" t="s">
        <v>8844</v>
      </c>
      <c r="E44" s="1" t="s">
        <v>9429</v>
      </c>
      <c r="F44" s="1" t="s">
        <v>9430</v>
      </c>
      <c r="G44" s="1" t="s">
        <v>9431</v>
      </c>
      <c r="H44" s="123">
        <v>930</v>
      </c>
      <c r="I44" s="123">
        <v>9.3000000000000007</v>
      </c>
      <c r="J44" s="18" t="s">
        <v>8264</v>
      </c>
    </row>
    <row r="45" spans="1:10" s="18" customFormat="1" hidden="1" x14ac:dyDescent="0.25">
      <c r="A45" t="s">
        <v>7944</v>
      </c>
      <c r="B45" t="str">
        <f>VLOOKUP(Tabla6[[#This Row],[NIT Agente]],Tabla4[#All],2,FALSE)</f>
        <v>POLYBAG, S. A. DE C. V.</v>
      </c>
      <c r="C45" s="1" t="s">
        <v>3067</v>
      </c>
      <c r="D45" s="1" t="s">
        <v>8844</v>
      </c>
      <c r="E45" s="1" t="s">
        <v>9429</v>
      </c>
      <c r="F45" s="1" t="s">
        <v>9430</v>
      </c>
      <c r="G45" s="1" t="s">
        <v>9432</v>
      </c>
      <c r="H45" s="123">
        <v>1100</v>
      </c>
      <c r="I45" s="123">
        <v>11</v>
      </c>
      <c r="J45" s="124" t="s">
        <v>8264</v>
      </c>
    </row>
    <row r="46" spans="1:10" s="18" customFormat="1" hidden="1" x14ac:dyDescent="0.25">
      <c r="A46" t="s">
        <v>7944</v>
      </c>
      <c r="B46" t="str">
        <f>VLOOKUP(Tabla6[[#This Row],[NIT Agente]],Tabla4[#All],2,FALSE)</f>
        <v>POLYBAG, S. A. DE C. V.</v>
      </c>
      <c r="C46" s="1" t="s">
        <v>3067</v>
      </c>
      <c r="D46" s="1" t="s">
        <v>8844</v>
      </c>
      <c r="E46" s="1" t="s">
        <v>9429</v>
      </c>
      <c r="F46" s="1" t="s">
        <v>9430</v>
      </c>
      <c r="G46" s="1" t="s">
        <v>9433</v>
      </c>
      <c r="H46" s="123">
        <v>1185</v>
      </c>
      <c r="I46" s="123">
        <v>11.85</v>
      </c>
      <c r="J46" s="124" t="s">
        <v>8264</v>
      </c>
    </row>
    <row r="47" spans="1:10" s="18" customFormat="1" hidden="1" x14ac:dyDescent="0.25">
      <c r="A47" t="s">
        <v>7944</v>
      </c>
      <c r="B47" t="str">
        <f>VLOOKUP(Tabla6[[#This Row],[NIT Agente]],Tabla4[#All],2,FALSE)</f>
        <v>GRUPO PAILL, S.A. DE C.V.</v>
      </c>
      <c r="C47" s="1" t="s">
        <v>1470</v>
      </c>
      <c r="D47" s="1" t="s">
        <v>8885</v>
      </c>
      <c r="E47" s="1" t="s">
        <v>9429</v>
      </c>
      <c r="F47" s="1" t="s">
        <v>9434</v>
      </c>
      <c r="G47" s="1" t="s">
        <v>9435</v>
      </c>
      <c r="H47" s="123">
        <v>1422</v>
      </c>
      <c r="I47" s="123">
        <v>14.22</v>
      </c>
      <c r="J47" s="124" t="s">
        <v>8264</v>
      </c>
    </row>
    <row r="48" spans="1:10" s="18" customFormat="1" hidden="1" x14ac:dyDescent="0.25">
      <c r="A48" t="s">
        <v>7981</v>
      </c>
      <c r="B48" t="str">
        <f>VLOOKUP(Tabla6[[#This Row],[NIT Agente]],Tabla4[#All],2,FALSE)</f>
        <v>GRUPO PAILL, S.A. DE C.V.</v>
      </c>
      <c r="C48" s="1" t="s">
        <v>1470</v>
      </c>
      <c r="D48" s="1" t="s">
        <v>9397</v>
      </c>
      <c r="E48" s="1" t="s">
        <v>9429</v>
      </c>
      <c r="F48" s="1" t="s">
        <v>9434</v>
      </c>
      <c r="G48" s="1" t="s">
        <v>9436</v>
      </c>
      <c r="H48" s="123">
        <v>1264</v>
      </c>
      <c r="I48" s="123">
        <v>12.64</v>
      </c>
      <c r="J48" s="124" t="s">
        <v>8264</v>
      </c>
    </row>
    <row r="49" spans="1:10" s="18" customFormat="1" hidden="1" x14ac:dyDescent="0.25">
      <c r="A49" t="s">
        <v>7981</v>
      </c>
      <c r="B49" t="str">
        <f>VLOOKUP(Tabla6[[#This Row],[NIT Agente]],Tabla4[#All],2,FALSE)</f>
        <v>SERVICIOS Y LOGISTICA DE CARGA WALNYS, S.A. DE C.V.</v>
      </c>
      <c r="C49" s="1" t="s">
        <v>1384</v>
      </c>
      <c r="D49" s="1" t="s">
        <v>9384</v>
      </c>
      <c r="E49" s="1" t="s">
        <v>9429</v>
      </c>
      <c r="F49" s="1" t="s">
        <v>9430</v>
      </c>
      <c r="G49" s="1" t="s">
        <v>9437</v>
      </c>
      <c r="H49" s="123">
        <v>225.55</v>
      </c>
      <c r="I49" s="123">
        <v>2.2599999999999998</v>
      </c>
      <c r="J49" s="124" t="s">
        <v>8264</v>
      </c>
    </row>
    <row r="50" spans="1:10" s="18" customFormat="1" hidden="1" x14ac:dyDescent="0.25">
      <c r="A50" t="s">
        <v>7981</v>
      </c>
      <c r="B50" t="str">
        <f>VLOOKUP(Tabla6[[#This Row],[NIT Agente]],Tabla4[#All],2,FALSE)</f>
        <v>SERVICIOS Y LOGISTICA DE CARGA WALNYS, S.A. DE C.V.</v>
      </c>
      <c r="C50" s="1" t="s">
        <v>1384</v>
      </c>
      <c r="D50" s="1" t="s">
        <v>9013</v>
      </c>
      <c r="E50" s="1" t="s">
        <v>9429</v>
      </c>
      <c r="F50" s="1" t="s">
        <v>9430</v>
      </c>
      <c r="G50" s="1" t="s">
        <v>9438</v>
      </c>
      <c r="H50" s="123">
        <v>225.55</v>
      </c>
      <c r="I50" s="123">
        <v>2.2599999999999998</v>
      </c>
      <c r="J50" s="124" t="s">
        <v>8264</v>
      </c>
    </row>
    <row r="51" spans="1:10" s="18" customFormat="1" hidden="1" x14ac:dyDescent="0.25">
      <c r="A51" t="s">
        <v>7981</v>
      </c>
      <c r="B51" t="str">
        <f>VLOOKUP(Tabla6[[#This Row],[NIT Agente]],Tabla4[#All],2,FALSE)</f>
        <v>SERVICIOS Y LOGISTICA DE CARGA WALNYS, S.A. DE C.V.</v>
      </c>
      <c r="C51" s="1" t="s">
        <v>1384</v>
      </c>
      <c r="D51" s="1" t="s">
        <v>9439</v>
      </c>
      <c r="E51" s="1" t="s">
        <v>9429</v>
      </c>
      <c r="F51" s="1" t="s">
        <v>9430</v>
      </c>
      <c r="G51" s="1" t="s">
        <v>9440</v>
      </c>
      <c r="H51" s="123">
        <v>225.55</v>
      </c>
      <c r="I51" s="123">
        <v>2.2599999999999998</v>
      </c>
      <c r="J51" s="124" t="s">
        <v>8264</v>
      </c>
    </row>
    <row r="52" spans="1:10" s="18" customFormat="1" hidden="1" x14ac:dyDescent="0.25">
      <c r="A52" t="s">
        <v>7981</v>
      </c>
      <c r="B52" t="str">
        <f>VLOOKUP(Tabla6[[#This Row],[NIT Agente]],Tabla4[#All],2,FALSE)</f>
        <v>OPERADORA DEL SUR, S.A. DE C.V.</v>
      </c>
      <c r="C52" s="1" t="s">
        <v>1529</v>
      </c>
      <c r="D52" s="1" t="s">
        <v>9013</v>
      </c>
      <c r="E52" s="1" t="s">
        <v>9429</v>
      </c>
      <c r="F52" s="1" t="s">
        <v>9441</v>
      </c>
      <c r="G52" s="1" t="s">
        <v>9442</v>
      </c>
      <c r="H52" s="123">
        <v>16435</v>
      </c>
      <c r="I52" s="123">
        <v>164.35</v>
      </c>
      <c r="J52" s="124" t="s">
        <v>8264</v>
      </c>
    </row>
    <row r="53" spans="1:10" s="18" customFormat="1" hidden="1" x14ac:dyDescent="0.25">
      <c r="A53" t="s">
        <v>8265</v>
      </c>
      <c r="B53" t="str">
        <f>VLOOKUP(Tabla6[[#This Row],[NIT Agente]],Tabla4[#All],2,FALSE)</f>
        <v>OPERADORA DEL SUR, S.A. DE C.V.</v>
      </c>
      <c r="C53" s="1" t="s">
        <v>1529</v>
      </c>
      <c r="D53" s="1" t="s">
        <v>9311</v>
      </c>
      <c r="E53" s="1" t="s">
        <v>9429</v>
      </c>
      <c r="F53" s="1" t="s">
        <v>9441</v>
      </c>
      <c r="G53" s="1" t="s">
        <v>9443</v>
      </c>
      <c r="H53" s="123">
        <v>17965</v>
      </c>
      <c r="I53" s="123">
        <v>179.65</v>
      </c>
      <c r="J53" s="124" t="s">
        <v>8264</v>
      </c>
    </row>
    <row r="54" spans="1:10" s="18" customFormat="1" x14ac:dyDescent="0.25">
      <c r="A54" t="s">
        <v>7719</v>
      </c>
      <c r="B54"/>
      <c r="C54"/>
      <c r="D54" s="13"/>
      <c r="E54" s="15">
        <f>SUBTOTAL(109,Tabla6[Tipo de documento])</f>
        <v>0</v>
      </c>
      <c r="F54" s="15">
        <f>SUBTOTAL(109,Tabla6[Serie])</f>
        <v>0</v>
      </c>
      <c r="G54" s="15"/>
      <c r="H54" s="36">
        <f>SUBTOTAL(109,Tabla6[Monto sujeto])</f>
        <v>31015.48</v>
      </c>
      <c r="I54" s="36">
        <f>SUBTOTAL(109,Tabla6[Monto Retención 1%])</f>
        <v>310.15479999999997</v>
      </c>
      <c r="J54" s="19">
        <f>SUBTOTAL(109,Tabla6[ANEXO])</f>
        <v>28</v>
      </c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0"/>
      <c r="I55" s="80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0"/>
      <c r="I56" s="80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0"/>
      <c r="I57" s="80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0"/>
      <c r="I58" s="80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0"/>
      <c r="I59" s="80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0"/>
      <c r="I60" s="80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0"/>
      <c r="I61" s="80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0"/>
      <c r="I62" s="80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0"/>
      <c r="I63" s="80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0"/>
      <c r="I64" s="80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0"/>
      <c r="I65" s="80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0"/>
      <c r="I66" s="80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0"/>
      <c r="I67" s="80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0"/>
      <c r="I68" s="80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0"/>
      <c r="I69" s="80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0"/>
      <c r="I70" s="80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0"/>
      <c r="I71" s="80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0"/>
      <c r="I72" s="80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0"/>
      <c r="I73" s="80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0"/>
      <c r="I74" s="80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0"/>
      <c r="I75" s="80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0"/>
      <c r="I76" s="80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0"/>
      <c r="I77" s="80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0"/>
      <c r="I78" s="80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0"/>
      <c r="I79" s="80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0"/>
      <c r="I80" s="80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0"/>
      <c r="I81" s="80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0"/>
      <c r="I82" s="80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0"/>
      <c r="I83" s="80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0"/>
      <c r="I84" s="80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0"/>
      <c r="I85" s="80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0"/>
      <c r="I86" s="80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0"/>
      <c r="I87" s="80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0"/>
      <c r="I88" s="80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0"/>
      <c r="I89" s="80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0"/>
      <c r="I90" s="80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0"/>
      <c r="I91" s="80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0"/>
      <c r="I92" s="80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0"/>
      <c r="I93" s="80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0"/>
      <c r="I94" s="80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0"/>
      <c r="I95" s="80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0"/>
      <c r="I96" s="80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0"/>
      <c r="I97" s="80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0"/>
      <c r="I98" s="80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0"/>
      <c r="I99" s="80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0"/>
      <c r="I100" s="80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0"/>
      <c r="I101" s="80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0"/>
      <c r="I102" s="80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0"/>
      <c r="I103" s="80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0"/>
      <c r="I104" s="80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0"/>
      <c r="I105" s="80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0"/>
      <c r="I106" s="80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0"/>
      <c r="I107" s="80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0"/>
      <c r="I108" s="80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0"/>
      <c r="I109" s="80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0"/>
      <c r="I110" s="80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0"/>
      <c r="I111" s="80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0"/>
      <c r="I112" s="80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0"/>
      <c r="I113" s="80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0"/>
      <c r="I114" s="80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0"/>
      <c r="I115" s="80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0"/>
      <c r="I116" s="80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0"/>
      <c r="I117" s="80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0"/>
      <c r="I118" s="80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0"/>
      <c r="I119" s="80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0"/>
      <c r="I120" s="80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0"/>
      <c r="I121" s="80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0"/>
      <c r="I122" s="80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0"/>
      <c r="I123" s="80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0"/>
      <c r="I124" s="80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0"/>
      <c r="I125" s="80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0"/>
      <c r="I126" s="80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0"/>
      <c r="I127" s="80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0"/>
      <c r="I128" s="80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0"/>
      <c r="I129" s="80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0"/>
      <c r="I130" s="80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0"/>
      <c r="I131" s="80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0"/>
      <c r="I132" s="80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0"/>
      <c r="I133" s="80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0"/>
      <c r="I134" s="80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0"/>
      <c r="I135" s="80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0"/>
      <c r="I136" s="80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0"/>
      <c r="I137" s="80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0"/>
      <c r="I138" s="80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0"/>
      <c r="I139" s="80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0"/>
      <c r="I140" s="80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0"/>
      <c r="I141" s="80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0"/>
      <c r="I142" s="80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0"/>
      <c r="I143" s="80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0"/>
      <c r="I144" s="80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0"/>
      <c r="I145" s="80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0"/>
      <c r="I146" s="80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0"/>
      <c r="I147" s="80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0"/>
      <c r="I148" s="80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0"/>
      <c r="I149" s="80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0"/>
      <c r="I150" s="80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0"/>
      <c r="I151" s="80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0"/>
      <c r="I152" s="80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0"/>
      <c r="I153" s="80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0"/>
      <c r="I154" s="80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0"/>
      <c r="I155" s="80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0"/>
      <c r="I156" s="80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0"/>
      <c r="I157" s="80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0"/>
      <c r="I158" s="80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0"/>
      <c r="I159" s="80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0"/>
      <c r="I160" s="80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0"/>
      <c r="I161" s="80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0"/>
      <c r="I162" s="80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0"/>
      <c r="I163" s="80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0"/>
      <c r="I164" s="80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0"/>
      <c r="I165" s="80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0"/>
      <c r="I166" s="80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0"/>
      <c r="I167" s="80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0"/>
      <c r="I168" s="80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0"/>
      <c r="I169" s="80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0"/>
      <c r="I170" s="80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0"/>
      <c r="I171" s="80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0"/>
      <c r="I172" s="80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0"/>
      <c r="I173" s="80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0"/>
      <c r="I174" s="80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0"/>
      <c r="I175" s="80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0"/>
      <c r="I176" s="80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0"/>
      <c r="I177" s="80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0"/>
      <c r="I178" s="80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0"/>
      <c r="I179" s="80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0"/>
      <c r="I180" s="80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0"/>
      <c r="I181" s="80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0"/>
      <c r="I182" s="80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0"/>
      <c r="I183" s="80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0"/>
      <c r="I184" s="80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0"/>
      <c r="I185" s="80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0"/>
      <c r="I186" s="80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0"/>
      <c r="I187" s="80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0"/>
      <c r="I188" s="80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0"/>
      <c r="I189" s="80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0"/>
      <c r="I190" s="80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0"/>
      <c r="I191" s="80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0"/>
      <c r="I192" s="80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0"/>
      <c r="I193" s="80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0"/>
      <c r="I194" s="80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0"/>
      <c r="I195" s="80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0"/>
      <c r="I196" s="80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0"/>
      <c r="I197" s="80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0"/>
      <c r="I198" s="80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0"/>
      <c r="I199" s="80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0"/>
      <c r="I200" s="80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0"/>
      <c r="I201" s="80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0"/>
      <c r="I202" s="80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0"/>
      <c r="I203" s="80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0"/>
      <c r="I204" s="80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0"/>
      <c r="I205" s="80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0"/>
      <c r="I206" s="80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0"/>
      <c r="I207" s="80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0"/>
      <c r="I208" s="80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0"/>
      <c r="I209" s="80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0"/>
      <c r="I210" s="80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0"/>
      <c r="I211" s="80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0"/>
      <c r="I212" s="80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0"/>
      <c r="I213" s="80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0"/>
      <c r="I214" s="80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0"/>
      <c r="I215" s="80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0"/>
      <c r="I216" s="80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0"/>
      <c r="I217" s="80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0"/>
      <c r="I218" s="80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0"/>
      <c r="I219" s="80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0"/>
      <c r="I220" s="80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0"/>
      <c r="I221" s="80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0"/>
      <c r="I222" s="80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0"/>
      <c r="I223" s="80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0"/>
      <c r="I224" s="80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0"/>
      <c r="I225" s="80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0"/>
      <c r="I226" s="80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0"/>
      <c r="I227" s="80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0"/>
      <c r="I228" s="80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0"/>
      <c r="I229" s="80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0"/>
      <c r="I230" s="80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0"/>
      <c r="I231" s="80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0"/>
      <c r="I232" s="80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0"/>
      <c r="I233" s="80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0"/>
      <c r="I234" s="80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0"/>
      <c r="I235" s="80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0"/>
      <c r="I236" s="80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0"/>
      <c r="I237" s="80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0"/>
      <c r="I238" s="80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0"/>
      <c r="I239" s="80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0"/>
      <c r="I240" s="80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0"/>
      <c r="I241" s="80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0"/>
      <c r="I242" s="80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0"/>
      <c r="I243" s="80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0"/>
      <c r="I244" s="80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0"/>
      <c r="I245" s="80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0"/>
      <c r="I246" s="80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0"/>
      <c r="I247" s="80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0"/>
      <c r="I248" s="80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0"/>
      <c r="I249" s="80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0"/>
      <c r="I250" s="80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0"/>
      <c r="I251" s="80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0"/>
      <c r="I252" s="80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0"/>
      <c r="I253" s="80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0"/>
      <c r="I254" s="80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0"/>
      <c r="I255" s="80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0"/>
      <c r="I256" s="80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0"/>
      <c r="I257" s="80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0"/>
      <c r="I258" s="80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0"/>
      <c r="I259" s="80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0"/>
      <c r="I260" s="80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0"/>
      <c r="I261" s="80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0"/>
      <c r="I262" s="80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0"/>
      <c r="I263" s="80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0"/>
      <c r="I264" s="80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0"/>
      <c r="I265" s="80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0"/>
      <c r="I266" s="80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0"/>
      <c r="I267" s="80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0"/>
      <c r="I268" s="80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0"/>
      <c r="I269" s="80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0"/>
      <c r="I270" s="80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0"/>
      <c r="I271" s="80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0"/>
      <c r="I272" s="80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0"/>
      <c r="I273" s="80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80"/>
      <c r="I274" s="80"/>
      <c r="J274" s="1"/>
    </row>
    <row r="275" spans="1:10" s="18" customFormat="1" x14ac:dyDescent="0.25">
      <c r="A275" s="1"/>
      <c r="B275" s="1"/>
      <c r="C275" s="1"/>
      <c r="D275" s="13"/>
      <c r="E275" s="1"/>
      <c r="F275" s="1"/>
      <c r="G275" s="19"/>
      <c r="H275" s="80"/>
      <c r="I275" s="80"/>
      <c r="J275" s="1"/>
    </row>
    <row r="276" spans="1:10" s="18" customFormat="1" x14ac:dyDescent="0.25">
      <c r="A276" s="1"/>
      <c r="B276" s="1"/>
      <c r="C276" s="1"/>
      <c r="D276" s="13"/>
      <c r="E276" s="1"/>
      <c r="F276" s="1"/>
      <c r="G276" s="19"/>
      <c r="H276" s="80"/>
      <c r="I276" s="80"/>
      <c r="J276" s="1"/>
    </row>
    <row r="277" spans="1:10" s="18" customFormat="1" x14ac:dyDescent="0.25">
      <c r="A277" s="1"/>
      <c r="B277" s="1"/>
      <c r="C277" s="1"/>
      <c r="D277" s="13"/>
      <c r="E277" s="1"/>
      <c r="F277" s="1"/>
      <c r="G277" s="19"/>
      <c r="H277" s="80"/>
      <c r="I277" s="80"/>
      <c r="J277" s="1"/>
    </row>
    <row r="278" spans="1:10" s="18" customFormat="1" x14ac:dyDescent="0.25">
      <c r="A278" s="1"/>
      <c r="B278" s="1"/>
      <c r="C278" s="1"/>
      <c r="D278" s="13"/>
      <c r="E278" s="1"/>
      <c r="F278" s="1"/>
      <c r="G278" s="19"/>
      <c r="H278" s="80"/>
      <c r="I278" s="80"/>
      <c r="J278" s="1"/>
    </row>
    <row r="279" spans="1:10" s="18" customFormat="1" x14ac:dyDescent="0.25">
      <c r="A279" s="1"/>
      <c r="B279" s="1"/>
      <c r="C279" s="1"/>
      <c r="D279" s="13"/>
      <c r="E279" s="1"/>
      <c r="F279" s="1"/>
      <c r="G279" s="19"/>
      <c r="H279" s="80"/>
      <c r="I279" s="80"/>
      <c r="J279" s="1"/>
    </row>
    <row r="280" spans="1:10" s="18" customFormat="1" x14ac:dyDescent="0.25">
      <c r="A280" s="1"/>
      <c r="B280" s="1"/>
      <c r="C280" s="1"/>
      <c r="D280" s="13"/>
      <c r="E280" s="1"/>
      <c r="F280" s="1"/>
      <c r="G280" s="19"/>
      <c r="H280" s="80"/>
      <c r="I280" s="80"/>
      <c r="J280" s="1"/>
    </row>
    <row r="281" spans="1:10" s="18" customFormat="1" x14ac:dyDescent="0.25">
      <c r="A281" s="1"/>
      <c r="B281" s="1"/>
      <c r="C281" s="1"/>
      <c r="D281" s="13"/>
      <c r="E281" s="1"/>
      <c r="F281" s="1"/>
      <c r="G281" s="19"/>
      <c r="H281" s="80"/>
      <c r="I281" s="80"/>
      <c r="J281" s="1"/>
    </row>
    <row r="282" spans="1:10" s="18" customFormat="1" x14ac:dyDescent="0.25">
      <c r="A282" s="1"/>
      <c r="B282" s="1"/>
      <c r="C282" s="1"/>
      <c r="D282" s="13"/>
      <c r="E282" s="1"/>
      <c r="F282" s="1"/>
      <c r="G282" s="19"/>
      <c r="H282" s="80"/>
      <c r="I282" s="80"/>
      <c r="J282" s="1"/>
    </row>
    <row r="283" spans="1:10" s="18" customFormat="1" x14ac:dyDescent="0.25">
      <c r="A283" s="1"/>
      <c r="B283" s="1"/>
      <c r="C283" s="1"/>
      <c r="D283" s="13"/>
      <c r="E283" s="1"/>
      <c r="F283" s="1"/>
      <c r="G283" s="19"/>
      <c r="H283" s="80"/>
      <c r="I283" s="80"/>
      <c r="J283" s="1"/>
    </row>
    <row r="284" spans="1:10" s="18" customFormat="1" x14ac:dyDescent="0.25">
      <c r="A284" s="1"/>
      <c r="B284" s="1"/>
      <c r="C284" s="1"/>
      <c r="D284" s="13"/>
      <c r="E284" s="1"/>
      <c r="F284" s="1"/>
      <c r="G284" s="19"/>
      <c r="H284" s="80"/>
      <c r="I284" s="80"/>
      <c r="J284" s="1"/>
    </row>
    <row r="285" spans="1:10" s="18" customFormat="1" x14ac:dyDescent="0.25">
      <c r="A285" s="1"/>
      <c r="B285" s="1"/>
      <c r="C285" s="1"/>
      <c r="D285" s="13"/>
      <c r="E285" s="1"/>
      <c r="F285" s="1"/>
      <c r="G285" s="19"/>
      <c r="H285" s="80"/>
      <c r="I285" s="80"/>
      <c r="J285" s="1"/>
    </row>
    <row r="286" spans="1:10" s="18" customFormat="1" x14ac:dyDescent="0.25">
      <c r="A286" s="1"/>
      <c r="B286" s="1"/>
      <c r="C286" s="1"/>
      <c r="D286" s="13"/>
      <c r="E286" s="1"/>
      <c r="F286" s="1"/>
      <c r="G286" s="19"/>
      <c r="H286" s="80"/>
      <c r="I286" s="80"/>
      <c r="J286" s="1"/>
    </row>
    <row r="287" spans="1:10" s="18" customFormat="1" x14ac:dyDescent="0.25">
      <c r="A287" s="1"/>
      <c r="B287" s="1"/>
      <c r="C287" s="1"/>
      <c r="D287" s="13"/>
      <c r="E287" s="1"/>
      <c r="F287" s="1"/>
      <c r="G287" s="19"/>
      <c r="H287" s="80"/>
      <c r="I287" s="80"/>
      <c r="J287" s="1"/>
    </row>
    <row r="288" spans="1:10" s="18" customFormat="1" x14ac:dyDescent="0.25">
      <c r="A288" s="1"/>
      <c r="B288" s="1"/>
      <c r="C288" s="1"/>
      <c r="D288" s="13"/>
      <c r="E288" s="1"/>
      <c r="F288" s="1"/>
      <c r="G288" s="19"/>
      <c r="H288" s="80"/>
      <c r="I288" s="80"/>
      <c r="J288" s="1"/>
    </row>
    <row r="289" spans="1:10" s="18" customFormat="1" x14ac:dyDescent="0.25">
      <c r="A289" s="1"/>
      <c r="B289" s="1"/>
      <c r="C289" s="1"/>
      <c r="D289" s="13"/>
      <c r="E289" s="1"/>
      <c r="F289" s="1"/>
      <c r="G289" s="19"/>
      <c r="H289" s="80"/>
      <c r="I289" s="80"/>
      <c r="J289" s="1"/>
    </row>
    <row r="290" spans="1:10" s="18" customFormat="1" x14ac:dyDescent="0.25">
      <c r="A290" s="1"/>
      <c r="B290" s="1"/>
      <c r="C290" s="1"/>
      <c r="D290" s="13"/>
      <c r="E290" s="1"/>
      <c r="F290" s="1"/>
      <c r="G290" s="19"/>
      <c r="H290" s="80"/>
      <c r="I290" s="80"/>
      <c r="J290" s="1"/>
    </row>
    <row r="291" spans="1:10" s="18" customFormat="1" x14ac:dyDescent="0.25">
      <c r="A291" s="1"/>
      <c r="B291" s="1"/>
      <c r="C291" s="1"/>
      <c r="D291" s="13"/>
      <c r="E291" s="1"/>
      <c r="F291" s="1"/>
      <c r="G291" s="19"/>
      <c r="H291" s="80"/>
      <c r="I291" s="80"/>
      <c r="J291" s="1"/>
    </row>
    <row r="292" spans="1:10" s="18" customFormat="1" x14ac:dyDescent="0.25">
      <c r="A292" s="1"/>
      <c r="B292" s="1"/>
      <c r="C292" s="1"/>
      <c r="D292" s="13"/>
      <c r="E292" s="1"/>
      <c r="F292" s="1"/>
      <c r="G292" s="19"/>
      <c r="H292" s="80"/>
      <c r="I292" s="80"/>
      <c r="J292" s="1"/>
    </row>
    <row r="293" spans="1:10" s="18" customFormat="1" x14ac:dyDescent="0.25">
      <c r="A293" s="1"/>
      <c r="B293" s="1"/>
      <c r="C293" s="1"/>
      <c r="D293" s="13"/>
      <c r="E293" s="1"/>
      <c r="F293" s="1"/>
      <c r="G293" s="19"/>
      <c r="H293" s="80"/>
      <c r="I293" s="80"/>
      <c r="J293" s="1"/>
    </row>
    <row r="294" spans="1:10" s="18" customFormat="1" x14ac:dyDescent="0.25">
      <c r="A294" s="1"/>
      <c r="B294" s="1"/>
      <c r="C294" s="1"/>
      <c r="D294" s="13"/>
      <c r="E294" s="1"/>
      <c r="F294" s="1"/>
      <c r="G294" s="19"/>
      <c r="H294" s="80"/>
      <c r="I294" s="80"/>
      <c r="J294" s="1"/>
    </row>
    <row r="295" spans="1:10" s="18" customFormat="1" x14ac:dyDescent="0.25">
      <c r="A295" s="1"/>
      <c r="B295" s="1"/>
      <c r="C295" s="1"/>
      <c r="D295" s="13"/>
      <c r="E295" s="1"/>
      <c r="F295" s="1"/>
      <c r="G295" s="19"/>
      <c r="H295" s="80"/>
      <c r="I295" s="80"/>
      <c r="J295" s="1"/>
    </row>
    <row r="296" spans="1:10" s="18" customFormat="1" x14ac:dyDescent="0.25">
      <c r="A296" s="1"/>
      <c r="B296" s="1"/>
      <c r="C296" s="1"/>
      <c r="D296" s="13"/>
      <c r="E296" s="1"/>
      <c r="F296" s="1"/>
      <c r="G296" s="19"/>
      <c r="H296" s="80"/>
      <c r="I296" s="80"/>
      <c r="J296" s="1"/>
    </row>
    <row r="297" spans="1:10" s="18" customFormat="1" x14ac:dyDescent="0.25">
      <c r="A297" s="1"/>
      <c r="B297" s="1"/>
      <c r="C297" s="1"/>
      <c r="D297" s="13"/>
      <c r="E297" s="1"/>
      <c r="F297" s="1"/>
      <c r="G297" s="19"/>
      <c r="H297" s="80"/>
      <c r="I297" s="80"/>
      <c r="J297" s="1"/>
    </row>
    <row r="298" spans="1:10" s="18" customFormat="1" x14ac:dyDescent="0.25">
      <c r="A298" s="1"/>
      <c r="B298" s="1"/>
      <c r="C298" s="1"/>
      <c r="D298" s="13"/>
      <c r="E298" s="1"/>
      <c r="F298" s="1"/>
      <c r="G298" s="19"/>
      <c r="H298" s="80"/>
      <c r="I298" s="80"/>
      <c r="J298" s="1"/>
    </row>
    <row r="299" spans="1:10" s="18" customFormat="1" x14ac:dyDescent="0.25">
      <c r="A299" s="1"/>
      <c r="B299" s="1"/>
      <c r="C299" s="1"/>
      <c r="D299" s="13"/>
      <c r="E299" s="1"/>
      <c r="F299" s="1"/>
      <c r="G299" s="19"/>
      <c r="H299" s="80"/>
      <c r="I299" s="80"/>
      <c r="J299" s="1"/>
    </row>
    <row r="300" spans="1:10" s="18" customFormat="1" x14ac:dyDescent="0.25">
      <c r="A300" s="1"/>
      <c r="B300" s="1"/>
      <c r="C300" s="1"/>
      <c r="D300" s="13"/>
      <c r="E300" s="1"/>
      <c r="F300" s="1"/>
      <c r="G300" s="19"/>
      <c r="H300" s="80"/>
      <c r="I300" s="80"/>
      <c r="J300" s="1"/>
    </row>
    <row r="301" spans="1:10" s="18" customFormat="1" x14ac:dyDescent="0.25">
      <c r="A301" s="1"/>
      <c r="B301" s="1"/>
      <c r="C301" s="1"/>
      <c r="D301" s="13"/>
      <c r="E301" s="1"/>
      <c r="F301" s="1"/>
      <c r="G301" s="19"/>
      <c r="H301" s="80"/>
      <c r="I301" s="80"/>
      <c r="J301" s="1"/>
    </row>
    <row r="302" spans="1:10" s="18" customFormat="1" x14ac:dyDescent="0.25">
      <c r="A302" s="1"/>
      <c r="B302" s="1"/>
      <c r="C302" s="1"/>
      <c r="D302" s="13"/>
      <c r="E302" s="1"/>
      <c r="F302" s="1"/>
      <c r="G302" s="19"/>
      <c r="H302" s="80"/>
      <c r="I302" s="80"/>
      <c r="J302" s="1"/>
    </row>
    <row r="303" spans="1:10" s="18" customFormat="1" x14ac:dyDescent="0.25">
      <c r="A303" s="1"/>
      <c r="B303" s="1"/>
      <c r="C303" s="1"/>
      <c r="D303" s="13"/>
      <c r="E303" s="1"/>
      <c r="F303" s="1"/>
      <c r="G303" s="19"/>
      <c r="H303" s="80"/>
      <c r="I303" s="80"/>
      <c r="J303" s="1"/>
    </row>
    <row r="304" spans="1:10" s="18" customFormat="1" x14ac:dyDescent="0.25">
      <c r="A304" s="1"/>
      <c r="B304" s="1"/>
      <c r="C304" s="1"/>
      <c r="D304" s="13"/>
      <c r="E304" s="1"/>
      <c r="F304" s="1"/>
      <c r="G304" s="19"/>
      <c r="H304" s="80"/>
      <c r="I304" s="80"/>
      <c r="J304" s="1"/>
    </row>
    <row r="305" spans="1:10" s="18" customFormat="1" x14ac:dyDescent="0.25">
      <c r="A305" s="1"/>
      <c r="B305" s="1"/>
      <c r="C305" s="1"/>
      <c r="D305" s="13"/>
      <c r="E305" s="1"/>
      <c r="F305" s="1"/>
      <c r="G305" s="19"/>
      <c r="H305" s="80"/>
      <c r="I305" s="80"/>
      <c r="J305" s="1"/>
    </row>
    <row r="306" spans="1:10" s="18" customFormat="1" x14ac:dyDescent="0.25">
      <c r="A306" s="1"/>
      <c r="B306" s="1"/>
      <c r="C306" s="1"/>
      <c r="D306" s="13"/>
      <c r="E306" s="1"/>
      <c r="F306" s="1"/>
      <c r="G306" s="19"/>
      <c r="H306" s="80"/>
      <c r="I306" s="80"/>
      <c r="J306" s="1"/>
    </row>
    <row r="307" spans="1:10" s="18" customFormat="1" x14ac:dyDescent="0.25">
      <c r="A307" s="1"/>
      <c r="B307" s="1"/>
      <c r="C307" s="1"/>
      <c r="D307" s="13"/>
      <c r="E307" s="1"/>
      <c r="F307" s="1"/>
      <c r="G307" s="19"/>
      <c r="H307" s="80"/>
      <c r="I307" s="80"/>
      <c r="J307" s="1"/>
    </row>
    <row r="308" spans="1:10" s="18" customFormat="1" x14ac:dyDescent="0.25">
      <c r="A308" s="1"/>
      <c r="B308" s="1"/>
      <c r="C308" s="1"/>
      <c r="D308" s="13"/>
      <c r="E308" s="1"/>
      <c r="F308" s="1"/>
      <c r="G308" s="19"/>
      <c r="H308" s="80"/>
      <c r="I308" s="80"/>
      <c r="J308" s="1"/>
    </row>
    <row r="309" spans="1:10" s="18" customFormat="1" x14ac:dyDescent="0.25">
      <c r="A309" s="1"/>
      <c r="B309" s="1"/>
      <c r="C309" s="1"/>
      <c r="D309" s="13"/>
      <c r="E309" s="1"/>
      <c r="F309" s="1"/>
      <c r="G309" s="19"/>
      <c r="H309" s="80"/>
      <c r="I309" s="80"/>
      <c r="J309" s="1"/>
    </row>
    <row r="310" spans="1:10" s="18" customFormat="1" x14ac:dyDescent="0.25">
      <c r="A310" s="1"/>
      <c r="B310" s="1"/>
      <c r="C310" s="1"/>
      <c r="D310" s="13"/>
      <c r="E310" s="1"/>
      <c r="F310" s="1"/>
      <c r="G310" s="19"/>
      <c r="H310" s="80"/>
      <c r="I310" s="80"/>
      <c r="J310" s="1"/>
    </row>
    <row r="311" spans="1:10" s="18" customFormat="1" x14ac:dyDescent="0.25">
      <c r="A311" s="1"/>
      <c r="B311" s="1"/>
      <c r="C311" s="1"/>
      <c r="D311" s="13"/>
      <c r="E311" s="1"/>
      <c r="F311" s="1"/>
      <c r="G311" s="19"/>
      <c r="H311" s="80"/>
      <c r="I311" s="80"/>
      <c r="J311" s="1"/>
    </row>
    <row r="312" spans="1:10" s="18" customFormat="1" x14ac:dyDescent="0.25">
      <c r="A312" s="1"/>
      <c r="B312" s="1"/>
      <c r="C312" s="1"/>
      <c r="D312" s="13"/>
      <c r="E312" s="1"/>
      <c r="F312" s="1"/>
      <c r="G312" s="19"/>
      <c r="H312" s="80"/>
      <c r="I312" s="80"/>
      <c r="J312" s="1"/>
    </row>
    <row r="313" spans="1:10" s="18" customFormat="1" x14ac:dyDescent="0.25">
      <c r="A313" s="1"/>
      <c r="B313" s="1"/>
      <c r="C313" s="1"/>
      <c r="D313" s="13"/>
      <c r="E313" s="1"/>
      <c r="F313" s="1"/>
      <c r="G313" s="19"/>
      <c r="H313" s="80"/>
      <c r="I313" s="80"/>
      <c r="J313" s="1"/>
    </row>
    <row r="314" spans="1:10" s="18" customFormat="1" x14ac:dyDescent="0.25">
      <c r="A314" s="1"/>
      <c r="B314" s="1"/>
      <c r="C314" s="1"/>
      <c r="D314" s="13"/>
      <c r="E314" s="1"/>
      <c r="F314" s="1"/>
      <c r="G314" s="19"/>
      <c r="H314" s="80"/>
      <c r="I314" s="80"/>
      <c r="J314" s="1"/>
    </row>
    <row r="315" spans="1:10" s="18" customFormat="1" x14ac:dyDescent="0.25">
      <c r="A315" s="1"/>
      <c r="B315" s="1"/>
      <c r="C315" s="1"/>
      <c r="D315" s="13"/>
      <c r="E315" s="1"/>
      <c r="F315" s="1"/>
      <c r="G315" s="19"/>
      <c r="H315" s="80"/>
      <c r="I315" s="80"/>
      <c r="J315" s="1"/>
    </row>
    <row r="316" spans="1:10" s="18" customFormat="1" x14ac:dyDescent="0.25">
      <c r="A316" s="1"/>
      <c r="B316" s="1"/>
      <c r="C316" s="1"/>
      <c r="D316" s="13"/>
      <c r="E316" s="1"/>
      <c r="F316" s="1"/>
      <c r="G316" s="19"/>
      <c r="H316" s="80"/>
      <c r="I316" s="80"/>
      <c r="J316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8770</v>
      </c>
      <c r="E1" s="17" t="s">
        <v>8771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5"/>
      <c r="O4" s="2"/>
      <c r="P4" s="75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547"/>
  <sheetViews>
    <sheetView topLeftCell="A4511" workbookViewId="0">
      <selection activeCell="F4547" sqref="F4547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8803</v>
      </c>
      <c r="B427" t="s">
        <v>8804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8805</v>
      </c>
      <c r="B429" t="s">
        <v>8806</v>
      </c>
    </row>
    <row r="430" spans="1:2" x14ac:dyDescent="0.25">
      <c r="A430" s="1" t="s">
        <v>8626</v>
      </c>
      <c r="B430" t="s">
        <v>8807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8853</v>
      </c>
      <c r="B536" t="s">
        <v>8854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20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2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22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8808</v>
      </c>
      <c r="B4332" t="s">
        <v>8809</v>
      </c>
    </row>
    <row r="4333" spans="1:2" x14ac:dyDescent="0.25">
      <c r="A4333" s="14" t="s">
        <v>8810</v>
      </c>
      <c r="B4333" t="s">
        <v>8811</v>
      </c>
    </row>
    <row r="4334" spans="1:2" x14ac:dyDescent="0.25">
      <c r="A4334" s="14" t="s">
        <v>8812</v>
      </c>
      <c r="B4334" t="s">
        <v>8813</v>
      </c>
    </row>
    <row r="4335" spans="1:2" x14ac:dyDescent="0.25">
      <c r="A4335" s="14" t="s">
        <v>8814</v>
      </c>
      <c r="B4335" t="s">
        <v>8815</v>
      </c>
    </row>
    <row r="4336" spans="1:2" x14ac:dyDescent="0.25">
      <c r="A4336" s="14" t="s">
        <v>8816</v>
      </c>
      <c r="B4336" t="s">
        <v>8817</v>
      </c>
    </row>
    <row r="4337" spans="1:2" x14ac:dyDescent="0.25">
      <c r="A4337" s="14" t="s">
        <v>8818</v>
      </c>
      <c r="B4337" t="s">
        <v>8819</v>
      </c>
    </row>
    <row r="4338" spans="1:2" x14ac:dyDescent="0.25">
      <c r="A4338" s="14" t="s">
        <v>8820</v>
      </c>
      <c r="B4338" t="s">
        <v>8821</v>
      </c>
    </row>
    <row r="4339" spans="1:2" x14ac:dyDescent="0.25">
      <c r="A4339" s="14" t="s">
        <v>8822</v>
      </c>
      <c r="B4339" t="s">
        <v>8823</v>
      </c>
    </row>
    <row r="4340" spans="1:2" x14ac:dyDescent="0.25">
      <c r="A4340" s="14" t="s">
        <v>8824</v>
      </c>
      <c r="B4340" t="s">
        <v>8825</v>
      </c>
    </row>
    <row r="4341" spans="1:2" x14ac:dyDescent="0.25">
      <c r="A4341" s="1" t="s">
        <v>8826</v>
      </c>
      <c r="B4341" t="s">
        <v>8827</v>
      </c>
    </row>
    <row r="4342" spans="1:2" x14ac:dyDescent="0.25">
      <c r="A4342" s="1" t="s">
        <v>8828</v>
      </c>
      <c r="B4342" t="s">
        <v>8829</v>
      </c>
    </row>
    <row r="4343" spans="1:2" x14ac:dyDescent="0.25">
      <c r="A4343" s="1" t="s">
        <v>8830</v>
      </c>
      <c r="B4343" t="s">
        <v>8831</v>
      </c>
    </row>
    <row r="4344" spans="1:2" x14ac:dyDescent="0.25">
      <c r="A4344" s="22" t="s">
        <v>8856</v>
      </c>
      <c r="B4344" t="s">
        <v>8857</v>
      </c>
    </row>
    <row r="4345" spans="1:2" x14ac:dyDescent="0.25">
      <c r="A4345" s="1" t="s">
        <v>8858</v>
      </c>
      <c r="B4345" t="s">
        <v>8859</v>
      </c>
    </row>
    <row r="4346" spans="1:2" x14ac:dyDescent="0.25">
      <c r="A4346" s="1" t="s">
        <v>8860</v>
      </c>
      <c r="B4346" t="s">
        <v>8861</v>
      </c>
    </row>
    <row r="4347" spans="1:2" x14ac:dyDescent="0.25">
      <c r="A4347" s="1" t="s">
        <v>8862</v>
      </c>
      <c r="B4347" t="s">
        <v>8863</v>
      </c>
    </row>
    <row r="4348" spans="1:2" x14ac:dyDescent="0.25">
      <c r="A4348" s="1" t="s">
        <v>8864</v>
      </c>
      <c r="B4348" t="s">
        <v>8865</v>
      </c>
    </row>
    <row r="4349" spans="1:2" x14ac:dyDescent="0.25">
      <c r="A4349" s="1" t="s">
        <v>8868</v>
      </c>
      <c r="B4349" t="s">
        <v>8869</v>
      </c>
    </row>
    <row r="4350" spans="1:2" x14ac:dyDescent="0.25">
      <c r="A4350" s="1" t="s">
        <v>8870</v>
      </c>
      <c r="B4350" t="s">
        <v>8871</v>
      </c>
    </row>
    <row r="4351" spans="1:2" x14ac:dyDescent="0.25">
      <c r="A4351" s="1" t="s">
        <v>8873</v>
      </c>
      <c r="B4351" t="s">
        <v>8874</v>
      </c>
    </row>
    <row r="4352" spans="1:2" x14ac:dyDescent="0.25">
      <c r="A4352" s="1" t="s">
        <v>8876</v>
      </c>
      <c r="B4352" t="s">
        <v>8877</v>
      </c>
    </row>
    <row r="4353" spans="1:2" x14ac:dyDescent="0.25">
      <c r="A4353" s="1" t="s">
        <v>8878</v>
      </c>
      <c r="B4353" t="s">
        <v>8879</v>
      </c>
    </row>
    <row r="4354" spans="1:2" x14ac:dyDescent="0.25">
      <c r="A4354" s="1" t="s">
        <v>8880</v>
      </c>
      <c r="B4354" t="s">
        <v>8881</v>
      </c>
    </row>
    <row r="4355" spans="1:2" x14ac:dyDescent="0.25">
      <c r="A4355" s="1" t="s">
        <v>8889</v>
      </c>
      <c r="B4355" t="s">
        <v>8890</v>
      </c>
    </row>
    <row r="4356" spans="1:2" x14ac:dyDescent="0.25">
      <c r="A4356" s="1" t="s">
        <v>8891</v>
      </c>
      <c r="B4356" t="s">
        <v>8892</v>
      </c>
    </row>
    <row r="4357" spans="1:2" x14ac:dyDescent="0.25">
      <c r="A4357" s="1" t="s">
        <v>8893</v>
      </c>
      <c r="B4357" t="s">
        <v>8894</v>
      </c>
    </row>
    <row r="4358" spans="1:2" x14ac:dyDescent="0.25">
      <c r="A4358" s="1" t="s">
        <v>8895</v>
      </c>
      <c r="B4358" t="s">
        <v>8896</v>
      </c>
    </row>
    <row r="4359" spans="1:2" x14ac:dyDescent="0.25">
      <c r="A4359" s="1" t="s">
        <v>8897</v>
      </c>
      <c r="B4359" t="s">
        <v>8898</v>
      </c>
    </row>
    <row r="4360" spans="1:2" x14ac:dyDescent="0.25">
      <c r="A4360" s="1" t="s">
        <v>8899</v>
      </c>
      <c r="B4360" t="s">
        <v>8900</v>
      </c>
    </row>
    <row r="4361" spans="1:2" x14ac:dyDescent="0.25">
      <c r="A4361" s="1" t="s">
        <v>8901</v>
      </c>
      <c r="B4361" t="s">
        <v>8902</v>
      </c>
    </row>
    <row r="4362" spans="1:2" x14ac:dyDescent="0.25">
      <c r="A4362" s="1" t="s">
        <v>8903</v>
      </c>
      <c r="B4362" t="s">
        <v>8904</v>
      </c>
    </row>
    <row r="4363" spans="1:2" x14ac:dyDescent="0.25">
      <c r="A4363" s="1" t="s">
        <v>8905</v>
      </c>
      <c r="B4363" t="s">
        <v>8906</v>
      </c>
    </row>
    <row r="4364" spans="1:2" x14ac:dyDescent="0.25">
      <c r="A4364" s="1" t="s">
        <v>8907</v>
      </c>
      <c r="B4364" t="s">
        <v>8908</v>
      </c>
    </row>
    <row r="4365" spans="1:2" x14ac:dyDescent="0.25">
      <c r="A4365" s="1" t="s">
        <v>8909</v>
      </c>
      <c r="B4365" t="s">
        <v>8910</v>
      </c>
    </row>
    <row r="4366" spans="1:2" x14ac:dyDescent="0.25">
      <c r="A4366" s="1" t="s">
        <v>8911</v>
      </c>
      <c r="B4366" t="s">
        <v>8912</v>
      </c>
    </row>
    <row r="4367" spans="1:2" x14ac:dyDescent="0.25">
      <c r="A4367" s="121" t="s">
        <v>8913</v>
      </c>
      <c r="B4367" t="s">
        <v>8914</v>
      </c>
    </row>
    <row r="4368" spans="1:2" x14ac:dyDescent="0.25">
      <c r="A4368" s="1" t="s">
        <v>8929</v>
      </c>
      <c r="B4368" t="s">
        <v>8930</v>
      </c>
    </row>
    <row r="4369" spans="1:2" x14ac:dyDescent="0.25">
      <c r="A4369" s="1" t="s">
        <v>8931</v>
      </c>
      <c r="B4369" t="s">
        <v>8932</v>
      </c>
    </row>
    <row r="4370" spans="1:2" x14ac:dyDescent="0.25">
      <c r="A4370" s="1" t="s">
        <v>8933</v>
      </c>
      <c r="B4370" t="s">
        <v>1301</v>
      </c>
    </row>
    <row r="4371" spans="1:2" x14ac:dyDescent="0.25">
      <c r="A4371" s="1" t="s">
        <v>8934</v>
      </c>
      <c r="B4371" t="s">
        <v>8935</v>
      </c>
    </row>
    <row r="4372" spans="1:2" x14ac:dyDescent="0.25">
      <c r="A4372" s="1" t="s">
        <v>8936</v>
      </c>
      <c r="B4372" t="s">
        <v>8937</v>
      </c>
    </row>
    <row r="4373" spans="1:2" x14ac:dyDescent="0.25">
      <c r="A4373" s="1" t="s">
        <v>8939</v>
      </c>
      <c r="B4373" t="s">
        <v>8940</v>
      </c>
    </row>
    <row r="4374" spans="1:2" x14ac:dyDescent="0.25">
      <c r="A4374" s="1" t="s">
        <v>8941</v>
      </c>
      <c r="B4374" t="s">
        <v>7936</v>
      </c>
    </row>
    <row r="4375" spans="1:2" x14ac:dyDescent="0.25">
      <c r="A4375" s="1" t="s">
        <v>8944</v>
      </c>
      <c r="B4375" t="s">
        <v>7936</v>
      </c>
    </row>
    <row r="4376" spans="1:2" x14ac:dyDescent="0.25">
      <c r="A4376" s="1" t="s">
        <v>8945</v>
      </c>
      <c r="B4376" t="s">
        <v>8946</v>
      </c>
    </row>
    <row r="4377" spans="1:2" x14ac:dyDescent="0.25">
      <c r="A4377" s="1" t="s">
        <v>8949</v>
      </c>
      <c r="B4377" t="s">
        <v>8950</v>
      </c>
    </row>
    <row r="4378" spans="1:2" x14ac:dyDescent="0.25">
      <c r="A4378" s="22" t="s">
        <v>8954</v>
      </c>
      <c r="B4378" t="s">
        <v>8955</v>
      </c>
    </row>
    <row r="4379" spans="1:2" x14ac:dyDescent="0.25">
      <c r="A4379" s="1" t="s">
        <v>8956</v>
      </c>
      <c r="B4379" t="s">
        <v>8957</v>
      </c>
    </row>
    <row r="4380" spans="1:2" x14ac:dyDescent="0.25">
      <c r="A4380" s="1" t="s">
        <v>8958</v>
      </c>
      <c r="B4380" t="s">
        <v>8959</v>
      </c>
    </row>
    <row r="4381" spans="1:2" x14ac:dyDescent="0.25">
      <c r="A4381" s="1" t="s">
        <v>8960</v>
      </c>
      <c r="B4381" t="s">
        <v>8961</v>
      </c>
    </row>
    <row r="4382" spans="1:2" x14ac:dyDescent="0.25">
      <c r="A4382" s="1" t="s">
        <v>8962</v>
      </c>
      <c r="B4382" t="s">
        <v>8963</v>
      </c>
    </row>
    <row r="4383" spans="1:2" x14ac:dyDescent="0.25">
      <c r="A4383" s="1" t="s">
        <v>8161</v>
      </c>
      <c r="B4383" t="s">
        <v>8964</v>
      </c>
    </row>
    <row r="4384" spans="1:2" x14ac:dyDescent="0.25">
      <c r="A4384" s="1" t="s">
        <v>8965</v>
      </c>
      <c r="B4384" t="s">
        <v>8966</v>
      </c>
    </row>
    <row r="4385" spans="1:2" x14ac:dyDescent="0.25">
      <c r="A4385" s="1" t="s">
        <v>8967</v>
      </c>
      <c r="B4385" t="s">
        <v>8968</v>
      </c>
    </row>
    <row r="4386" spans="1:2" x14ac:dyDescent="0.25">
      <c r="A4386" s="1" t="s">
        <v>8969</v>
      </c>
      <c r="B4386" t="s">
        <v>8970</v>
      </c>
    </row>
    <row r="4387" spans="1:2" x14ac:dyDescent="0.25">
      <c r="A4387" s="1" t="s">
        <v>8971</v>
      </c>
      <c r="B4387" t="s">
        <v>8972</v>
      </c>
    </row>
    <row r="4388" spans="1:2" x14ac:dyDescent="0.25">
      <c r="A4388" s="22" t="s">
        <v>8974</v>
      </c>
      <c r="B4388" t="s">
        <v>8975</v>
      </c>
    </row>
    <row r="4389" spans="1:2" x14ac:dyDescent="0.25">
      <c r="A4389" s="22" t="s">
        <v>8976</v>
      </c>
      <c r="B4389" t="s">
        <v>8977</v>
      </c>
    </row>
    <row r="4390" spans="1:2" x14ac:dyDescent="0.25">
      <c r="A4390" s="1" t="s">
        <v>8978</v>
      </c>
      <c r="B4390" t="s">
        <v>8979</v>
      </c>
    </row>
    <row r="4391" spans="1:2" x14ac:dyDescent="0.25">
      <c r="A4391" s="1" t="s">
        <v>8973</v>
      </c>
      <c r="B4391" t="s">
        <v>8980</v>
      </c>
    </row>
    <row r="4392" spans="1:2" x14ac:dyDescent="0.25">
      <c r="A4392" s="1" t="s">
        <v>8981</v>
      </c>
      <c r="B4392" t="s">
        <v>8982</v>
      </c>
    </row>
    <row r="4393" spans="1:2" x14ac:dyDescent="0.25">
      <c r="A4393" s="1" t="s">
        <v>8983</v>
      </c>
      <c r="B4393" t="s">
        <v>8984</v>
      </c>
    </row>
    <row r="4394" spans="1:2" x14ac:dyDescent="0.25">
      <c r="A4394" s="1" t="s">
        <v>8985</v>
      </c>
      <c r="B4394" t="s">
        <v>8986</v>
      </c>
    </row>
    <row r="4395" spans="1:2" x14ac:dyDescent="0.25">
      <c r="A4395" s="1" t="s">
        <v>8987</v>
      </c>
      <c r="B4395" t="s">
        <v>8988</v>
      </c>
    </row>
    <row r="4396" spans="1:2" x14ac:dyDescent="0.25">
      <c r="A4396" s="1" t="s">
        <v>8989</v>
      </c>
      <c r="B4396" t="s">
        <v>8990</v>
      </c>
    </row>
    <row r="4397" spans="1:2" x14ac:dyDescent="0.25">
      <c r="A4397" s="1" t="s">
        <v>8991</v>
      </c>
      <c r="B4397" t="s">
        <v>197</v>
      </c>
    </row>
    <row r="4398" spans="1:2" x14ac:dyDescent="0.25">
      <c r="A4398" s="1" t="s">
        <v>8992</v>
      </c>
      <c r="B4398" t="s">
        <v>8993</v>
      </c>
    </row>
    <row r="4399" spans="1:2" x14ac:dyDescent="0.25">
      <c r="A4399" s="1" t="s">
        <v>8994</v>
      </c>
      <c r="B4399" t="s">
        <v>8995</v>
      </c>
    </row>
    <row r="4400" spans="1:2" x14ac:dyDescent="0.25">
      <c r="A4400" s="1" t="s">
        <v>8996</v>
      </c>
      <c r="B4400" t="s">
        <v>8997</v>
      </c>
    </row>
    <row r="4401" spans="1:2" x14ac:dyDescent="0.25">
      <c r="A4401" s="1" t="s">
        <v>8998</v>
      </c>
      <c r="B4401" t="s">
        <v>8999</v>
      </c>
    </row>
    <row r="4402" spans="1:2" x14ac:dyDescent="0.25">
      <c r="A4402" s="1" t="s">
        <v>9000</v>
      </c>
      <c r="B4402" t="s">
        <v>9001</v>
      </c>
    </row>
    <row r="4403" spans="1:2" x14ac:dyDescent="0.25">
      <c r="A4403" s="1" t="s">
        <v>9002</v>
      </c>
      <c r="B4403" t="s">
        <v>9003</v>
      </c>
    </row>
    <row r="4404" spans="1:2" x14ac:dyDescent="0.25">
      <c r="A4404" s="1" t="s">
        <v>9004</v>
      </c>
      <c r="B4404" t="s">
        <v>9005</v>
      </c>
    </row>
    <row r="4405" spans="1:2" x14ac:dyDescent="0.25">
      <c r="A4405" s="1" t="s">
        <v>9006</v>
      </c>
      <c r="B4405" t="s">
        <v>6526</v>
      </c>
    </row>
    <row r="4406" spans="1:2" x14ac:dyDescent="0.25">
      <c r="A4406" s="1" t="s">
        <v>9007</v>
      </c>
      <c r="B4406" t="s">
        <v>9008</v>
      </c>
    </row>
    <row r="4407" spans="1:2" x14ac:dyDescent="0.25">
      <c r="A4407" s="1" t="s">
        <v>9009</v>
      </c>
      <c r="B4407" t="s">
        <v>9010</v>
      </c>
    </row>
    <row r="4408" spans="1:2" x14ac:dyDescent="0.25">
      <c r="A4408" s="1" t="s">
        <v>9011</v>
      </c>
      <c r="B4408" t="s">
        <v>1447</v>
      </c>
    </row>
    <row r="4409" spans="1:2" x14ac:dyDescent="0.25">
      <c r="A4409" s="1" t="s">
        <v>9014</v>
      </c>
      <c r="B4409" t="s">
        <v>9015</v>
      </c>
    </row>
    <row r="4410" spans="1:2" x14ac:dyDescent="0.25">
      <c r="A4410" s="1" t="s">
        <v>9016</v>
      </c>
      <c r="B4410" t="s">
        <v>9017</v>
      </c>
    </row>
    <row r="4411" spans="1:2" x14ac:dyDescent="0.25">
      <c r="A4411" s="1" t="s">
        <v>9018</v>
      </c>
      <c r="B4411" t="s">
        <v>9019</v>
      </c>
    </row>
    <row r="4412" spans="1:2" x14ac:dyDescent="0.25">
      <c r="A4412" s="1" t="s">
        <v>9027</v>
      </c>
      <c r="B4412" t="s">
        <v>9026</v>
      </c>
    </row>
    <row r="4413" spans="1:2" x14ac:dyDescent="0.25">
      <c r="A4413" s="1" t="s">
        <v>9029</v>
      </c>
      <c r="B4413" t="s">
        <v>9028</v>
      </c>
    </row>
    <row r="4414" spans="1:2" x14ac:dyDescent="0.25">
      <c r="A4414" s="1" t="s">
        <v>9030</v>
      </c>
      <c r="B4414" t="s">
        <v>9042</v>
      </c>
    </row>
    <row r="4415" spans="1:2" x14ac:dyDescent="0.25">
      <c r="A4415" s="1" t="s">
        <v>9031</v>
      </c>
      <c r="B4415" t="s">
        <v>9043</v>
      </c>
    </row>
    <row r="4416" spans="1:2" x14ac:dyDescent="0.25">
      <c r="A4416" s="1" t="s">
        <v>9032</v>
      </c>
      <c r="B4416" t="s">
        <v>9044</v>
      </c>
    </row>
    <row r="4417" spans="1:2" x14ac:dyDescent="0.25">
      <c r="A4417" s="1" t="s">
        <v>9033</v>
      </c>
      <c r="B4417" t="s">
        <v>9045</v>
      </c>
    </row>
    <row r="4418" spans="1:2" x14ac:dyDescent="0.25">
      <c r="A4418" s="1" t="s">
        <v>9034</v>
      </c>
      <c r="B4418" t="s">
        <v>9046</v>
      </c>
    </row>
    <row r="4419" spans="1:2" x14ac:dyDescent="0.25">
      <c r="A4419" s="1" t="s">
        <v>9035</v>
      </c>
      <c r="B4419" t="s">
        <v>9047</v>
      </c>
    </row>
    <row r="4420" spans="1:2" x14ac:dyDescent="0.25">
      <c r="A4420" s="1" t="s">
        <v>9036</v>
      </c>
      <c r="B4420" t="s">
        <v>9048</v>
      </c>
    </row>
    <row r="4421" spans="1:2" x14ac:dyDescent="0.25">
      <c r="A4421" s="1" t="s">
        <v>9037</v>
      </c>
      <c r="B4421" t="s">
        <v>9049</v>
      </c>
    </row>
    <row r="4422" spans="1:2" x14ac:dyDescent="0.25">
      <c r="A4422" s="1" t="s">
        <v>9038</v>
      </c>
      <c r="B4422" t="s">
        <v>9050</v>
      </c>
    </row>
    <row r="4423" spans="1:2" x14ac:dyDescent="0.25">
      <c r="A4423" s="1" t="s">
        <v>9039</v>
      </c>
      <c r="B4423" t="s">
        <v>9051</v>
      </c>
    </row>
    <row r="4424" spans="1:2" x14ac:dyDescent="0.25">
      <c r="A4424" s="1" t="s">
        <v>9040</v>
      </c>
      <c r="B4424" t="s">
        <v>9052</v>
      </c>
    </row>
    <row r="4425" spans="1:2" x14ac:dyDescent="0.25">
      <c r="A4425" s="1" t="s">
        <v>9041</v>
      </c>
      <c r="B4425" t="s">
        <v>9053</v>
      </c>
    </row>
    <row r="4426" spans="1:2" x14ac:dyDescent="0.25">
      <c r="A4426" s="1" t="s">
        <v>9054</v>
      </c>
      <c r="B4426" t="s">
        <v>9055</v>
      </c>
    </row>
    <row r="4427" spans="1:2" x14ac:dyDescent="0.25">
      <c r="A4427" s="1" t="s">
        <v>9056</v>
      </c>
      <c r="B4427" t="s">
        <v>9057</v>
      </c>
    </row>
    <row r="4428" spans="1:2" x14ac:dyDescent="0.25">
      <c r="A4428" s="1" t="s">
        <v>9058</v>
      </c>
      <c r="B4428" t="s">
        <v>9059</v>
      </c>
    </row>
    <row r="4429" spans="1:2" x14ac:dyDescent="0.25">
      <c r="A4429" s="1" t="s">
        <v>9060</v>
      </c>
      <c r="B4429" t="s">
        <v>9061</v>
      </c>
    </row>
    <row r="4430" spans="1:2" x14ac:dyDescent="0.25">
      <c r="A4430" s="1" t="s">
        <v>9062</v>
      </c>
      <c r="B4430" t="s">
        <v>9063</v>
      </c>
    </row>
    <row r="4431" spans="1:2" x14ac:dyDescent="0.25">
      <c r="A4431" s="1" t="s">
        <v>9064</v>
      </c>
      <c r="B4431" t="s">
        <v>9065</v>
      </c>
    </row>
    <row r="4432" spans="1:2" x14ac:dyDescent="0.25">
      <c r="A4432" s="1" t="s">
        <v>9066</v>
      </c>
      <c r="B4432" t="s">
        <v>9067</v>
      </c>
    </row>
    <row r="4433" spans="1:2" x14ac:dyDescent="0.25">
      <c r="A4433" s="1" t="s">
        <v>9068</v>
      </c>
      <c r="B4433" t="s">
        <v>9069</v>
      </c>
    </row>
    <row r="4434" spans="1:2" x14ac:dyDescent="0.25">
      <c r="A4434" s="1" t="s">
        <v>9070</v>
      </c>
      <c r="B4434" t="s">
        <v>9071</v>
      </c>
    </row>
    <row r="4435" spans="1:2" x14ac:dyDescent="0.25">
      <c r="A4435" s="1" t="s">
        <v>9072</v>
      </c>
      <c r="B4435" t="s">
        <v>9073</v>
      </c>
    </row>
    <row r="4436" spans="1:2" x14ac:dyDescent="0.25">
      <c r="A4436" s="1" t="s">
        <v>9074</v>
      </c>
      <c r="B4436" t="s">
        <v>9075</v>
      </c>
    </row>
    <row r="4437" spans="1:2" x14ac:dyDescent="0.25">
      <c r="A4437" s="1" t="s">
        <v>52</v>
      </c>
      <c r="B4437" t="s">
        <v>9076</v>
      </c>
    </row>
    <row r="4438" spans="1:2" x14ac:dyDescent="0.25">
      <c r="A4438" s="1" t="s">
        <v>9077</v>
      </c>
      <c r="B4438" t="s">
        <v>9078</v>
      </c>
    </row>
    <row r="4439" spans="1:2" x14ac:dyDescent="0.25">
      <c r="A4439" s="1" t="s">
        <v>9079</v>
      </c>
      <c r="B4439" t="s">
        <v>9080</v>
      </c>
    </row>
    <row r="4440" spans="1:2" x14ac:dyDescent="0.25">
      <c r="A4440" s="1" t="s">
        <v>9081</v>
      </c>
      <c r="B4440" t="s">
        <v>9082</v>
      </c>
    </row>
    <row r="4441" spans="1:2" x14ac:dyDescent="0.25">
      <c r="A4441" s="1" t="s">
        <v>9083</v>
      </c>
      <c r="B4441" t="s">
        <v>9084</v>
      </c>
    </row>
    <row r="4442" spans="1:2" x14ac:dyDescent="0.25">
      <c r="A4442" s="1" t="s">
        <v>9085</v>
      </c>
      <c r="B4442" t="s">
        <v>9086</v>
      </c>
    </row>
    <row r="4443" spans="1:2" x14ac:dyDescent="0.25">
      <c r="A4443" s="1" t="s">
        <v>9087</v>
      </c>
      <c r="B4443" t="s">
        <v>9088</v>
      </c>
    </row>
    <row r="4444" spans="1:2" x14ac:dyDescent="0.25">
      <c r="A4444" s="1" t="s">
        <v>49</v>
      </c>
      <c r="B4444" t="s">
        <v>9089</v>
      </c>
    </row>
    <row r="4445" spans="1:2" x14ac:dyDescent="0.25">
      <c r="A4445" s="1" t="s">
        <v>9090</v>
      </c>
      <c r="B4445" t="s">
        <v>9091</v>
      </c>
    </row>
    <row r="4446" spans="1:2" x14ac:dyDescent="0.25">
      <c r="A4446" s="1" t="s">
        <v>9092</v>
      </c>
      <c r="B4446" t="s">
        <v>9093</v>
      </c>
    </row>
    <row r="4447" spans="1:2" x14ac:dyDescent="0.25">
      <c r="A4447" s="1" t="s">
        <v>48</v>
      </c>
      <c r="B4447" t="s">
        <v>9094</v>
      </c>
    </row>
    <row r="4448" spans="1:2" x14ac:dyDescent="0.25">
      <c r="A4448" s="1" t="s">
        <v>9095</v>
      </c>
      <c r="B4448" t="s">
        <v>9096</v>
      </c>
    </row>
    <row r="4449" spans="1:2" x14ac:dyDescent="0.25">
      <c r="A4449" s="1" t="s">
        <v>7810</v>
      </c>
      <c r="B4449" t="s">
        <v>9097</v>
      </c>
    </row>
    <row r="4450" spans="1:2" x14ac:dyDescent="0.25">
      <c r="A4450" s="1" t="s">
        <v>47</v>
      </c>
      <c r="B4450" t="s">
        <v>9098</v>
      </c>
    </row>
    <row r="4451" spans="1:2" x14ac:dyDescent="0.25">
      <c r="A4451" s="1" t="s">
        <v>9099</v>
      </c>
      <c r="B4451" t="s">
        <v>9100</v>
      </c>
    </row>
    <row r="4452" spans="1:2" x14ac:dyDescent="0.25">
      <c r="A4452" s="1" t="s">
        <v>46</v>
      </c>
      <c r="B4452" t="s">
        <v>9101</v>
      </c>
    </row>
    <row r="4453" spans="1:2" x14ac:dyDescent="0.25">
      <c r="A4453" s="1" t="s">
        <v>9102</v>
      </c>
      <c r="B4453" t="s">
        <v>9103</v>
      </c>
    </row>
    <row r="4454" spans="1:2" x14ac:dyDescent="0.25">
      <c r="A4454" s="1" t="s">
        <v>9104</v>
      </c>
      <c r="B4454" t="s">
        <v>9105</v>
      </c>
    </row>
    <row r="4455" spans="1:2" x14ac:dyDescent="0.25">
      <c r="A4455" s="1" t="s">
        <v>9106</v>
      </c>
      <c r="B4455" t="s">
        <v>9107</v>
      </c>
    </row>
    <row r="4456" spans="1:2" x14ac:dyDescent="0.25">
      <c r="A4456" s="1" t="s">
        <v>9108</v>
      </c>
      <c r="B4456" t="s">
        <v>9109</v>
      </c>
    </row>
    <row r="4457" spans="1:2" x14ac:dyDescent="0.25">
      <c r="A4457" s="1" t="s">
        <v>9110</v>
      </c>
      <c r="B4457" t="s">
        <v>9111</v>
      </c>
    </row>
    <row r="4458" spans="1:2" x14ac:dyDescent="0.25">
      <c r="A4458" s="1" t="s">
        <v>9112</v>
      </c>
      <c r="B4458" t="s">
        <v>9113</v>
      </c>
    </row>
    <row r="4459" spans="1:2" x14ac:dyDescent="0.25">
      <c r="A4459" s="1" t="s">
        <v>9114</v>
      </c>
      <c r="B4459" t="s">
        <v>9115</v>
      </c>
    </row>
    <row r="4460" spans="1:2" x14ac:dyDescent="0.25">
      <c r="A4460" s="1" t="s">
        <v>45</v>
      </c>
      <c r="B4460" t="s">
        <v>9116</v>
      </c>
    </row>
    <row r="4461" spans="1:2" x14ac:dyDescent="0.25">
      <c r="A4461" s="1" t="s">
        <v>9117</v>
      </c>
      <c r="B4461" t="s">
        <v>9118</v>
      </c>
    </row>
    <row r="4462" spans="1:2" x14ac:dyDescent="0.25">
      <c r="A4462" s="1" t="s">
        <v>44</v>
      </c>
      <c r="B4462" t="s">
        <v>9119</v>
      </c>
    </row>
    <row r="4463" spans="1:2" x14ac:dyDescent="0.25">
      <c r="A4463" s="1" t="s">
        <v>9120</v>
      </c>
      <c r="B4463" t="s">
        <v>9121</v>
      </c>
    </row>
    <row r="4464" spans="1:2" x14ac:dyDescent="0.25">
      <c r="A4464" s="1" t="s">
        <v>9122</v>
      </c>
      <c r="B4464" t="s">
        <v>9123</v>
      </c>
    </row>
    <row r="4465" spans="1:5" x14ac:dyDescent="0.25">
      <c r="A4465" s="1" t="s">
        <v>9124</v>
      </c>
      <c r="B4465" t="s">
        <v>9125</v>
      </c>
    </row>
    <row r="4466" spans="1:5" x14ac:dyDescent="0.25">
      <c r="A4466" s="1" t="s">
        <v>43</v>
      </c>
      <c r="B4466" t="s">
        <v>9126</v>
      </c>
    </row>
    <row r="4467" spans="1:5" x14ac:dyDescent="0.25">
      <c r="A4467" s="1" t="s">
        <v>9127</v>
      </c>
      <c r="B4467" t="s">
        <v>9128</v>
      </c>
    </row>
    <row r="4468" spans="1:5" x14ac:dyDescent="0.25">
      <c r="A4468" s="1" t="s">
        <v>9129</v>
      </c>
      <c r="B4468" t="s">
        <v>9130</v>
      </c>
    </row>
    <row r="4469" spans="1:5" x14ac:dyDescent="0.25">
      <c r="A4469" s="1" t="s">
        <v>42</v>
      </c>
      <c r="B4469" t="s">
        <v>9131</v>
      </c>
    </row>
    <row r="4470" spans="1:5" x14ac:dyDescent="0.25">
      <c r="A4470" s="1" t="s">
        <v>9132</v>
      </c>
      <c r="B4470" t="s">
        <v>9133</v>
      </c>
    </row>
    <row r="4471" spans="1:5" x14ac:dyDescent="0.25">
      <c r="A4471" s="1" t="s">
        <v>9134</v>
      </c>
      <c r="B4471" t="s">
        <v>41</v>
      </c>
    </row>
    <row r="4472" spans="1:5" x14ac:dyDescent="0.25">
      <c r="A4472" s="1" t="s">
        <v>9135</v>
      </c>
      <c r="B4472" t="s">
        <v>9136</v>
      </c>
    </row>
    <row r="4473" spans="1:5" x14ac:dyDescent="0.25">
      <c r="A4473" s="1" t="s">
        <v>40</v>
      </c>
      <c r="B4473" t="s">
        <v>9137</v>
      </c>
    </row>
    <row r="4474" spans="1:5" x14ac:dyDescent="0.25">
      <c r="A4474" s="1" t="s">
        <v>39</v>
      </c>
      <c r="B4474" t="s">
        <v>9138</v>
      </c>
      <c r="E4474">
        <v>288.04000000000002</v>
      </c>
    </row>
    <row r="4475" spans="1:5" x14ac:dyDescent="0.25">
      <c r="A4475" s="1" t="s">
        <v>38</v>
      </c>
      <c r="B4475" t="s">
        <v>9139</v>
      </c>
      <c r="C4475">
        <v>1936.16</v>
      </c>
      <c r="E4475">
        <v>703.16</v>
      </c>
    </row>
    <row r="4476" spans="1:5" x14ac:dyDescent="0.25">
      <c r="A4476" s="1" t="s">
        <v>37</v>
      </c>
      <c r="B4476" t="s">
        <v>9140</v>
      </c>
      <c r="C4476">
        <v>1946.16</v>
      </c>
      <c r="E4476">
        <v>191.61</v>
      </c>
    </row>
    <row r="4477" spans="1:5" x14ac:dyDescent="0.25">
      <c r="A4477" s="1" t="s">
        <v>9141</v>
      </c>
      <c r="B4477" t="s">
        <v>9142</v>
      </c>
      <c r="C4477">
        <f>SUM(C4475:C4476)</f>
        <v>3882.32</v>
      </c>
      <c r="E4477">
        <v>370.13</v>
      </c>
    </row>
    <row r="4478" spans="1:5" x14ac:dyDescent="0.25">
      <c r="A4478" s="1" t="s">
        <v>36</v>
      </c>
      <c r="B4478" t="s">
        <v>9143</v>
      </c>
      <c r="E4478">
        <v>393.22</v>
      </c>
    </row>
    <row r="4479" spans="1:5" x14ac:dyDescent="0.25">
      <c r="A4479" s="1" t="s">
        <v>35</v>
      </c>
      <c r="B4479" t="s">
        <v>9144</v>
      </c>
      <c r="E4479">
        <f>SUM(E4474:E4478)</f>
        <v>1946.16</v>
      </c>
    </row>
    <row r="4480" spans="1:5" x14ac:dyDescent="0.25">
      <c r="A4480" s="1" t="s">
        <v>34</v>
      </c>
      <c r="B4480" t="s">
        <v>9145</v>
      </c>
    </row>
    <row r="4481" spans="1:2" x14ac:dyDescent="0.25">
      <c r="A4481" s="1" t="s">
        <v>9146</v>
      </c>
      <c r="B4481" t="s">
        <v>9147</v>
      </c>
    </row>
    <row r="4482" spans="1:2" x14ac:dyDescent="0.25">
      <c r="A4482" s="1" t="s">
        <v>33</v>
      </c>
      <c r="B4482" t="s">
        <v>9148</v>
      </c>
    </row>
    <row r="4483" spans="1:2" x14ac:dyDescent="0.25">
      <c r="A4483" s="1" t="s">
        <v>32</v>
      </c>
      <c r="B4483" t="s">
        <v>9149</v>
      </c>
    </row>
    <row r="4484" spans="1:2" x14ac:dyDescent="0.25">
      <c r="A4484" s="1" t="s">
        <v>9150</v>
      </c>
      <c r="B4484" t="s">
        <v>9151</v>
      </c>
    </row>
    <row r="4485" spans="1:2" x14ac:dyDescent="0.25">
      <c r="A4485" s="1" t="s">
        <v>31</v>
      </c>
      <c r="B4485" t="s">
        <v>9152</v>
      </c>
    </row>
    <row r="4486" spans="1:2" x14ac:dyDescent="0.25">
      <c r="A4486" s="1" t="s">
        <v>9153</v>
      </c>
      <c r="B4486" t="s">
        <v>9154</v>
      </c>
    </row>
    <row r="4487" spans="1:2" x14ac:dyDescent="0.25">
      <c r="A4487" s="1" t="s">
        <v>9155</v>
      </c>
      <c r="B4487" t="s">
        <v>9156</v>
      </c>
    </row>
    <row r="4488" spans="1:2" x14ac:dyDescent="0.25">
      <c r="A4488" s="1" t="s">
        <v>30</v>
      </c>
      <c r="B4488" t="s">
        <v>9157</v>
      </c>
    </row>
    <row r="4489" spans="1:2" x14ac:dyDescent="0.25">
      <c r="A4489" s="1" t="s">
        <v>9158</v>
      </c>
      <c r="B4489" t="s">
        <v>9159</v>
      </c>
    </row>
    <row r="4490" spans="1:2" x14ac:dyDescent="0.25">
      <c r="A4490" s="1" t="s">
        <v>9160</v>
      </c>
      <c r="B4490" t="s">
        <v>9161</v>
      </c>
    </row>
    <row r="4491" spans="1:2" x14ac:dyDescent="0.25">
      <c r="A4491" s="1" t="s">
        <v>29</v>
      </c>
      <c r="B4491" t="s">
        <v>9162</v>
      </c>
    </row>
    <row r="4492" spans="1:2" x14ac:dyDescent="0.25">
      <c r="A4492" s="1" t="s">
        <v>9163</v>
      </c>
      <c r="B4492" t="s">
        <v>9164</v>
      </c>
    </row>
    <row r="4493" spans="1:2" x14ac:dyDescent="0.25">
      <c r="A4493" s="1" t="s">
        <v>9165</v>
      </c>
      <c r="B4493" t="s">
        <v>9166</v>
      </c>
    </row>
    <row r="4494" spans="1:2" x14ac:dyDescent="0.25">
      <c r="A4494" s="1" t="s">
        <v>9167</v>
      </c>
      <c r="B4494" t="s">
        <v>9168</v>
      </c>
    </row>
    <row r="4495" spans="1:2" x14ac:dyDescent="0.25">
      <c r="A4495" s="1" t="s">
        <v>9169</v>
      </c>
      <c r="B4495" t="s">
        <v>9170</v>
      </c>
    </row>
    <row r="4496" spans="1:2" x14ac:dyDescent="0.25">
      <c r="A4496" s="1" t="s">
        <v>9171</v>
      </c>
      <c r="B4496" t="s">
        <v>9172</v>
      </c>
    </row>
    <row r="4497" spans="1:2" x14ac:dyDescent="0.25">
      <c r="A4497" s="1" t="s">
        <v>9173</v>
      </c>
      <c r="B4497" t="s">
        <v>9174</v>
      </c>
    </row>
    <row r="4498" spans="1:2" x14ac:dyDescent="0.25">
      <c r="A4498" s="1" t="s">
        <v>9175</v>
      </c>
      <c r="B4498" t="s">
        <v>9176</v>
      </c>
    </row>
    <row r="4499" spans="1:2" x14ac:dyDescent="0.25">
      <c r="A4499" s="1" t="s">
        <v>3103</v>
      </c>
      <c r="B4499" t="s">
        <v>9177</v>
      </c>
    </row>
    <row r="4500" spans="1:2" x14ac:dyDescent="0.25">
      <c r="A4500" s="1" t="s">
        <v>6499</v>
      </c>
      <c r="B4500" t="s">
        <v>9178</v>
      </c>
    </row>
    <row r="4501" spans="1:2" x14ac:dyDescent="0.25">
      <c r="A4501" s="1" t="s">
        <v>2641</v>
      </c>
      <c r="B4501" t="s">
        <v>9179</v>
      </c>
    </row>
    <row r="4502" spans="1:2" x14ac:dyDescent="0.25">
      <c r="A4502" s="1" t="s">
        <v>9180</v>
      </c>
      <c r="B4502" t="s">
        <v>9181</v>
      </c>
    </row>
    <row r="4503" spans="1:2" x14ac:dyDescent="0.25">
      <c r="A4503" s="1" t="s">
        <v>5902</v>
      </c>
      <c r="B4503" t="s">
        <v>9182</v>
      </c>
    </row>
    <row r="4504" spans="1:2" x14ac:dyDescent="0.25">
      <c r="A4504" s="1" t="s">
        <v>5071</v>
      </c>
      <c r="B4504" t="s">
        <v>9183</v>
      </c>
    </row>
    <row r="4505" spans="1:2" x14ac:dyDescent="0.25">
      <c r="A4505" s="1" t="s">
        <v>3067</v>
      </c>
      <c r="B4505" t="s">
        <v>9184</v>
      </c>
    </row>
    <row r="4506" spans="1:2" x14ac:dyDescent="0.25">
      <c r="A4506" s="1" t="s">
        <v>6517</v>
      </c>
      <c r="B4506" t="s">
        <v>9185</v>
      </c>
    </row>
    <row r="4507" spans="1:2" x14ac:dyDescent="0.25">
      <c r="A4507" s="1" t="s">
        <v>9186</v>
      </c>
      <c r="B4507" t="s">
        <v>9187</v>
      </c>
    </row>
    <row r="4508" spans="1:2" x14ac:dyDescent="0.25">
      <c r="A4508" s="1" t="s">
        <v>3527</v>
      </c>
      <c r="B4508" t="s">
        <v>9188</v>
      </c>
    </row>
    <row r="4509" spans="1:2" x14ac:dyDescent="0.25">
      <c r="A4509" s="1" t="s">
        <v>1320</v>
      </c>
      <c r="B4509" t="s">
        <v>9189</v>
      </c>
    </row>
    <row r="4510" spans="1:2" x14ac:dyDescent="0.25">
      <c r="A4510" s="1" t="s">
        <v>9190</v>
      </c>
      <c r="B4510" t="s">
        <v>9191</v>
      </c>
    </row>
    <row r="4511" spans="1:2" x14ac:dyDescent="0.25">
      <c r="A4511" s="1" t="s">
        <v>2579</v>
      </c>
      <c r="B4511" t="s">
        <v>9192</v>
      </c>
    </row>
    <row r="4512" spans="1:2" x14ac:dyDescent="0.25">
      <c r="A4512" s="1" t="s">
        <v>3051</v>
      </c>
      <c r="B4512" t="s">
        <v>9193</v>
      </c>
    </row>
    <row r="4513" spans="1:2" x14ac:dyDescent="0.25">
      <c r="A4513" s="1" t="s">
        <v>2196</v>
      </c>
      <c r="B4513" t="s">
        <v>9194</v>
      </c>
    </row>
    <row r="4514" spans="1:2" x14ac:dyDescent="0.25">
      <c r="A4514" s="1" t="s">
        <v>1470</v>
      </c>
      <c r="B4514" t="s">
        <v>9195</v>
      </c>
    </row>
    <row r="4515" spans="1:2" x14ac:dyDescent="0.25">
      <c r="A4515" s="1" t="s">
        <v>9196</v>
      </c>
      <c r="B4515" t="s">
        <v>9197</v>
      </c>
    </row>
    <row r="4516" spans="1:2" x14ac:dyDescent="0.25">
      <c r="A4516" s="1" t="s">
        <v>9198</v>
      </c>
      <c r="B4516" t="s">
        <v>9199</v>
      </c>
    </row>
    <row r="4517" spans="1:2" x14ac:dyDescent="0.25">
      <c r="A4517" s="1" t="s">
        <v>2355</v>
      </c>
      <c r="B4517" t="s">
        <v>9200</v>
      </c>
    </row>
    <row r="4518" spans="1:2" x14ac:dyDescent="0.25">
      <c r="A4518" s="1" t="s">
        <v>9201</v>
      </c>
      <c r="B4518" t="s">
        <v>9202</v>
      </c>
    </row>
    <row r="4519" spans="1:2" x14ac:dyDescent="0.25">
      <c r="A4519" s="1" t="s">
        <v>5398</v>
      </c>
      <c r="B4519" t="s">
        <v>9203</v>
      </c>
    </row>
    <row r="4520" spans="1:2" x14ac:dyDescent="0.25">
      <c r="A4520" s="1" t="s">
        <v>9204</v>
      </c>
      <c r="B4520" t="s">
        <v>9205</v>
      </c>
    </row>
    <row r="4521" spans="1:2" x14ac:dyDescent="0.25">
      <c r="A4521" s="1" t="s">
        <v>9206</v>
      </c>
      <c r="B4521" t="s">
        <v>9207</v>
      </c>
    </row>
    <row r="4522" spans="1:2" x14ac:dyDescent="0.25">
      <c r="A4522" s="1" t="s">
        <v>9208</v>
      </c>
      <c r="B4522" t="s">
        <v>9209</v>
      </c>
    </row>
    <row r="4523" spans="1:2" x14ac:dyDescent="0.25">
      <c r="A4523" s="1" t="s">
        <v>3501</v>
      </c>
      <c r="B4523" t="s">
        <v>9210</v>
      </c>
    </row>
    <row r="4524" spans="1:2" x14ac:dyDescent="0.25">
      <c r="A4524" s="1" t="s">
        <v>1384</v>
      </c>
      <c r="B4524" t="s">
        <v>9211</v>
      </c>
    </row>
    <row r="4525" spans="1:2" x14ac:dyDescent="0.25">
      <c r="A4525" s="1" t="s">
        <v>9212</v>
      </c>
      <c r="B4525" t="s">
        <v>9213</v>
      </c>
    </row>
    <row r="4526" spans="1:2" x14ac:dyDescent="0.25">
      <c r="A4526" s="1" t="s">
        <v>9214</v>
      </c>
      <c r="B4526" t="s">
        <v>9215</v>
      </c>
    </row>
    <row r="4527" spans="1:2" x14ac:dyDescent="0.25">
      <c r="A4527" s="1" t="s">
        <v>9216</v>
      </c>
      <c r="B4527" t="s">
        <v>9217</v>
      </c>
    </row>
    <row r="4528" spans="1:2" x14ac:dyDescent="0.25">
      <c r="A4528" s="1" t="s">
        <v>9218</v>
      </c>
      <c r="B4528" t="s">
        <v>9219</v>
      </c>
    </row>
    <row r="4529" spans="1:2" x14ac:dyDescent="0.25">
      <c r="A4529" s="1" t="s">
        <v>2202</v>
      </c>
      <c r="B4529" t="s">
        <v>9220</v>
      </c>
    </row>
    <row r="4530" spans="1:2" x14ac:dyDescent="0.25">
      <c r="A4530" s="1" t="s">
        <v>1459</v>
      </c>
      <c r="B4530" t="s">
        <v>9221</v>
      </c>
    </row>
    <row r="4531" spans="1:2" x14ac:dyDescent="0.25">
      <c r="A4531" s="1" t="s">
        <v>9222</v>
      </c>
      <c r="B4531" t="s">
        <v>9223</v>
      </c>
    </row>
    <row r="4532" spans="1:2" x14ac:dyDescent="0.25">
      <c r="A4532" s="1" t="s">
        <v>9234</v>
      </c>
      <c r="B4532" t="s">
        <v>9448</v>
      </c>
    </row>
    <row r="4533" spans="1:2" x14ac:dyDescent="0.25">
      <c r="A4533" s="1" t="s">
        <v>9385</v>
      </c>
      <c r="B4533" t="s">
        <v>9386</v>
      </c>
    </row>
    <row r="4534" spans="1:2" x14ac:dyDescent="0.25">
      <c r="A4534" s="1" t="s">
        <v>9244</v>
      </c>
      <c r="B4534" t="s">
        <v>1391</v>
      </c>
    </row>
    <row r="4535" spans="1:2" x14ac:dyDescent="0.25">
      <c r="A4535" s="1" t="s">
        <v>9484</v>
      </c>
      <c r="B4535" t="s">
        <v>9485</v>
      </c>
    </row>
    <row r="4536" spans="1:2" x14ac:dyDescent="0.25">
      <c r="A4536" s="1" t="s">
        <v>9252</v>
      </c>
      <c r="B4536" t="s">
        <v>9253</v>
      </c>
    </row>
    <row r="4537" spans="1:2" x14ac:dyDescent="0.25">
      <c r="A4537" s="1" t="s">
        <v>9569</v>
      </c>
      <c r="B4537" t="s">
        <v>9570</v>
      </c>
    </row>
    <row r="4538" spans="1:2" x14ac:dyDescent="0.25">
      <c r="A4538" s="1" t="s">
        <v>9572</v>
      </c>
      <c r="B4538" t="s">
        <v>9573</v>
      </c>
    </row>
    <row r="4539" spans="1:2" x14ac:dyDescent="0.25">
      <c r="A4539" s="1" t="s">
        <v>9578</v>
      </c>
      <c r="B4539" t="s">
        <v>9579</v>
      </c>
    </row>
    <row r="4540" spans="1:2" x14ac:dyDescent="0.25">
      <c r="A4540" s="1" t="s">
        <v>9581</v>
      </c>
      <c r="B4540" t="s">
        <v>9582</v>
      </c>
    </row>
    <row r="4541" spans="1:2" x14ac:dyDescent="0.25">
      <c r="A4541" s="1" t="s">
        <v>9622</v>
      </c>
      <c r="B4541" t="s">
        <v>9203</v>
      </c>
    </row>
    <row r="4542" spans="1:2" x14ac:dyDescent="0.25">
      <c r="A4542" s="1" t="s">
        <v>9656</v>
      </c>
      <c r="B4542" t="s">
        <v>9657</v>
      </c>
    </row>
    <row r="4543" spans="1:2" x14ac:dyDescent="0.25">
      <c r="A4543" s="1" t="s">
        <v>9659</v>
      </c>
      <c r="B4543" t="s">
        <v>9660</v>
      </c>
    </row>
    <row r="4544" spans="1:2" x14ac:dyDescent="0.25">
      <c r="A4544" s="1" t="s">
        <v>9672</v>
      </c>
      <c r="B4544" t="s">
        <v>9582</v>
      </c>
    </row>
    <row r="4545" spans="1:2" x14ac:dyDescent="0.25">
      <c r="A4545" s="1" t="s">
        <v>9701</v>
      </c>
      <c r="B4545" t="s">
        <v>9702</v>
      </c>
    </row>
    <row r="4546" spans="1:2" x14ac:dyDescent="0.25">
      <c r="A4546" s="1" t="s">
        <v>9786</v>
      </c>
      <c r="B4546" t="s">
        <v>9787</v>
      </c>
    </row>
    <row r="4547" spans="1:2" x14ac:dyDescent="0.25">
      <c r="A4547" s="1" t="s">
        <v>9788</v>
      </c>
      <c r="B4547" t="s">
        <v>9789</v>
      </c>
    </row>
  </sheetData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>
      <selection activeCell="A3" sqref="A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8776</v>
      </c>
      <c r="B2" t="s">
        <v>8777</v>
      </c>
      <c r="C2" t="s">
        <v>8778</v>
      </c>
      <c r="D2" t="s">
        <v>8779</v>
      </c>
      <c r="E2" t="s">
        <v>8780</v>
      </c>
      <c r="F2" t="s">
        <v>8781</v>
      </c>
      <c r="G2" s="2" t="s">
        <v>8782</v>
      </c>
      <c r="H2" s="2" t="s">
        <v>8783</v>
      </c>
      <c r="I2" s="2" t="s">
        <v>8784</v>
      </c>
      <c r="J2" s="2" t="s">
        <v>8785</v>
      </c>
      <c r="K2" s="2" t="s">
        <v>8786</v>
      </c>
      <c r="L2" s="2" t="s">
        <v>8787</v>
      </c>
      <c r="M2" s="2" t="s">
        <v>8788</v>
      </c>
      <c r="N2" s="2" t="s">
        <v>8789</v>
      </c>
      <c r="O2" s="2" t="s">
        <v>8790</v>
      </c>
      <c r="P2" s="2" t="s">
        <v>8791</v>
      </c>
      <c r="Q2" s="2" t="s">
        <v>8792</v>
      </c>
      <c r="R2" s="2" t="s">
        <v>8793</v>
      </c>
      <c r="S2" t="s">
        <v>8794</v>
      </c>
    </row>
    <row r="3" spans="1:19" x14ac:dyDescent="0.25">
      <c r="A3" t="s">
        <v>8795</v>
      </c>
      <c r="B3" t="s">
        <v>8796</v>
      </c>
      <c r="C3" t="s">
        <v>8798</v>
      </c>
      <c r="D3" t="s">
        <v>8799</v>
      </c>
      <c r="F3" t="s">
        <v>8800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8797</v>
      </c>
    </row>
    <row r="4" spans="1:19" x14ac:dyDescent="0.25">
      <c r="A4" t="s">
        <v>8795</v>
      </c>
      <c r="B4" t="s">
        <v>8796</v>
      </c>
      <c r="C4" t="s">
        <v>8801</v>
      </c>
      <c r="D4" t="s">
        <v>8802</v>
      </c>
      <c r="F4" t="s">
        <v>8800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8797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20"/>
  <sheetViews>
    <sheetView showGridLines="0" topLeftCell="B1" zoomScaleNormal="100" workbookViewId="0">
      <selection activeCell="F7" sqref="F7"/>
    </sheetView>
  </sheetViews>
  <sheetFormatPr baseColWidth="10" defaultRowHeight="15" x14ac:dyDescent="0.25"/>
  <cols>
    <col min="1" max="1" width="2.28515625" style="89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6" customFormat="1" ht="44.25" customHeight="1" x14ac:dyDescent="0.2">
      <c r="A1" s="88"/>
      <c r="B1" s="153"/>
      <c r="C1" s="154"/>
      <c r="D1" s="151" t="s">
        <v>8953</v>
      </c>
      <c r="E1" s="152"/>
      <c r="F1" s="152"/>
      <c r="I1" s="87"/>
    </row>
    <row r="3" spans="1:10 16383:16383" ht="21.75" customHeight="1" x14ac:dyDescent="0.25">
      <c r="D3" s="83" t="s">
        <v>8573</v>
      </c>
      <c r="E3" s="84" t="s">
        <v>8329</v>
      </c>
      <c r="F3" s="85" t="s">
        <v>8774</v>
      </c>
      <c r="G3" s="76"/>
      <c r="H3" s="83" t="s">
        <v>8775</v>
      </c>
      <c r="I3" s="84" t="s">
        <v>8757</v>
      </c>
      <c r="XFC3" t="s">
        <v>7944</v>
      </c>
    </row>
    <row r="4" spans="1:10 16383:16383" ht="18" customHeight="1" x14ac:dyDescent="0.25">
      <c r="D4" s="90" t="s">
        <v>8758</v>
      </c>
      <c r="E4" s="91">
        <f>ROUND(SUMIFS(Tabla3[[#All],[V GRAVADAS]],Tabla3[[#All],[MES]],Tabla7[[#Headers],[DICIEMBRE]])/(1.13),2)</f>
        <v>0</v>
      </c>
      <c r="F4" s="92"/>
      <c r="G4" s="109"/>
      <c r="H4" s="90" t="s">
        <v>8759</v>
      </c>
      <c r="I4" s="114">
        <f>ROUND(F8*0.13-F12*0.13-E14-E15,2)</f>
        <v>1995.82</v>
      </c>
      <c r="XFC4" t="s">
        <v>7981</v>
      </c>
    </row>
    <row r="5" spans="1:10 16383:16383" ht="18" customHeight="1" x14ac:dyDescent="0.25">
      <c r="D5" s="90" t="s">
        <v>58</v>
      </c>
      <c r="E5" s="91">
        <f>ROUND(SUMIFS(Tabla3[[#All],[EX SERVICE]],Tabla3[[#All],[MES]],Tabla7[[#Headers],[DICIEMBRE]]),2)</f>
        <v>0</v>
      </c>
      <c r="F5" s="92"/>
      <c r="G5" s="76"/>
      <c r="H5" s="90" t="s">
        <v>8761</v>
      </c>
      <c r="I5" s="100">
        <f>ROUND(F8*0.0175,2)+E16</f>
        <v>910.09</v>
      </c>
      <c r="XFC5" t="s">
        <v>8153</v>
      </c>
    </row>
    <row r="6" spans="1:10 16383:16383" ht="18" customHeight="1" x14ac:dyDescent="0.25">
      <c r="D6" s="90" t="s">
        <v>8760</v>
      </c>
      <c r="E6" s="91">
        <f>ROUND(SUMIFS(Tabla2[[#All],[V. GRAVADA]],Tabla2[[#All],[MES]],Tabla7[[#Headers],[DICIEMBRE]],Tabla2[[#All],[TIPO DE DOC]],3),2)</f>
        <v>26528.080000000002</v>
      </c>
      <c r="F6" s="92"/>
      <c r="G6" s="109"/>
      <c r="H6" s="107" t="s">
        <v>8763</v>
      </c>
      <c r="I6" s="101">
        <f>SUM(I4:I5)</f>
        <v>2905.91</v>
      </c>
      <c r="XFC6" t="s">
        <v>8265</v>
      </c>
    </row>
    <row r="7" spans="1:10 16383:16383" ht="18" customHeight="1" x14ac:dyDescent="0.25">
      <c r="D7" s="90" t="s">
        <v>8762</v>
      </c>
      <c r="E7" s="91">
        <f>ROUND(SUMIFS(Tabla2[[#All],[V. GRAVADA]],Tabla2[[#All],[MES]],Tabla7[[#Headers],[DICIEMBRE]],Tabla2[[#All],[TIPO DE DOC]],5),2)</f>
        <v>0</v>
      </c>
      <c r="F7" s="125">
        <f>SUM(E4:E6)-Tabla7[[#This Row],[DICIEMBRE]]</f>
        <v>26528.080000000002</v>
      </c>
      <c r="G7" s="76"/>
      <c r="H7" s="81"/>
      <c r="I7" s="82"/>
      <c r="XFC7" t="s">
        <v>8322</v>
      </c>
    </row>
    <row r="8" spans="1:10 16383:16383" ht="18" customHeight="1" x14ac:dyDescent="0.25">
      <c r="D8" s="117" t="s">
        <v>8772</v>
      </c>
      <c r="E8" s="118"/>
      <c r="F8" s="119">
        <f>+E4+E6-E7</f>
        <v>26528.080000000002</v>
      </c>
      <c r="G8" s="109"/>
      <c r="H8" s="76"/>
      <c r="I8" s="77"/>
      <c r="J8" s="15"/>
      <c r="XFC8" t="s">
        <v>8323</v>
      </c>
    </row>
    <row r="9" spans="1:10 16383:16383" ht="18" customHeight="1" x14ac:dyDescent="0.25">
      <c r="D9" s="90" t="s">
        <v>8764</v>
      </c>
      <c r="E9" s="91">
        <f>SUMIFS(Tabla1[[#All],[C. GRAVADA]],Tabla1[[#All],[MES]],Tabla7[[#Headers],[DICIEMBRE]],Tabla1[[#All],[TIPO DE DOC]],"03")</f>
        <v>8789.7999999999884</v>
      </c>
      <c r="F9" s="93"/>
      <c r="G9" s="109"/>
      <c r="H9" s="76"/>
      <c r="I9" s="77"/>
      <c r="J9" s="15"/>
      <c r="XFC9" t="s">
        <v>8324</v>
      </c>
    </row>
    <row r="10" spans="1:10 16383:16383" ht="18" customHeight="1" x14ac:dyDescent="0.25">
      <c r="D10" s="90" t="s">
        <v>8765</v>
      </c>
      <c r="E10" s="91">
        <f>SUMIFS(Tabla1[[#All],[IMPOR BIENES]],Tabla1[[#All],[MES]],Tabla7[[#Headers],[DICIEMBRE]],Tabla1[[#All],[TIPO DE DOC]],12)</f>
        <v>0</v>
      </c>
      <c r="F10" s="93"/>
      <c r="XFC10" t="s">
        <v>8325</v>
      </c>
    </row>
    <row r="11" spans="1:10 16383:16383" ht="18" customHeight="1" x14ac:dyDescent="0.25">
      <c r="D11" s="90" t="s">
        <v>8766</v>
      </c>
      <c r="E11" s="91">
        <f>SUMIFS(Tabla1[[#All],[C. GRAVADA]],Tabla1[[#All],[MES]],Tabla7[[#Headers],[DICIEMBRE]],Tabla1[[#All],[TIPO DE DOC]],"05")</f>
        <v>0</v>
      </c>
      <c r="F11" s="94"/>
      <c r="G11" s="15"/>
      <c r="XFC11" t="s">
        <v>8326</v>
      </c>
    </row>
    <row r="12" spans="1:10 16383:16383" ht="18" customHeight="1" x14ac:dyDescent="0.25">
      <c r="D12" s="117" t="s">
        <v>8773</v>
      </c>
      <c r="E12" s="118"/>
      <c r="F12" s="119">
        <f>IFERROR(+E9+E10-E11,"")</f>
        <v>8789.7999999999884</v>
      </c>
      <c r="G12" s="15"/>
      <c r="XFC12" t="s">
        <v>8327</v>
      </c>
    </row>
    <row r="13" spans="1:10 16383:16383" ht="18" customHeight="1" x14ac:dyDescent="0.25">
      <c r="D13" s="90" t="s">
        <v>8767</v>
      </c>
      <c r="E13" s="91">
        <f>SUMIFS(Tabla1[[#All],[C. EXENTAS]],Tabla1[[#All],[MES]],Tabla7[[#Headers],[DICIEMBRE]],Tabla1[[#All],[TIPO DE DOC]],"03")</f>
        <v>313.53000000000014</v>
      </c>
      <c r="F13" s="95"/>
      <c r="XFC13" t="s">
        <v>8328</v>
      </c>
    </row>
    <row r="14" spans="1:10 16383:16383" ht="18" customHeight="1" x14ac:dyDescent="0.25">
      <c r="D14" s="90" t="s">
        <v>8768</v>
      </c>
      <c r="E14" s="91">
        <v>0</v>
      </c>
      <c r="F14" s="96"/>
      <c r="XFC14" t="s">
        <v>8329</v>
      </c>
    </row>
    <row r="15" spans="1:10 16383:16383" ht="18" customHeight="1" x14ac:dyDescent="0.25">
      <c r="D15" s="90" t="s">
        <v>8769</v>
      </c>
      <c r="E15" s="91">
        <f>SUMIFS(Tabla6[[#Headers],[#Data],[Monto Retención 1%]],Tabla6[[#Headers],[#Data],[Mes]],Tabla7[[#Headers],[DICIEMBRE]])</f>
        <v>310.15479999999997</v>
      </c>
      <c r="F15" s="97"/>
    </row>
    <row r="16" spans="1:10 16383:16383" ht="18" customHeight="1" x14ac:dyDescent="0.25">
      <c r="D16" s="98" t="s">
        <v>9540</v>
      </c>
      <c r="E16" s="99">
        <v>445.85</v>
      </c>
      <c r="F16" s="95"/>
    </row>
    <row r="20" spans="6:6" x14ac:dyDescent="0.25">
      <c r="F20" s="126">
        <f>+F8*0.13</f>
        <v>3448.6504000000004</v>
      </c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8" calculatedColumn="1"/>
  </ignoredErrors>
  <drawing r:id="rId2"/>
  <legacyDrawing r:id="rId3"/>
  <picture r:id="rId4"/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2024-05-09T14:42:13Z</dcterms:modified>
</cp:coreProperties>
</file>