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6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'Libro de Consumidor'!$O$5</definedName>
    <definedName name="_xlnm._FilterDatabase" localSheetId="8" hidden="1">'RET 1%'!$A$1:$I$2</definedName>
    <definedName name="_xlnm.Print_Area" localSheetId="2">Contribuyente!$A$1:$E$24</definedName>
  </definedNames>
  <calcPr calcId="145621"/>
</workbook>
</file>

<file path=xl/calcChain.xml><?xml version="1.0" encoding="utf-8"?>
<calcChain xmlns="http://schemas.openxmlformats.org/spreadsheetml/2006/main">
  <c r="U236" i="10" l="1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P237" i="10" l="1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B22" i="11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 l="1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 l="1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G19" i="11"/>
  <c r="G18" i="11"/>
  <c r="G17" i="11"/>
  <c r="U133" i="10" l="1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 l="1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G16" i="11"/>
  <c r="D9" i="6" l="1"/>
  <c r="U76" i="10" l="1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H3" i="14" l="1"/>
  <c r="I18" i="13" s="1"/>
  <c r="G3" i="14"/>
  <c r="G4" i="13"/>
  <c r="G9" i="13" s="1"/>
  <c r="I8" i="13"/>
  <c r="R57" i="12"/>
  <c r="P57" i="12"/>
  <c r="O57" i="12"/>
  <c r="K57" i="12"/>
  <c r="F14" i="13" s="1"/>
  <c r="F15" i="13" s="1"/>
  <c r="F18" i="13" s="1"/>
  <c r="H57" i="12"/>
  <c r="G14" i="13" s="1"/>
  <c r="G1" i="11" l="1"/>
  <c r="B637" i="11" l="1"/>
  <c r="D19" i="6" l="1"/>
  <c r="D19" i="5"/>
  <c r="R237" i="10" l="1"/>
  <c r="J4" i="13" s="1"/>
  <c r="J9" i="13" s="1"/>
  <c r="U237" i="10" l="1"/>
  <c r="O237" i="10"/>
  <c r="I4" i="13" s="1"/>
  <c r="I5" i="13" s="1"/>
  <c r="I9" i="13" s="1"/>
  <c r="V237" i="10"/>
  <c r="U5" i="8"/>
  <c r="R5" i="8"/>
  <c r="Q5" i="8"/>
  <c r="H4" i="13" s="1"/>
  <c r="H9" i="13" s="1"/>
  <c r="W5" i="8"/>
  <c r="G4" i="6"/>
  <c r="F4" i="6"/>
  <c r="J4" i="6" l="1"/>
  <c r="D4" i="6" s="1"/>
  <c r="I14" i="13"/>
  <c r="I15" i="13" s="1"/>
  <c r="K9" i="13"/>
  <c r="D11" i="5"/>
  <c r="D9" i="5"/>
  <c r="K13" i="13" l="1"/>
  <c r="K14" i="13" s="1"/>
  <c r="L14" i="13" s="1"/>
  <c r="G18" i="13" s="1"/>
  <c r="G19" i="13" s="1"/>
  <c r="H18" i="13" s="1"/>
  <c r="J18" i="13" s="1"/>
  <c r="L9" i="13"/>
  <c r="L16" i="13" l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<sst xmlns="http://schemas.openxmlformats.org/spreadsheetml/2006/main" count="4864" uniqueCount="667">
  <si>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</si>
  <si>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</si>
  <si>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</si>
  <si>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</si>
  <si>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</si>
  <si>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</si>
  <si>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</si>
  <si>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</si>
  <si>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</si>
  <si>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</si>
  <si>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</si>
  <si>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</si>
  <si>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</si>
  <si>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</si>
  <si>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</si>
  <si>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</si>
  <si>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</si>
  <si>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</si>
  <si>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</si>
  <si>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</si>
  <si>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</si>
  <si>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</si>
  <si>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</si>
  <si>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</si>
  <si>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</si>
  <si>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</si>
  <si>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</si>
  <si>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</si>
  <si>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</si>
  <si>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</si>
  <si>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</si>
  <si>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</si>
  <si>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</si>
  <si>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</si>
  <si>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</si>
  <si>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</si>
  <si>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</si>
  <si>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</si>
  <si>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</si>
  <si>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</si>
  <si>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</si>
  <si>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</si>
  <si>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</si>
  <si>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</si>
  <si>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</si>
  <si>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</si>
  <si>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</si>
  <si>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</si>
  <si>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</si>
  <si>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</si>
  <si>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</si>
  <si>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</si>
  <si>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</si>
  <si>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</si>
  <si>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</si>
  <si>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</si>
  <si>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</si>
  <si>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</si>
  <si>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</si>
  <si>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</si>
  <si>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</si>
  <si>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</si>
  <si>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</si>
  <si>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</si>
  <si>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</si>
  <si>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</si>
  <si>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</si>
  <si>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</si>
  <si>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</si>
  <si>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</si>
  <si>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</si>
  <si>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</si>
  <si>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</si>
  <si>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</si>
  <si>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</si>
  <si>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</si>
  <si>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</si>
  <si>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</si>
  <si>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</si>
  <si>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</si>
  <si>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</si>
  <si>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</si>
  <si>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</si>
  <si>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</si>
  <si>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</si>
  <si>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</si>
  <si>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</si>
  <si>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</si>
  <si>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</si>
  <si>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</si>
  <si>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</si>
  <si>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</si>
  <si>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</si>
  <si>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</si>
  <si>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</si>
  <si>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</si>
  <si>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</si>
  <si>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</si>
  <si>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</si>
  <si>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</si>
  <si>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</si>
  <si>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</si>
  <si>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</si>
  <si>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</si>
  <si>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</si>
  <si>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</si>
  <si>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</si>
  <si>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</si>
  <si>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</si>
  <si>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</si>
  <si>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</si>
  <si>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</si>
  <si>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</si>
  <si>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</si>
  <si>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</si>
  <si>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</si>
  <si>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</si>
  <si>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</si>
  <si>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</si>
  <si>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</si>
  <si>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</si>
  <si>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</si>
  <si>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</si>
  <si>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</si>
  <si>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</si>
  <si>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</si>
  <si>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</si>
  <si>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</si>
  <si>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</si>
  <si>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</si>
  <si>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</si>
  <si>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</si>
  <si>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</si>
  <si>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</si>
  <si>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</si>
  <si>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</si>
  <si>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</si>
  <si>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</si>
  <si>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</si>
  <si>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</si>
  <si>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</si>
  <si>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</si>
  <si>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</si>
  <si>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</si>
  <si>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</si>
  <si>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</si>
  <si>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</si>
  <si>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</si>
  <si>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</si>
  <si>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</si>
  <si>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</si>
  <si>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</si>
  <si>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</si>
  <si>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</si>
  <si>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</si>
  <si>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</si>
  <si>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</si>
  <si>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</si>
  <si>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</si>
  <si>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</si>
  <si>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</si>
  <si>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</si>
  <si>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</si>
  <si>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</si>
  <si>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</si>
  <si>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</si>
  <si>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</si>
  <si>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</si>
  <si>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</si>
  <si>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</si>
  <si>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</si>
  <si>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</si>
  <si>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</si>
  <si>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</si>
  <si>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</si>
  <si>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</si>
  <si>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</si>
  <si>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</si>
  <si>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</si>
  <si>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</si>
  <si>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</si>
  <si>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</si>
  <si>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</si>
  <si>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</si>
  <si>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</si>
  <si>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</si>
  <si>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</si>
  <si>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</si>
  <si>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</si>
  <si>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</si>
  <si>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</si>
  <si>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</si>
  <si>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</si>
  <si>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</si>
  <si>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</si>
  <si>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</si>
  <si>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</si>
  <si>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</si>
  <si>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</si>
  <si>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</si>
  <si>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</si>
  <si>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</si>
  <si>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</si>
  <si>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</si>
  <si>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</si>
  <si>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</si>
  <si>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</si>
  <si>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</si>
  <si>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</si>
  <si>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</si>
  <si>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</si>
  <si>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</si>
  <si>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</si>
  <si>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</si>
  <si>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</si>
  <si>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</si>
  <si>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</si>
  <si>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</si>
  <si>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</si>
  <si>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</si>
  <si>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</si>
  <si>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</si>
  <si>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</si>
  <si>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</si>
  <si>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</si>
  <si>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</si>
  <si>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</si>
  <si>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</si>
  <si>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</si>
  <si>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</si>
  <si>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</si>
  <si>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</si>
  <si>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</si>
  <si>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</si>
  <si>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</si>
  <si>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</si>
  <si>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</si>
  <si>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</si>
  <si>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</si>
  <si>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</si>
  <si>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</si>
  <si>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</si>
  <si>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</si>
  <si>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</si>
  <si>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</si>
  <si>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</si>
  <si>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</si>
  <si>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</si>
  <si>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</si>
  <si>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</si>
  <si>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</si>
  <si>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</si>
  <si>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</si>
  <si>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</si>
  <si>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</si>
  <si>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</si>
  <si>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</si>
  <si>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</si>
  <si>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</si>
  <si>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</si>
  <si>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</si>
  <si>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</si>
  <si>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</si>
  <si>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</si>
  <si>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</si>
  <si>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</si>
  <si>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</si>
  <si>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</si>
  <si>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</si>
  <si>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</si>
  <si>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</si>
  <si>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</si>
  <si>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</si>
  <si>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</si>
  <si>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</si>
  <si>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</si>
  <si>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</si>
  <si>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</si>
  <si>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</si>
  <si>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</si>
  <si>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</si>
  <si>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</si>
  <si>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</si>
  <si>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</si>
  <si>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</si>
  <si>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</si>
  <si>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</si>
  <si>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</si>
  <si>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</si>
  <si>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</si>
  <si>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</si>
  <si>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</si>
  <si>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</si>
  <si>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</si>
  <si>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</si>
  <si>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</si>
  <si>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</si>
  <si>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</si>
  <si>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</si>
  <si>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</si>
  <si>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</si>
  <si>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</si>
  <si>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</si>
  <si>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</si>
  <si>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</si>
  <si>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</si>
  <si>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</si>
  <si>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</si>
  <si>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</si>
  <si>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</si>
  <si>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</si>
  <si>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</si>
  <si>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</si>
  <si>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</si>
  <si>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</si>
  <si>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</si>
  <si>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</si>
  <si>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</si>
  <si>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</si>
  <si>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</si>
  <si>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</si>
  <si>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</si>
  <si>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</si>
  <si>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</si>
  <si>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</si>
  <si>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</si>
  <si>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</si>
  <si>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</si>
  <si>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</si>
  <si>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</si>
  <si>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</si>
  <si>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</si>
  <si>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</si>
  <si>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</si>
  <si>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</si>
  <si>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</si>
  <si>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</si>
  <si>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</si>
  <si>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</si>
  <si>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</si>
  <si>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</si>
  <si>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</si>
  <si>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</si>
  <si>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</si>
  <si>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</si>
  <si>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</si>
  <si>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</si>
  <si>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</si>
  <si>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</si>
  <si>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</si>
  <si>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</si>
  <si>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</si>
  <si>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</si>
  <si>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</si>
  <si>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</si>
  <si>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</si>
  <si>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</si>
  <si>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</si>
  <si>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</si>
  <si>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</si>
  <si>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</si>
  <si>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</si>
  <si>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</si>
  <si>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</si>
  <si>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</si>
  <si>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</si>
  <si>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</si>
  <si>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</si>
  <si>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</si>
  <si>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</si>
  <si>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</si>
  <si>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</si>
  <si>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</si>
  <si>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</si>
  <si>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</si>
  <si>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</si>
  <si>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</si>
  <si>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</si>
  <si>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</si>
  <si>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</si>
  <si>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</si>
  <si>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</si>
  <si>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</si>
  <si>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</si>
  <si>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</si>
  <si>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</si>
  <si>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</si>
  <si>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</si>
  <si>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</si>
  <si>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</si>
  <si>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</si>
  <si>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25/01/2022</t>
  </si>
  <si>
    <t>3084</t>
  </si>
  <si>
    <t>05112105901012</t>
  </si>
  <si>
    <t xml:space="preserve">SUMER S.A DE C.V </t>
  </si>
  <si>
    <t>0.00</t>
  </si>
  <si>
    <t>3</t>
  </si>
  <si>
    <t>12/01/2022</t>
  </si>
  <si>
    <t>2838</t>
  </si>
  <si>
    <t>2676</t>
  </si>
  <si>
    <t>14/01/2022</t>
  </si>
  <si>
    <t>2351</t>
  </si>
  <si>
    <t>02/01/2022</t>
  </si>
  <si>
    <t>4543</t>
  </si>
  <si>
    <t>06143009921068</t>
  </si>
  <si>
    <t>IMPORTADORA RAMIREZ S.A DE C.V.</t>
  </si>
  <si>
    <t>28/12/2021</t>
  </si>
  <si>
    <t>107819</t>
  </si>
  <si>
    <t>06142302770010</t>
  </si>
  <si>
    <t>ALPINA S.A DE C.V.</t>
  </si>
  <si>
    <t>22/01/2022</t>
  </si>
  <si>
    <t>209281</t>
  </si>
  <si>
    <t>06140101840022</t>
  </si>
  <si>
    <t>INDUPAL S.A DE C.V</t>
  </si>
  <si>
    <t>FEBRERO</t>
  </si>
  <si>
    <t>MARZO</t>
  </si>
  <si>
    <t>04/01/2022</t>
  </si>
  <si>
    <t>11</t>
  </si>
  <si>
    <t>15041RESIN348052020</t>
  </si>
  <si>
    <t>20LB000X</t>
  </si>
  <si>
    <t>183</t>
  </si>
  <si>
    <t>0</t>
  </si>
  <si>
    <t>06/01/2022</t>
  </si>
  <si>
    <t>184</t>
  </si>
  <si>
    <t>08/01/2022</t>
  </si>
  <si>
    <t>185</t>
  </si>
  <si>
    <t>186</t>
  </si>
  <si>
    <t>187</t>
  </si>
  <si>
    <t>188</t>
  </si>
  <si>
    <t>13/01/2022</t>
  </si>
  <si>
    <t>189</t>
  </si>
  <si>
    <t>15/01/2022</t>
  </si>
  <si>
    <t>190</t>
  </si>
  <si>
    <t>18/01/2022</t>
  </si>
  <si>
    <t>191</t>
  </si>
  <si>
    <t>20/01/2022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</si>
  <si>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</si>
  <si>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</si>
  <si>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</si>
  <si>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</si>
  <si>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</si>
  <si>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</si>
  <si>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</si>
  <si>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</si>
  <si>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</si>
  <si>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</si>
  <si>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01/02/2022</t>
  </si>
  <si>
    <t>202</t>
  </si>
  <si>
    <t>203</t>
  </si>
  <si>
    <t>204</t>
  </si>
  <si>
    <t>02/02/2022</t>
  </si>
  <si>
    <t>205</t>
  </si>
  <si>
    <t>206</t>
  </si>
  <si>
    <t>207</t>
  </si>
  <si>
    <t>208</t>
  </si>
  <si>
    <t>03/02/2022</t>
  </si>
  <si>
    <t>209</t>
  </si>
  <si>
    <t>10/02/2022</t>
  </si>
  <si>
    <t>210</t>
  </si>
  <si>
    <t>11/02/2022</t>
  </si>
  <si>
    <t>211</t>
  </si>
  <si>
    <t>15/02/2022</t>
  </si>
  <si>
    <t>212</t>
  </si>
  <si>
    <t>213</t>
  </si>
  <si>
    <t>214</t>
  </si>
  <si>
    <t>215</t>
  </si>
  <si>
    <t>17/02/2022</t>
  </si>
  <si>
    <t>216</t>
  </si>
  <si>
    <t>21/02/2022</t>
  </si>
  <si>
    <t>217</t>
  </si>
  <si>
    <t>22/02/2022</t>
  </si>
  <si>
    <t>218</t>
  </si>
  <si>
    <t>219</t>
  </si>
  <si>
    <t>24/02/2022</t>
  </si>
  <si>
    <t>220</t>
  </si>
  <si>
    <t>221</t>
  </si>
  <si>
    <t>26/02/2022</t>
  </si>
  <si>
    <t>222</t>
  </si>
  <si>
    <t>01/03/2022</t>
  </si>
  <si>
    <t>223</t>
  </si>
  <si>
    <t>03/03/2022</t>
  </si>
  <si>
    <t>224</t>
  </si>
  <si>
    <t>07/03/2022</t>
  </si>
  <si>
    <t>225</t>
  </si>
  <si>
    <t>08/03/2022</t>
  </si>
  <si>
    <t>226</t>
  </si>
  <si>
    <t>10/03/2022</t>
  </si>
  <si>
    <t>227</t>
  </si>
  <si>
    <t>228</t>
  </si>
  <si>
    <t>11/03/2022</t>
  </si>
  <si>
    <t>229</t>
  </si>
  <si>
    <t>14/03/2022</t>
  </si>
  <si>
    <t>230</t>
  </si>
  <si>
    <t>16/03/2022</t>
  </si>
  <si>
    <t>231</t>
  </si>
  <si>
    <t>17/03/2022</t>
  </si>
  <si>
    <t>232</t>
  </si>
  <si>
    <t>21/03/2022</t>
  </si>
  <si>
    <t>233</t>
  </si>
  <si>
    <t>22/03/2022</t>
  </si>
  <si>
    <t>234</t>
  </si>
  <si>
    <t>24/03/2022</t>
  </si>
  <si>
    <t>235</t>
  </si>
  <si>
    <t>236</t>
  </si>
  <si>
    <t>26/03/2022</t>
  </si>
  <si>
    <t>237</t>
  </si>
  <si>
    <t>238</t>
  </si>
  <si>
    <t>28/03/2022</t>
  </si>
  <si>
    <t>239</t>
  </si>
  <si>
    <t>31/03/2022</t>
  </si>
  <si>
    <t>240</t>
  </si>
  <si>
    <t>241</t>
  </si>
  <si>
    <t>20/02/2022</t>
  </si>
  <si>
    <t>1042153</t>
  </si>
  <si>
    <t>06140108580017</t>
  </si>
  <si>
    <t>FREUND S.A DE C.V.</t>
  </si>
  <si>
    <t>25/02/2022</t>
  </si>
  <si>
    <t>3653</t>
  </si>
  <si>
    <t>16231</t>
  </si>
  <si>
    <t>06141501850054</t>
  </si>
  <si>
    <t xml:space="preserve">GALVANIS S.A DE C.V </t>
  </si>
  <si>
    <t>1812692</t>
  </si>
  <si>
    <t>3250</t>
  </si>
  <si>
    <t>12/02/2022</t>
  </si>
  <si>
    <t>2487431</t>
  </si>
  <si>
    <t>3460</t>
  </si>
  <si>
    <t>357564</t>
  </si>
  <si>
    <t>02101911710016</t>
  </si>
  <si>
    <t>ALMACENES VIDRI, S.A DE C.V.</t>
  </si>
  <si>
    <t>31499</t>
  </si>
  <si>
    <t>06010811680011</t>
  </si>
  <si>
    <t>JOSE MARIA SALINAS DERAS</t>
  </si>
  <si>
    <t>16022</t>
  </si>
  <si>
    <t>16233</t>
  </si>
  <si>
    <t>18706</t>
  </si>
  <si>
    <t>06142101860018</t>
  </si>
  <si>
    <t>VILLAVAR S.A DE C.V.</t>
  </si>
  <si>
    <t>456376</t>
  </si>
  <si>
    <t>15/03/2022</t>
  </si>
  <si>
    <t>17996</t>
  </si>
  <si>
    <t>06141008901028</t>
  </si>
  <si>
    <t>TRANPORTES PESADOS S.A DE C.V.</t>
  </si>
  <si>
    <t>ABRIL</t>
  </si>
  <si>
    <t>02/04/2022</t>
  </si>
  <si>
    <t>07/04/2022</t>
  </si>
  <si>
    <t>13/04/2022</t>
  </si>
  <si>
    <t>14/04/2022</t>
  </si>
  <si>
    <t>30/04/2022</t>
  </si>
  <si>
    <t>08192509560019</t>
  </si>
  <si>
    <t>18/04/2022</t>
  </si>
  <si>
    <t>LUBRICANTES Y REPUESTOS DON ABEL</t>
  </si>
  <si>
    <t>12/04/2022</t>
  </si>
  <si>
    <t>06140103011033</t>
  </si>
  <si>
    <t>CARDOCOFFEE S.A DE C.V.</t>
  </si>
  <si>
    <t>28/04/2022</t>
  </si>
  <si>
    <t>MAYO</t>
  </si>
  <si>
    <t>02/05/2022</t>
  </si>
  <si>
    <t>06/05/2022</t>
  </si>
  <si>
    <t>09/05/2022</t>
  </si>
  <si>
    <t>16/05/2022</t>
  </si>
  <si>
    <t>17/05/2022</t>
  </si>
  <si>
    <t>23/05/2022</t>
  </si>
  <si>
    <t>27/05/2022</t>
  </si>
  <si>
    <t>30/05/2022</t>
  </si>
  <si>
    <t>06141705790011</t>
  </si>
  <si>
    <t>18/05/2022</t>
  </si>
  <si>
    <t>INVERCALMA S.A DE C.V.</t>
  </si>
  <si>
    <t>14/05/2022</t>
  </si>
  <si>
    <t>04/05/2022</t>
  </si>
  <si>
    <t>06140711071030</t>
  </si>
  <si>
    <t>20/05/2022</t>
  </si>
  <si>
    <t xml:space="preserve">OD EL SALVADOR LIMITADA DE C.V </t>
  </si>
  <si>
    <t>28/05/2022</t>
  </si>
  <si>
    <t>JUNIO</t>
  </si>
  <si>
    <t>02/06/2022</t>
  </si>
  <si>
    <t>03/06/2022</t>
  </si>
  <si>
    <t>06/06/2022</t>
  </si>
  <si>
    <t>07/06/2022</t>
  </si>
  <si>
    <t>10/06/2022</t>
  </si>
  <si>
    <t>13/06/2022</t>
  </si>
  <si>
    <t>16/06/2022</t>
  </si>
  <si>
    <t>20/06/2022</t>
  </si>
  <si>
    <t>24/06/2022</t>
  </si>
  <si>
    <t>27/06/2022</t>
  </si>
  <si>
    <t>30/06/2022</t>
  </si>
  <si>
    <t>14/06/2022</t>
  </si>
  <si>
    <t>25/06/2022</t>
  </si>
  <si>
    <t>JULIO</t>
  </si>
  <si>
    <t>01/07/2022</t>
  </si>
  <si>
    <t>05/07/2022</t>
  </si>
  <si>
    <t>08/07/2022</t>
  </si>
  <si>
    <t>09/07/2022</t>
  </si>
  <si>
    <t>11/07/2022</t>
  </si>
  <si>
    <t>15/07/2022</t>
  </si>
  <si>
    <t>18/07/2022</t>
  </si>
  <si>
    <t>21/07/2022</t>
  </si>
  <si>
    <t>22/07/2022</t>
  </si>
  <si>
    <t>25/07/2022</t>
  </si>
  <si>
    <t>29/07/2022</t>
  </si>
  <si>
    <t>No existe</t>
  </si>
  <si>
    <t>AGOSTO</t>
  </si>
  <si>
    <t>01/08/2022</t>
  </si>
  <si>
    <t>02/08/2022</t>
  </si>
  <si>
    <t>05/08/2022</t>
  </si>
  <si>
    <t>08/08/2022</t>
  </si>
  <si>
    <t>23/08/2022</t>
  </si>
  <si>
    <t>26/08/2022</t>
  </si>
  <si>
    <t>29/08/2022</t>
  </si>
  <si>
    <t>30/08/2022</t>
  </si>
  <si>
    <t>18/08/2022</t>
  </si>
  <si>
    <t>12/08/2022</t>
  </si>
  <si>
    <t>SEPTIEMBRE</t>
  </si>
  <si>
    <t>25/08/2022</t>
  </si>
  <si>
    <t>16/08/2022</t>
  </si>
  <si>
    <t>21/09/2022</t>
  </si>
  <si>
    <t>10/09/2022</t>
  </si>
  <si>
    <t>08/09/2022</t>
  </si>
  <si>
    <t>02/09/2022</t>
  </si>
  <si>
    <t>05/09/2022</t>
  </si>
  <si>
    <t>09/09/2022</t>
  </si>
  <si>
    <t>12/09/2022</t>
  </si>
  <si>
    <t>16/09/2022</t>
  </si>
  <si>
    <t>19/09/2022</t>
  </si>
  <si>
    <t>23/09/2022</t>
  </si>
  <si>
    <t>26/09/2022</t>
  </si>
  <si>
    <t>30/09/2022</t>
  </si>
  <si>
    <t>OCTUBRE</t>
  </si>
  <si>
    <t>03/10/2022</t>
  </si>
  <si>
    <t>07/10/2022</t>
  </si>
  <si>
    <t>10/10/2022</t>
  </si>
  <si>
    <t>14/10/2022</t>
  </si>
  <si>
    <t>17/10/2022</t>
  </si>
  <si>
    <t>19/10/2022</t>
  </si>
  <si>
    <t>21/10/2022</t>
  </si>
  <si>
    <t>24/10/2022</t>
  </si>
  <si>
    <t>26/10/2022</t>
  </si>
  <si>
    <t>28/10/2022</t>
  </si>
  <si>
    <t>31/10/2022</t>
  </si>
  <si>
    <t>NOVIEMBRE</t>
  </si>
  <si>
    <t>04/11/2022</t>
  </si>
  <si>
    <t>07/11/2022</t>
  </si>
  <si>
    <t>11/11/2022</t>
  </si>
  <si>
    <t>14/11/2022</t>
  </si>
  <si>
    <t>18/11/2022</t>
  </si>
  <si>
    <t>21/11/2022</t>
  </si>
  <si>
    <t>25/11/2022</t>
  </si>
  <si>
    <t>28/11/2022</t>
  </si>
  <si>
    <t>12</t>
  </si>
  <si>
    <t>02</t>
  </si>
  <si>
    <t>05</t>
  </si>
  <si>
    <t>08</t>
  </si>
  <si>
    <t>09</t>
  </si>
  <si>
    <t>15</t>
  </si>
  <si>
    <t>DICIEMBRE</t>
  </si>
  <si>
    <t>02/12/2022</t>
  </si>
  <si>
    <t>05/12/2022</t>
  </si>
  <si>
    <t>08/12/2022</t>
  </si>
  <si>
    <t>09/12/2022</t>
  </si>
  <si>
    <t>12/12/2022</t>
  </si>
  <si>
    <t>15/12/2022</t>
  </si>
  <si>
    <t>13/12/2022</t>
  </si>
  <si>
    <t>21/12/2022</t>
  </si>
  <si>
    <t>07/12/2022</t>
  </si>
  <si>
    <t>03/12/2022</t>
  </si>
  <si>
    <t>11/12/2022</t>
  </si>
  <si>
    <t>2712</t>
  </si>
  <si>
    <t>27/12/2022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</si>
</sst>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1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4" fontId="16" fillId="0" borderId="0" xfId="1" applyFont="1"/>
    <xf numFmtId="44" fontId="16" fillId="0" borderId="0" xfId="0" applyNumberFormat="1" applyFont="1"/>
    <xf numFmtId="44" fontId="0" fillId="0" borderId="0" xfId="1" applyNumberFormat="1" applyFont="1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44" fontId="16" fillId="0" borderId="0" xfId="1" applyFont="1" applyAlignment="1">
      <alignment horizontal="left"/>
    </xf>
    <xf numFmtId="0" fontId="0" fillId="0" borderId="0" xfId="0" applyAlignment="1">
      <alignment horizontal="right"/>
    </xf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0" xfId="0" applyNumberFormat="1" applyAlignment="1">
      <alignment horizontal="left"/>
    </xf>
  </cellXfs>
  <cellStyles count="2">
    <cellStyle name="Moneda" xfId="1" builtinId="4"/>
    <cellStyle name="Normal" xfId="0" builtinId="0"/>
  </cellStyles>
  <dxfs count="61"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57" totalsRowCount="1">
  <autoFilter ref="A3:R56">
    <filterColumn colId="0">
      <filters>
        <filter val="DICIEMBRE"/>
      </filters>
    </filterColumn>
  </autoFilter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10" dataCellStyle="Moneda"/>
    <tableColumn id="9" name="I. EXENTAS" totalsRowDxfId="9" dataCellStyle="Moneda"/>
    <tableColumn id="10" name="IMPOR EX" totalsRowDxfId="8" dataCellStyle="Moneda"/>
    <tableColumn id="11" name="C. GRAVADA" totalsRowFunction="sum" totalsRowDxfId="7" dataCellStyle="Moneda"/>
    <tableColumn id="12" name="INTER GRAVA" totalsRowDxfId="6" dataCellStyle="Moneda"/>
    <tableColumn id="13" name="IMPOR BIENES" totalsRowDxfId="5" dataCellStyle="Moneda"/>
    <tableColumn id="14" name="IMPOR SERV" totalsRowDxfId="4" dataCellStyle="Moneda"/>
    <tableColumn id="15" name="IVA" totalsRowFunction="sum" totalsRowDxfId="3" dataCellStyle="Moneda"/>
    <tableColumn id="16" name="TOTAL C." totalsRowFunction="sum" totalsRowDxfId="2" dataCellStyle="Moneda"/>
    <tableColumn id="18" name="DUI" dataDxfId="60" totalsRowDxfId="1" dataCellStyle="Moneda"/>
    <tableColumn id="17" name="ANEXO 3" totalsRowFunction="sum" dataDxfId="59" totalsRowDxfId="0" dataCellStyle="Moneda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5" totalsRowCount="1">
  <autoFilter ref="E2:W4"/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58" dataCellStyle="Moneda"/>
    <tableColumn id="12" name="VENTA NO SUJETA" totalsRowDxfId="57" dataCellStyle="Moneda"/>
    <tableColumn id="13" name="V. GRAVADA" totalsRowFunction="sum" totalsRowDxfId="56" dataCellStyle="Moneda"/>
    <tableColumn id="14" name="D.FISCAL" totalsRowFunction="sum" totalsRowDxfId="55" dataCellStyle="Moneda"/>
    <tableColumn id="15" name="V CTA DE 3" totalsRowDxfId="54" dataCellStyle="Moneda"/>
    <tableColumn id="16" name="D. FISCAL A 3" totalsRowDxfId="53" dataCellStyle="Moneda"/>
    <tableColumn id="17" name="VENTA TOTAL" totalsRowFunction="sum" totalsRowDxfId="52" dataCellStyle="Moneda"/>
    <tableColumn id="19" name="DUI" dataDxfId="51" totalsRowDxfId="50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37" totalsRowCount="1">
  <autoFilter ref="A2:V236">
    <filterColumn colId="0">
      <filters>
        <filter val="DICIEMBRE"/>
      </filters>
    </filterColumn>
  </autoFilter>
  <sortState ref="A3:V565">
    <sortCondition ref="G2:G565"/>
  </sortState>
  <tableColumns count="22">
    <tableColumn id="1" name="MES" totalsRowLabel="Total"/>
    <tableColumn id="2" name="FECHA" dataDxfId="49" totalsRowDxfId="32"/>
    <tableColumn id="3" name="CLASE DE DOC"/>
    <tableColumn id="4" name="TIPO DE DOC"/>
    <tableColumn id="5" name="RESOLUCION"/>
    <tableColumn id="6" name="SERIE"/>
    <tableColumn id="7" name="CORRELTIVO" dataDxfId="36" totalsRowDxfId="31"/>
    <tableColumn id="8" name="FINAL" dataDxfId="35" totalsRowDxfId="30"/>
    <tableColumn id="9" name="CORRELTIVO2" dataDxfId="34" totalsRowDxfId="29"/>
    <tableColumn id="10" name="FINAL3" dataDxfId="33" totalsRowDxfId="28"/>
    <tableColumn id="11" name="VACIO"/>
    <tableColumn id="12" name="V EXENTA" totalsRowDxfId="27" dataCellStyle="Moneda"/>
    <tableColumn id="13" name="VENTAS NO" totalsRowDxfId="26" dataCellStyle="Moneda"/>
    <tableColumn id="14" name="V NO SUJETAS" totalsRowDxfId="25" dataCellStyle="Moneda"/>
    <tableColumn id="15" name="V GRAVADAS" totalsRowFunction="sum" totalsRowDxfId="24" dataCellStyle="Moneda"/>
    <tableColumn id="16" name="EX IN CA" totalsRowFunction="sum" totalsRowDxfId="23" dataCellStyle="Moneda"/>
    <tableColumn id="17" name="EX OUT CA" totalsRowDxfId="22" dataCellStyle="Moneda"/>
    <tableColumn id="18" name="EX SERVICE" totalsRowFunction="sum" totalsRowDxfId="21" dataCellStyle="Moneda"/>
    <tableColumn id="19" name="V ZONA FRAN" totalsRowDxfId="20" dataCellStyle="Moneda"/>
    <tableColumn id="20" name="V CTA A 3ERO" totalsRowDxfId="19" dataCellStyle="Moneda"/>
    <tableColumn id="21" name="TOTAL VENTA" totalsRowFunction="sum" dataDxfId="48" totalsRowDxfId="18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47">
  <tableColumns count="9">
    <tableColumn id="1" name="MES" totalsRowLabel="Total"/>
    <tableColumn id="2" name="NIT" dataDxfId="46"/>
    <tableColumn id="3" name="FECHA" dataDxfId="45"/>
    <tableColumn id="4" name="TIPO" dataDxfId="44"/>
    <tableColumn id="5" name="SERIE" dataDxfId="43"/>
    <tableColumn id="6" name="DOC" dataDxfId="42"/>
    <tableColumn id="7" name="MONTO" totalsRowFunction="sum" dataDxfId="41" totalsRowDxfId="40"/>
    <tableColumn id="8" name="RETENCION" totalsRowFunction="sum" dataDxfId="39" totalsRowDxfId="38"/>
    <tableColumn id="9" name="ANEXO" dataDxfId="3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653</v>
      </c>
    </row>
    <row r="4" spans="2:10" x14ac:dyDescent="0.25">
      <c r="B4" s="5" t="s">
        <v>2</v>
      </c>
      <c r="D4" s="30" t="str">
        <f>+J4</f>
        <v>27/12/2022</v>
      </c>
      <c r="E4" s="27" t="s">
        <v>665</v>
      </c>
      <c r="F4" s="28" t="str">
        <f>+LEFT(E4,2)</f>
        <v>27</v>
      </c>
      <c r="G4" s="28" t="str">
        <f>+RIGHT(E4,2)</f>
        <v>12</v>
      </c>
      <c r="H4" s="29" t="s">
        <v>99</v>
      </c>
      <c r="I4" s="28" t="s">
        <v>93</v>
      </c>
      <c r="J4" s="28" t="str">
        <f>+F4&amp;I4&amp;G4&amp;I4&amp;H4</f>
        <v>27/12/2022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535</v>
      </c>
    </row>
    <row r="9" spans="2:10" x14ac:dyDescent="0.25">
      <c r="B9" s="5" t="s">
        <v>85</v>
      </c>
      <c r="D9" s="24" t="str">
        <f>IFERROR(VLOOKUP(D8,'[1]BASE DE PROVEEDORES'!$A:$B,2,0),"No Existe")</f>
        <v>VILLAVAR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17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A2" sqref="A2:D20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9"/>
      <c r="B2" s="100"/>
      <c r="C2" s="100"/>
      <c r="D2" s="101"/>
      <c r="E2" s="108"/>
      <c r="F2" s="109"/>
      <c r="G2" s="89" t="s">
        <v>370</v>
      </c>
      <c r="H2" s="89" t="s">
        <v>371</v>
      </c>
      <c r="I2" s="89" t="s">
        <v>372</v>
      </c>
      <c r="J2" s="89" t="s">
        <v>373</v>
      </c>
      <c r="K2" s="89" t="s">
        <v>374</v>
      </c>
      <c r="L2" s="91" t="s">
        <v>375</v>
      </c>
      <c r="M2" s="92"/>
    </row>
    <row r="3" spans="1:13" ht="15.75" thickBot="1" x14ac:dyDescent="0.3">
      <c r="A3" s="102"/>
      <c r="B3" s="103"/>
      <c r="C3" s="103"/>
      <c r="D3" s="104"/>
      <c r="E3" s="51"/>
      <c r="F3" s="51"/>
      <c r="G3" s="90"/>
      <c r="H3" s="90"/>
      <c r="I3" s="90"/>
      <c r="J3" s="90"/>
      <c r="K3" s="90"/>
      <c r="L3" s="93"/>
      <c r="M3" s="94"/>
    </row>
    <row r="4" spans="1:13" x14ac:dyDescent="0.25">
      <c r="A4" s="102"/>
      <c r="B4" s="103"/>
      <c r="C4" s="103"/>
      <c r="D4" s="104"/>
      <c r="E4" s="51"/>
      <c r="F4" s="51"/>
      <c r="G4" s="52">
        <f>+Tabla3[[#Totals],[V EXENTA]]</f>
        <v>0</v>
      </c>
      <c r="H4" s="52">
        <f>+Tabla2[[#Totals],[V. GRAVADA]]</f>
        <v>0</v>
      </c>
      <c r="I4" s="52">
        <f>+Tabla3[[#Totals],[V GRAVADAS]]</f>
        <v>0</v>
      </c>
      <c r="J4" s="52">
        <f>+Tabla3[[#Totals],[EX SERVICE]]</f>
        <v>0</v>
      </c>
      <c r="K4" s="53"/>
      <c r="L4" s="54"/>
      <c r="M4" s="55"/>
    </row>
    <row r="5" spans="1:13" x14ac:dyDescent="0.25">
      <c r="A5" s="102"/>
      <c r="B5" s="103"/>
      <c r="C5" s="103"/>
      <c r="D5" s="104"/>
      <c r="E5" s="51"/>
      <c r="F5" s="51"/>
      <c r="G5" s="52"/>
      <c r="H5" s="52"/>
      <c r="I5" s="56">
        <f>+I4/1.13</f>
        <v>0</v>
      </c>
      <c r="J5" s="52"/>
      <c r="K5" s="53"/>
      <c r="L5" s="54"/>
      <c r="M5" s="55"/>
    </row>
    <row r="6" spans="1:13" x14ac:dyDescent="0.25">
      <c r="A6" s="102"/>
      <c r="B6" s="103"/>
      <c r="C6" s="103"/>
      <c r="D6" s="104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102"/>
      <c r="B7" s="103"/>
      <c r="C7" s="103"/>
      <c r="D7" s="104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102"/>
      <c r="B8" s="103"/>
      <c r="C8" s="103"/>
      <c r="D8" s="104"/>
      <c r="E8" s="51"/>
      <c r="F8" s="51"/>
      <c r="G8" s="52"/>
      <c r="H8" s="52"/>
      <c r="I8" s="56">
        <f>+I7/1.13</f>
        <v>0</v>
      </c>
      <c r="J8" s="52"/>
      <c r="K8" s="53"/>
      <c r="L8" s="57" t="s">
        <v>376</v>
      </c>
      <c r="M8" s="55"/>
    </row>
    <row r="9" spans="1:13" ht="15.75" thickBot="1" x14ac:dyDescent="0.3">
      <c r="A9" s="102"/>
      <c r="B9" s="103"/>
      <c r="C9" s="103"/>
      <c r="D9" s="104"/>
      <c r="E9" s="51"/>
      <c r="F9" s="51"/>
      <c r="G9" s="58">
        <f>SUM(G4:G8)</f>
        <v>0</v>
      </c>
      <c r="H9" s="58">
        <f>+H4+H7</f>
        <v>0</v>
      </c>
      <c r="I9" s="58">
        <f>+I8+I5</f>
        <v>0</v>
      </c>
      <c r="J9" s="58">
        <f>+J4</f>
        <v>0</v>
      </c>
      <c r="K9" s="58">
        <f>SUM(G9:J9)</f>
        <v>0</v>
      </c>
      <c r="L9" s="59">
        <f>+K9*0.0175</f>
        <v>0</v>
      </c>
      <c r="M9" s="55"/>
    </row>
    <row r="10" spans="1:13" x14ac:dyDescent="0.25">
      <c r="A10" s="102"/>
      <c r="B10" s="103"/>
      <c r="C10" s="103"/>
      <c r="D10" s="104"/>
      <c r="E10" s="51"/>
      <c r="F10" s="51"/>
      <c r="G10" s="60"/>
      <c r="H10" s="60"/>
      <c r="I10" s="60"/>
      <c r="J10" s="60"/>
      <c r="K10" s="60"/>
      <c r="L10" s="95"/>
      <c r="M10" s="97">
        <f>+L9+L10</f>
        <v>0</v>
      </c>
    </row>
    <row r="11" spans="1:13" ht="15.75" thickBot="1" x14ac:dyDescent="0.3">
      <c r="A11" s="102"/>
      <c r="B11" s="103"/>
      <c r="C11" s="103"/>
      <c r="D11" s="104"/>
      <c r="E11" s="51"/>
      <c r="F11" s="51"/>
      <c r="G11" s="60"/>
      <c r="H11" s="60"/>
      <c r="I11" s="60"/>
      <c r="J11" s="60"/>
      <c r="K11" s="60" t="s">
        <v>377</v>
      </c>
      <c r="L11" s="96"/>
      <c r="M11" s="98"/>
    </row>
    <row r="12" spans="1:13" ht="15.75" thickBot="1" x14ac:dyDescent="0.3">
      <c r="A12" s="102"/>
      <c r="B12" s="103"/>
      <c r="C12" s="103"/>
      <c r="D12" s="104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102"/>
      <c r="B13" s="103"/>
      <c r="C13" s="103"/>
      <c r="D13" s="104"/>
      <c r="E13" s="62"/>
      <c r="F13" s="63" t="s">
        <v>378</v>
      </c>
      <c r="G13" s="58" t="s">
        <v>379</v>
      </c>
      <c r="H13" s="64"/>
      <c r="I13" s="65" t="s">
        <v>380</v>
      </c>
      <c r="J13" s="60"/>
      <c r="K13" s="60">
        <f>+K9+G9</f>
        <v>0</v>
      </c>
      <c r="L13" s="61"/>
      <c r="M13" s="55"/>
    </row>
    <row r="14" spans="1:13" x14ac:dyDescent="0.25">
      <c r="A14" s="102"/>
      <c r="B14" s="103"/>
      <c r="C14" s="103"/>
      <c r="D14" s="104"/>
      <c r="E14" s="51" t="s">
        <v>381</v>
      </c>
      <c r="F14" s="52">
        <f>+Tabla1[[#Totals],[C. GRAVADA]]</f>
        <v>828.76</v>
      </c>
      <c r="G14" s="52">
        <f>+Tabla1[[#Totals],[C. EXENTAS]]</f>
        <v>0</v>
      </c>
      <c r="H14" s="53" t="s">
        <v>381</v>
      </c>
      <c r="I14" s="66">
        <f>+H9+I9</f>
        <v>0</v>
      </c>
      <c r="J14" s="60"/>
      <c r="K14" s="60" t="e">
        <f>+K13/K9</f>
        <v>#DIV/0!</v>
      </c>
      <c r="L14" s="61" t="e">
        <f>+K14*F15-F15</f>
        <v>#DIV/0!</v>
      </c>
      <c r="M14" s="55"/>
    </row>
    <row r="15" spans="1:13" x14ac:dyDescent="0.25">
      <c r="A15" s="102"/>
      <c r="B15" s="103"/>
      <c r="C15" s="103"/>
      <c r="D15" s="104"/>
      <c r="E15" s="51" t="s">
        <v>382</v>
      </c>
      <c r="F15" s="52">
        <f>+F14*0.13</f>
        <v>107.7388</v>
      </c>
      <c r="G15" s="52"/>
      <c r="H15" s="53" t="s">
        <v>382</v>
      </c>
      <c r="I15" s="66">
        <f>+I14*0.13</f>
        <v>0</v>
      </c>
      <c r="J15" s="60"/>
      <c r="K15" s="60"/>
      <c r="L15" s="61"/>
      <c r="M15" s="55"/>
    </row>
    <row r="16" spans="1:13" ht="15.75" thickBot="1" x14ac:dyDescent="0.3">
      <c r="A16" s="102"/>
      <c r="B16" s="103"/>
      <c r="C16" s="103"/>
      <c r="D16" s="104"/>
      <c r="E16" s="51"/>
      <c r="F16" s="52"/>
      <c r="G16" s="52"/>
      <c r="H16" s="53"/>
      <c r="I16" s="66"/>
      <c r="J16" s="60"/>
      <c r="K16" s="60"/>
      <c r="L16" s="67" t="e">
        <f>+L9+L10+J18</f>
        <v>#DIV/0!</v>
      </c>
      <c r="M16" s="55"/>
    </row>
    <row r="17" spans="1:13" ht="15.75" thickTop="1" x14ac:dyDescent="0.25">
      <c r="A17" s="102"/>
      <c r="B17" s="103"/>
      <c r="C17" s="103"/>
      <c r="D17" s="104"/>
      <c r="E17" s="51"/>
      <c r="F17" s="68"/>
      <c r="G17" s="69" t="s">
        <v>383</v>
      </c>
      <c r="H17" s="53"/>
      <c r="I17" s="70" t="s">
        <v>384</v>
      </c>
      <c r="J17" s="60"/>
      <c r="K17" s="60"/>
      <c r="L17" s="61"/>
      <c r="M17" s="55"/>
    </row>
    <row r="18" spans="1:13" ht="15.75" thickBot="1" x14ac:dyDescent="0.3">
      <c r="A18" s="102"/>
      <c r="B18" s="103"/>
      <c r="C18" s="103"/>
      <c r="D18" s="104"/>
      <c r="E18" s="51"/>
      <c r="F18" s="71">
        <f>+F15+F16</f>
        <v>107.7388</v>
      </c>
      <c r="G18" s="72" t="e">
        <f>+L14</f>
        <v>#DIV/0!</v>
      </c>
      <c r="H18" s="73" t="e">
        <f>+I15-G19</f>
        <v>#DIV/0!</v>
      </c>
      <c r="I18" s="74">
        <f>+Tabla4[[#Totals],[RETENCION]]</f>
        <v>0</v>
      </c>
      <c r="J18" s="75" t="e">
        <f>+H18-I18</f>
        <v>#DIV/0!</v>
      </c>
      <c r="K18" s="60"/>
      <c r="L18" s="61"/>
      <c r="M18" s="55"/>
    </row>
    <row r="19" spans="1:13" ht="15.75" thickBot="1" x14ac:dyDescent="0.3">
      <c r="A19" s="102"/>
      <c r="B19" s="103"/>
      <c r="C19" s="103"/>
      <c r="D19" s="104"/>
      <c r="E19" s="51"/>
      <c r="F19" s="51"/>
      <c r="G19" s="76" t="e">
        <f>+F18-G18</f>
        <v>#DIV/0!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05"/>
      <c r="B20" s="106"/>
      <c r="C20" s="106"/>
      <c r="D20" s="107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2" priority="2" operator="containsText" text="DATO">
      <formula>NOT(ISERROR(SEARCH("DATO",L2)))</formula>
    </cfRule>
  </conditionalFormatting>
  <conditionalFormatting sqref="L13:L14">
    <cfRule type="containsText" dxfId="11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57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369</v>
      </c>
      <c r="G1" s="33"/>
      <c r="H1" s="50"/>
      <c r="I1" s="50"/>
    </row>
    <row r="2" spans="1:18" x14ac:dyDescent="0.25">
      <c r="F2" s="33"/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653</v>
      </c>
      <c r="B4" t="s">
        <v>666</v>
      </c>
      <c r="C4" t="s">
        <v>1</v>
      </c>
      <c r="D4" t="s">
        <v>0</v>
      </c>
      <c r="E4">
        <v>1514</v>
      </c>
      <c r="F4" t="s">
        <v>535</v>
      </c>
      <c r="G4" t="s">
        <v>536</v>
      </c>
      <c r="H4" s="3">
        <v>0</v>
      </c>
      <c r="I4" s="3">
        <v>0</v>
      </c>
      <c r="J4" s="3">
        <v>0</v>
      </c>
      <c r="K4" s="3">
        <v>92.08</v>
      </c>
      <c r="L4" s="3">
        <v>0</v>
      </c>
      <c r="M4" s="3">
        <v>0</v>
      </c>
      <c r="N4" s="3">
        <v>0</v>
      </c>
      <c r="O4" s="3">
        <v>11.9704</v>
      </c>
      <c r="P4" s="3">
        <v>104.0504</v>
      </c>
      <c r="R4">
        <v>3</v>
      </c>
    </row>
    <row r="5" spans="1:18" x14ac:dyDescent="0.25">
      <c r="A5" t="s">
        <v>653</v>
      </c>
      <c r="B5" t="s">
        <v>664</v>
      </c>
      <c r="C5" t="s">
        <v>1</v>
      </c>
      <c r="D5" t="s">
        <v>0</v>
      </c>
      <c r="E5">
        <v>3862494</v>
      </c>
      <c r="F5" t="s">
        <v>514</v>
      </c>
      <c r="G5" t="s">
        <v>515</v>
      </c>
      <c r="H5" s="3">
        <v>0</v>
      </c>
      <c r="I5" s="3">
        <v>0</v>
      </c>
      <c r="J5" s="3">
        <v>0</v>
      </c>
      <c r="K5" s="3">
        <v>71.11</v>
      </c>
      <c r="L5" s="3">
        <v>0</v>
      </c>
      <c r="M5" s="3">
        <v>0</v>
      </c>
      <c r="N5" s="3">
        <v>0</v>
      </c>
      <c r="O5" s="3">
        <v>9.2443000000000008</v>
      </c>
      <c r="P5" s="3">
        <v>80.354299999999995</v>
      </c>
      <c r="R5">
        <v>3</v>
      </c>
    </row>
    <row r="6" spans="1:18" x14ac:dyDescent="0.25">
      <c r="A6" t="s">
        <v>653</v>
      </c>
      <c r="B6" t="s">
        <v>663</v>
      </c>
      <c r="C6" t="s">
        <v>1</v>
      </c>
      <c r="D6" t="s">
        <v>0</v>
      </c>
      <c r="E6">
        <v>412980</v>
      </c>
      <c r="F6" t="s">
        <v>527</v>
      </c>
      <c r="G6" t="s">
        <v>528</v>
      </c>
      <c r="H6" s="3">
        <v>0</v>
      </c>
      <c r="I6" s="3">
        <v>0</v>
      </c>
      <c r="J6" s="3">
        <v>0</v>
      </c>
      <c r="K6" s="3">
        <v>13.45</v>
      </c>
      <c r="L6" s="3">
        <v>0</v>
      </c>
      <c r="M6" s="3">
        <v>0</v>
      </c>
      <c r="N6" s="3">
        <v>0</v>
      </c>
      <c r="O6" s="3">
        <v>1.7484999999999999</v>
      </c>
      <c r="P6" s="3">
        <v>15.198499999999999</v>
      </c>
      <c r="R6">
        <v>3</v>
      </c>
    </row>
    <row r="7" spans="1:18" x14ac:dyDescent="0.25">
      <c r="A7" t="s">
        <v>653</v>
      </c>
      <c r="B7" t="s">
        <v>663</v>
      </c>
      <c r="C7" t="s">
        <v>1</v>
      </c>
      <c r="D7" t="s">
        <v>0</v>
      </c>
      <c r="E7">
        <v>3870470</v>
      </c>
      <c r="F7" t="s">
        <v>514</v>
      </c>
      <c r="G7" t="s">
        <v>515</v>
      </c>
      <c r="H7" s="3">
        <v>0</v>
      </c>
      <c r="I7" s="3">
        <v>0</v>
      </c>
      <c r="J7" s="3">
        <v>0</v>
      </c>
      <c r="K7" s="3">
        <v>31.94</v>
      </c>
      <c r="L7" s="3">
        <v>0</v>
      </c>
      <c r="M7" s="3">
        <v>0</v>
      </c>
      <c r="N7" s="3">
        <v>0</v>
      </c>
      <c r="O7" s="3">
        <v>4.1522000000000006</v>
      </c>
      <c r="P7" s="3">
        <v>36.092200000000005</v>
      </c>
      <c r="R7">
        <v>3</v>
      </c>
    </row>
    <row r="8" spans="1:18" x14ac:dyDescent="0.25">
      <c r="A8" t="s">
        <v>653</v>
      </c>
      <c r="B8" t="s">
        <v>662</v>
      </c>
      <c r="C8" t="s">
        <v>1</v>
      </c>
      <c r="D8" t="s">
        <v>0</v>
      </c>
      <c r="E8">
        <v>413215</v>
      </c>
      <c r="F8" t="s">
        <v>527</v>
      </c>
      <c r="G8" t="s">
        <v>528</v>
      </c>
      <c r="H8" s="3">
        <v>0</v>
      </c>
      <c r="I8" s="3">
        <v>0</v>
      </c>
      <c r="J8" s="3">
        <v>0</v>
      </c>
      <c r="K8" s="3">
        <v>36.33</v>
      </c>
      <c r="L8" s="3">
        <v>0</v>
      </c>
      <c r="M8" s="3">
        <v>0</v>
      </c>
      <c r="N8" s="3">
        <v>0</v>
      </c>
      <c r="O8" s="3">
        <v>4.7229000000000001</v>
      </c>
      <c r="P8" s="3">
        <v>41.052900000000001</v>
      </c>
      <c r="R8">
        <v>3</v>
      </c>
    </row>
    <row r="9" spans="1:18" x14ac:dyDescent="0.25">
      <c r="A9" t="s">
        <v>653</v>
      </c>
      <c r="B9" t="s">
        <v>661</v>
      </c>
      <c r="C9" t="s">
        <v>1</v>
      </c>
      <c r="D9" t="s">
        <v>0</v>
      </c>
      <c r="E9">
        <v>45143</v>
      </c>
      <c r="F9" t="s">
        <v>393</v>
      </c>
      <c r="G9" t="s">
        <v>394</v>
      </c>
      <c r="H9" s="3">
        <v>0</v>
      </c>
      <c r="I9" s="3">
        <v>0</v>
      </c>
      <c r="J9" s="3">
        <v>0</v>
      </c>
      <c r="K9" s="3">
        <v>206.87</v>
      </c>
      <c r="L9" s="3">
        <v>0</v>
      </c>
      <c r="M9" s="3">
        <v>0</v>
      </c>
      <c r="N9" s="3">
        <v>0</v>
      </c>
      <c r="O9" s="3">
        <v>26.8931</v>
      </c>
      <c r="P9" s="3">
        <v>233.76310000000001</v>
      </c>
      <c r="R9">
        <v>3</v>
      </c>
    </row>
    <row r="10" spans="1:18" x14ac:dyDescent="0.25">
      <c r="A10" t="s">
        <v>653</v>
      </c>
      <c r="B10" t="s">
        <v>661</v>
      </c>
      <c r="C10" t="s">
        <v>1</v>
      </c>
      <c r="D10" t="s">
        <v>0</v>
      </c>
      <c r="E10">
        <v>45141</v>
      </c>
      <c r="F10" t="s">
        <v>393</v>
      </c>
      <c r="G10" t="s">
        <v>394</v>
      </c>
      <c r="H10" s="3">
        <v>0</v>
      </c>
      <c r="I10" s="3">
        <v>0</v>
      </c>
      <c r="J10" s="3">
        <v>0</v>
      </c>
      <c r="K10" s="3">
        <v>123.89</v>
      </c>
      <c r="L10" s="3">
        <v>0</v>
      </c>
      <c r="M10" s="3">
        <v>0</v>
      </c>
      <c r="N10" s="3">
        <v>0</v>
      </c>
      <c r="O10" s="3">
        <v>16.105700000000002</v>
      </c>
      <c r="P10" s="3">
        <v>139.9957</v>
      </c>
      <c r="R10">
        <v>3</v>
      </c>
    </row>
    <row r="11" spans="1:18" x14ac:dyDescent="0.25">
      <c r="A11" t="s">
        <v>653</v>
      </c>
      <c r="B11" t="s">
        <v>660</v>
      </c>
      <c r="C11" t="s">
        <v>1</v>
      </c>
      <c r="D11" t="s">
        <v>0</v>
      </c>
      <c r="E11">
        <v>45011</v>
      </c>
      <c r="F11" t="s">
        <v>393</v>
      </c>
      <c r="G11" t="s">
        <v>394</v>
      </c>
      <c r="H11" s="3">
        <v>0</v>
      </c>
      <c r="I11" s="3">
        <v>0</v>
      </c>
      <c r="J11" s="3">
        <v>0</v>
      </c>
      <c r="K11" s="3">
        <v>123.89</v>
      </c>
      <c r="L11" s="3">
        <v>0</v>
      </c>
      <c r="M11" s="3">
        <v>0</v>
      </c>
      <c r="N11" s="3">
        <v>0</v>
      </c>
      <c r="O11" s="3">
        <v>16.105700000000002</v>
      </c>
      <c r="P11" s="3">
        <v>139.9957</v>
      </c>
      <c r="R11">
        <v>3</v>
      </c>
    </row>
    <row r="12" spans="1:18" x14ac:dyDescent="0.25">
      <c r="A12" t="s">
        <v>653</v>
      </c>
      <c r="B12" t="s">
        <v>654</v>
      </c>
      <c r="C12" t="s">
        <v>1</v>
      </c>
      <c r="D12" t="s">
        <v>0</v>
      </c>
      <c r="E12">
        <v>44841</v>
      </c>
      <c r="F12" t="s">
        <v>393</v>
      </c>
      <c r="G12" t="s">
        <v>394</v>
      </c>
      <c r="H12" s="3">
        <v>0</v>
      </c>
      <c r="I12" s="3">
        <v>0</v>
      </c>
      <c r="J12" s="3">
        <v>0</v>
      </c>
      <c r="K12" s="3">
        <v>129.19999999999999</v>
      </c>
      <c r="L12" s="3">
        <v>0</v>
      </c>
      <c r="M12" s="3">
        <v>0</v>
      </c>
      <c r="N12" s="3">
        <v>0</v>
      </c>
      <c r="O12" s="3">
        <v>16.795999999999999</v>
      </c>
      <c r="P12" s="3">
        <v>145.99599999999998</v>
      </c>
      <c r="R12">
        <v>3</v>
      </c>
    </row>
    <row r="13" spans="1:18" hidden="1" x14ac:dyDescent="0.25">
      <c r="A13" t="s">
        <v>611</v>
      </c>
      <c r="B13" t="s">
        <v>616</v>
      </c>
      <c r="C13" t="s">
        <v>1</v>
      </c>
      <c r="D13" t="s">
        <v>0</v>
      </c>
      <c r="E13">
        <v>41935</v>
      </c>
      <c r="F13" t="s">
        <v>530</v>
      </c>
      <c r="G13" t="s">
        <v>531</v>
      </c>
      <c r="H13" s="3">
        <v>0</v>
      </c>
      <c r="I13" s="3">
        <v>0</v>
      </c>
      <c r="J13" s="3">
        <v>0</v>
      </c>
      <c r="K13" s="3">
        <v>228.15</v>
      </c>
      <c r="L13" s="3">
        <v>0</v>
      </c>
      <c r="M13" s="3">
        <v>0</v>
      </c>
      <c r="N13" s="3">
        <v>0</v>
      </c>
      <c r="O13" s="3">
        <v>29.659500000000001</v>
      </c>
      <c r="P13" s="3">
        <v>257.80950000000001</v>
      </c>
      <c r="R13">
        <v>3</v>
      </c>
    </row>
    <row r="14" spans="1:18" hidden="1" x14ac:dyDescent="0.25">
      <c r="A14" t="s">
        <v>611</v>
      </c>
      <c r="B14" t="s">
        <v>615</v>
      </c>
      <c r="C14" t="s">
        <v>1</v>
      </c>
      <c r="D14" t="s">
        <v>0</v>
      </c>
      <c r="E14">
        <v>42033</v>
      </c>
      <c r="F14" t="s">
        <v>530</v>
      </c>
      <c r="G14" t="s">
        <v>531</v>
      </c>
      <c r="H14" s="3">
        <v>0</v>
      </c>
      <c r="I14" s="3">
        <v>0</v>
      </c>
      <c r="J14" s="3">
        <v>0</v>
      </c>
      <c r="K14" s="3">
        <v>120.34</v>
      </c>
      <c r="L14" s="3">
        <v>0</v>
      </c>
      <c r="M14" s="3">
        <v>0</v>
      </c>
      <c r="N14" s="3">
        <v>0</v>
      </c>
      <c r="O14" s="3">
        <v>15.644200000000001</v>
      </c>
      <c r="P14" s="3">
        <v>135.98420000000002</v>
      </c>
      <c r="R14">
        <v>3</v>
      </c>
    </row>
    <row r="15" spans="1:18" hidden="1" x14ac:dyDescent="0.25">
      <c r="A15" t="s">
        <v>611</v>
      </c>
      <c r="B15" t="s">
        <v>614</v>
      </c>
      <c r="C15" t="s">
        <v>1</v>
      </c>
      <c r="D15" t="s">
        <v>0</v>
      </c>
      <c r="E15">
        <v>33552</v>
      </c>
      <c r="F15" t="s">
        <v>393</v>
      </c>
      <c r="G15" t="s">
        <v>394</v>
      </c>
      <c r="H15" s="3">
        <v>0</v>
      </c>
      <c r="I15" s="3">
        <v>0</v>
      </c>
      <c r="J15" s="3">
        <v>0</v>
      </c>
      <c r="K15" s="3">
        <v>137.65</v>
      </c>
      <c r="L15" s="3">
        <v>0</v>
      </c>
      <c r="M15" s="3">
        <v>0</v>
      </c>
      <c r="N15" s="3">
        <v>0</v>
      </c>
      <c r="O15" s="3">
        <v>17.894500000000001</v>
      </c>
      <c r="P15" s="3">
        <v>155.5445</v>
      </c>
      <c r="R15">
        <v>3</v>
      </c>
    </row>
    <row r="16" spans="1:18" hidden="1" x14ac:dyDescent="0.25">
      <c r="A16" t="s">
        <v>611</v>
      </c>
      <c r="B16" t="s">
        <v>613</v>
      </c>
      <c r="C16" t="s">
        <v>1</v>
      </c>
      <c r="D16" t="s">
        <v>0</v>
      </c>
      <c r="E16">
        <v>32989</v>
      </c>
      <c r="F16" t="s">
        <v>393</v>
      </c>
      <c r="G16" t="s">
        <v>394</v>
      </c>
      <c r="H16" s="3">
        <v>0</v>
      </c>
      <c r="I16" s="3">
        <v>0</v>
      </c>
      <c r="J16" s="3">
        <v>0</v>
      </c>
      <c r="K16" s="3">
        <v>129.19999999999999</v>
      </c>
      <c r="L16" s="3">
        <v>0</v>
      </c>
      <c r="M16" s="3">
        <v>0</v>
      </c>
      <c r="N16" s="3">
        <v>0</v>
      </c>
      <c r="O16" s="3">
        <v>16.795999999999999</v>
      </c>
      <c r="P16" s="3">
        <v>145.99599999999998</v>
      </c>
      <c r="R16">
        <v>3</v>
      </c>
    </row>
    <row r="17" spans="1:18" hidden="1" x14ac:dyDescent="0.25">
      <c r="A17" t="s">
        <v>611</v>
      </c>
      <c r="B17" t="s">
        <v>612</v>
      </c>
      <c r="C17" t="s">
        <v>1</v>
      </c>
      <c r="D17" t="s">
        <v>0</v>
      </c>
      <c r="E17">
        <v>33088</v>
      </c>
      <c r="F17" t="s">
        <v>393</v>
      </c>
      <c r="G17" t="s">
        <v>394</v>
      </c>
      <c r="H17" s="3">
        <v>0</v>
      </c>
      <c r="I17" s="3">
        <v>0</v>
      </c>
      <c r="J17" s="3">
        <v>0</v>
      </c>
      <c r="K17" s="3">
        <v>129.19999999999999</v>
      </c>
      <c r="L17" s="3">
        <v>0</v>
      </c>
      <c r="M17" s="3">
        <v>0</v>
      </c>
      <c r="N17" s="3">
        <v>0</v>
      </c>
      <c r="O17" s="3">
        <v>16.795999999999999</v>
      </c>
      <c r="P17" s="3">
        <v>145.99599999999998</v>
      </c>
      <c r="R17">
        <v>3</v>
      </c>
    </row>
    <row r="18" spans="1:18" hidden="1" x14ac:dyDescent="0.25">
      <c r="A18" t="s">
        <v>600</v>
      </c>
      <c r="B18" t="s">
        <v>610</v>
      </c>
      <c r="C18" t="s">
        <v>1</v>
      </c>
      <c r="D18" t="s">
        <v>0</v>
      </c>
      <c r="E18">
        <v>32865</v>
      </c>
      <c r="F18" t="s">
        <v>393</v>
      </c>
      <c r="G18" t="s">
        <v>394</v>
      </c>
      <c r="H18" s="3">
        <v>0</v>
      </c>
      <c r="I18" s="3">
        <v>0</v>
      </c>
      <c r="J18" s="3">
        <v>0</v>
      </c>
      <c r="K18" s="3">
        <v>130.97</v>
      </c>
      <c r="L18" s="3">
        <v>0</v>
      </c>
      <c r="M18" s="3">
        <v>0</v>
      </c>
      <c r="N18" s="3">
        <v>0</v>
      </c>
      <c r="O18" s="3">
        <v>17.0261</v>
      </c>
      <c r="P18" s="3">
        <v>147.99610000000001</v>
      </c>
      <c r="R18">
        <v>3</v>
      </c>
    </row>
    <row r="19" spans="1:18" hidden="1" x14ac:dyDescent="0.25">
      <c r="A19" t="s">
        <v>600</v>
      </c>
      <c r="B19" t="s">
        <v>609</v>
      </c>
      <c r="C19" t="s">
        <v>1</v>
      </c>
      <c r="D19" t="s">
        <v>0</v>
      </c>
      <c r="E19">
        <v>18703</v>
      </c>
      <c r="F19" t="s">
        <v>569</v>
      </c>
      <c r="G19" t="s">
        <v>571</v>
      </c>
      <c r="H19" s="3">
        <v>0</v>
      </c>
      <c r="I19" s="3">
        <v>0</v>
      </c>
      <c r="J19" s="3">
        <v>0</v>
      </c>
      <c r="K19" s="3">
        <v>64.05</v>
      </c>
      <c r="L19" s="3">
        <v>0</v>
      </c>
      <c r="M19" s="3">
        <v>0</v>
      </c>
      <c r="N19" s="3">
        <v>0</v>
      </c>
      <c r="O19" s="3">
        <v>8.3264999999999993</v>
      </c>
      <c r="P19" s="3">
        <v>72.376499999999993</v>
      </c>
      <c r="R19">
        <v>3</v>
      </c>
    </row>
    <row r="20" spans="1:18" hidden="1" x14ac:dyDescent="0.25">
      <c r="A20" t="s">
        <v>600</v>
      </c>
      <c r="B20" t="s">
        <v>609</v>
      </c>
      <c r="C20" t="s">
        <v>1</v>
      </c>
      <c r="D20" t="s">
        <v>0</v>
      </c>
      <c r="E20">
        <v>18836</v>
      </c>
      <c r="F20" t="s">
        <v>569</v>
      </c>
      <c r="G20" t="s">
        <v>571</v>
      </c>
      <c r="H20" s="3">
        <v>0</v>
      </c>
      <c r="I20" s="3">
        <v>0</v>
      </c>
      <c r="J20" s="3">
        <v>0</v>
      </c>
      <c r="K20" s="3">
        <v>232.48</v>
      </c>
      <c r="L20" s="3">
        <v>0</v>
      </c>
      <c r="M20" s="3">
        <v>0</v>
      </c>
      <c r="N20" s="3">
        <v>0</v>
      </c>
      <c r="O20" s="3">
        <v>30.2224</v>
      </c>
      <c r="P20" s="3">
        <v>262.70240000000001</v>
      </c>
      <c r="R20">
        <v>3</v>
      </c>
    </row>
    <row r="21" spans="1:18" hidden="1" x14ac:dyDescent="0.25">
      <c r="A21" t="s">
        <v>587</v>
      </c>
      <c r="B21" t="s">
        <v>595</v>
      </c>
      <c r="C21" t="s">
        <v>1</v>
      </c>
      <c r="D21" t="s">
        <v>0</v>
      </c>
      <c r="E21" s="88">
        <v>205</v>
      </c>
      <c r="F21" t="s">
        <v>552</v>
      </c>
      <c r="G21" t="s">
        <v>553</v>
      </c>
      <c r="H21" s="3">
        <v>0</v>
      </c>
      <c r="I21" s="3">
        <v>0</v>
      </c>
      <c r="J21" s="3">
        <v>0</v>
      </c>
      <c r="K21" s="3">
        <v>318.58</v>
      </c>
      <c r="L21" s="3">
        <v>0</v>
      </c>
      <c r="M21" s="3">
        <v>0</v>
      </c>
      <c r="N21" s="3">
        <v>0</v>
      </c>
      <c r="O21" s="3">
        <v>41.415399999999998</v>
      </c>
      <c r="P21" s="3">
        <v>359.99539999999996</v>
      </c>
      <c r="R21">
        <v>3</v>
      </c>
    </row>
    <row r="22" spans="1:18" hidden="1" x14ac:dyDescent="0.25">
      <c r="A22" t="s">
        <v>587</v>
      </c>
      <c r="B22" t="s">
        <v>594</v>
      </c>
      <c r="C22" t="s">
        <v>1</v>
      </c>
      <c r="D22" t="s">
        <v>0</v>
      </c>
      <c r="E22" s="88">
        <v>32438</v>
      </c>
      <c r="F22" t="s">
        <v>393</v>
      </c>
      <c r="G22" t="s">
        <v>394</v>
      </c>
      <c r="H22" s="3">
        <v>0</v>
      </c>
      <c r="I22" s="3">
        <v>0</v>
      </c>
      <c r="J22" s="3">
        <v>0</v>
      </c>
      <c r="K22" s="3">
        <v>132.74</v>
      </c>
      <c r="L22" s="3">
        <v>0</v>
      </c>
      <c r="M22" s="3">
        <v>0</v>
      </c>
      <c r="N22" s="3">
        <v>0</v>
      </c>
      <c r="O22" s="3">
        <v>17.256200000000003</v>
      </c>
      <c r="P22" s="3">
        <v>149.99620000000002</v>
      </c>
      <c r="R22">
        <v>3</v>
      </c>
    </row>
    <row r="23" spans="1:18" hidden="1" x14ac:dyDescent="0.25">
      <c r="A23" t="s">
        <v>587</v>
      </c>
      <c r="B23" t="s">
        <v>598</v>
      </c>
      <c r="C23" t="s">
        <v>1</v>
      </c>
      <c r="D23" t="s">
        <v>0</v>
      </c>
      <c r="E23" s="88">
        <v>709</v>
      </c>
      <c r="F23" t="s">
        <v>408</v>
      </c>
      <c r="G23" t="s">
        <v>409</v>
      </c>
      <c r="H23" s="3">
        <v>0</v>
      </c>
      <c r="I23" s="3">
        <v>0</v>
      </c>
      <c r="J23" s="3">
        <v>0</v>
      </c>
      <c r="K23" s="3">
        <v>299.11</v>
      </c>
      <c r="L23" s="3">
        <v>0</v>
      </c>
      <c r="M23" s="3">
        <v>0</v>
      </c>
      <c r="N23" s="3">
        <v>0</v>
      </c>
      <c r="O23" s="3">
        <v>38.884300000000003</v>
      </c>
      <c r="P23" s="3">
        <v>337.99430000000001</v>
      </c>
      <c r="R23">
        <v>3</v>
      </c>
    </row>
    <row r="24" spans="1:18" hidden="1" x14ac:dyDescent="0.25">
      <c r="A24" s="85" t="s">
        <v>573</v>
      </c>
      <c r="B24" s="85" t="s">
        <v>585</v>
      </c>
      <c r="C24" s="85" t="s">
        <v>1</v>
      </c>
      <c r="D24" s="85" t="s">
        <v>0</v>
      </c>
      <c r="E24" s="88">
        <v>257206</v>
      </c>
      <c r="F24" s="85" t="s">
        <v>527</v>
      </c>
      <c r="G24" s="85" t="s">
        <v>528</v>
      </c>
      <c r="H24" s="86">
        <v>0</v>
      </c>
      <c r="I24" s="86">
        <v>0</v>
      </c>
      <c r="J24" s="86">
        <v>0</v>
      </c>
      <c r="K24" s="86">
        <v>134.53</v>
      </c>
      <c r="L24" s="86">
        <v>0</v>
      </c>
      <c r="M24" s="86">
        <v>0</v>
      </c>
      <c r="N24" s="86">
        <v>0</v>
      </c>
      <c r="O24" s="86">
        <v>17.488900000000001</v>
      </c>
      <c r="P24" s="86">
        <v>152.0189</v>
      </c>
      <c r="Q24" s="86"/>
      <c r="R24" s="85">
        <v>3</v>
      </c>
    </row>
    <row r="25" spans="1:18" hidden="1" x14ac:dyDescent="0.25">
      <c r="A25" s="85" t="s">
        <v>573</v>
      </c>
      <c r="B25" s="85" t="s">
        <v>586</v>
      </c>
      <c r="C25" s="85" t="s">
        <v>1</v>
      </c>
      <c r="D25" s="85" t="s">
        <v>0</v>
      </c>
      <c r="E25" s="88">
        <v>17992</v>
      </c>
      <c r="F25" s="85" t="s">
        <v>393</v>
      </c>
      <c r="G25" s="85" t="s">
        <v>394</v>
      </c>
      <c r="H25" s="86">
        <v>0</v>
      </c>
      <c r="I25" s="86">
        <v>0</v>
      </c>
      <c r="J25" s="86">
        <v>0</v>
      </c>
      <c r="K25" s="86">
        <v>129.19999999999999</v>
      </c>
      <c r="L25" s="86">
        <v>0</v>
      </c>
      <c r="M25" s="86">
        <v>0</v>
      </c>
      <c r="N25" s="86">
        <v>0</v>
      </c>
      <c r="O25" s="86">
        <v>16.795999999999999</v>
      </c>
      <c r="P25" s="86">
        <v>145.99599999999998</v>
      </c>
      <c r="Q25" s="86"/>
      <c r="R25" s="85">
        <v>3</v>
      </c>
    </row>
    <row r="26" spans="1:18" hidden="1" x14ac:dyDescent="0.25">
      <c r="A26" s="85" t="s">
        <v>573</v>
      </c>
      <c r="B26" s="85" t="s">
        <v>585</v>
      </c>
      <c r="C26" s="85" t="s">
        <v>1</v>
      </c>
      <c r="D26" s="85" t="s">
        <v>0</v>
      </c>
      <c r="E26" s="88">
        <v>17755</v>
      </c>
      <c r="F26" s="85" t="s">
        <v>393</v>
      </c>
      <c r="G26" s="85" t="s">
        <v>394</v>
      </c>
      <c r="H26" s="86">
        <v>0</v>
      </c>
      <c r="I26" s="86">
        <v>0</v>
      </c>
      <c r="J26" s="86">
        <v>0</v>
      </c>
      <c r="K26" s="86">
        <v>132.74</v>
      </c>
      <c r="L26" s="86">
        <v>0</v>
      </c>
      <c r="M26" s="86">
        <v>0</v>
      </c>
      <c r="N26" s="86">
        <v>0</v>
      </c>
      <c r="O26" s="86">
        <v>17.256200000000003</v>
      </c>
      <c r="P26" s="86">
        <v>149.99620000000002</v>
      </c>
      <c r="Q26" s="86"/>
      <c r="R26" s="85">
        <v>3</v>
      </c>
    </row>
    <row r="27" spans="1:18" hidden="1" x14ac:dyDescent="0.25">
      <c r="A27" s="85" t="s">
        <v>555</v>
      </c>
      <c r="B27" s="85" t="s">
        <v>572</v>
      </c>
      <c r="C27" s="85" t="s">
        <v>1</v>
      </c>
      <c r="D27" s="85" t="s">
        <v>0</v>
      </c>
      <c r="E27" s="85">
        <v>114377</v>
      </c>
      <c r="F27" s="85" t="s">
        <v>408</v>
      </c>
      <c r="G27" s="85" t="s">
        <v>409</v>
      </c>
      <c r="H27" s="86">
        <v>0</v>
      </c>
      <c r="I27" s="86">
        <v>0</v>
      </c>
      <c r="J27" s="86">
        <v>0</v>
      </c>
      <c r="K27" s="86">
        <v>254.03</v>
      </c>
      <c r="L27" s="86">
        <v>0</v>
      </c>
      <c r="M27" s="86">
        <v>0</v>
      </c>
      <c r="N27" s="86">
        <v>0</v>
      </c>
      <c r="O27" s="86">
        <v>33.023900000000005</v>
      </c>
      <c r="P27" s="86">
        <v>287.0539</v>
      </c>
      <c r="Q27" s="86"/>
      <c r="R27" s="85">
        <v>3</v>
      </c>
    </row>
    <row r="28" spans="1:18" hidden="1" x14ac:dyDescent="0.25">
      <c r="A28" s="85" t="s">
        <v>555</v>
      </c>
      <c r="B28" s="85" t="s">
        <v>570</v>
      </c>
      <c r="C28" s="85" t="s">
        <v>1</v>
      </c>
      <c r="D28" s="85" t="s">
        <v>0</v>
      </c>
      <c r="E28" s="85">
        <v>4087</v>
      </c>
      <c r="F28" s="85" t="s">
        <v>569</v>
      </c>
      <c r="G28" s="85" t="s">
        <v>571</v>
      </c>
      <c r="H28" s="86">
        <v>0</v>
      </c>
      <c r="I28" s="86">
        <v>0</v>
      </c>
      <c r="J28" s="86">
        <v>0</v>
      </c>
      <c r="K28" s="86">
        <v>32.39</v>
      </c>
      <c r="L28" s="86">
        <v>0</v>
      </c>
      <c r="M28" s="86">
        <v>0</v>
      </c>
      <c r="N28" s="86">
        <v>0</v>
      </c>
      <c r="O28" s="86">
        <v>4.2107000000000001</v>
      </c>
      <c r="P28" s="86">
        <v>36.600700000000003</v>
      </c>
      <c r="Q28" s="86"/>
      <c r="R28" s="85">
        <v>3</v>
      </c>
    </row>
    <row r="29" spans="1:18" hidden="1" x14ac:dyDescent="0.25">
      <c r="A29" s="85" t="s">
        <v>555</v>
      </c>
      <c r="B29" s="85" t="s">
        <v>568</v>
      </c>
      <c r="C29" s="85" t="s">
        <v>1</v>
      </c>
      <c r="D29" s="85" t="s">
        <v>0</v>
      </c>
      <c r="E29" s="85">
        <v>1276</v>
      </c>
      <c r="F29" s="85" t="s">
        <v>564</v>
      </c>
      <c r="G29" s="85" t="s">
        <v>566</v>
      </c>
      <c r="H29" s="86">
        <v>0</v>
      </c>
      <c r="I29" s="86">
        <v>0</v>
      </c>
      <c r="J29" s="86">
        <v>0</v>
      </c>
      <c r="K29" s="86">
        <v>427.67</v>
      </c>
      <c r="L29" s="86">
        <v>0</v>
      </c>
      <c r="M29" s="86">
        <v>0</v>
      </c>
      <c r="N29" s="86">
        <v>0</v>
      </c>
      <c r="O29" s="86">
        <v>55.597100000000005</v>
      </c>
      <c r="P29" s="86">
        <v>483.26710000000003</v>
      </c>
      <c r="Q29" s="86"/>
      <c r="R29" s="85">
        <v>3</v>
      </c>
    </row>
    <row r="30" spans="1:18" hidden="1" x14ac:dyDescent="0.25">
      <c r="A30" s="85" t="s">
        <v>555</v>
      </c>
      <c r="B30" s="85" t="s">
        <v>567</v>
      </c>
      <c r="C30" s="85" t="s">
        <v>1</v>
      </c>
      <c r="D30" s="85" t="s">
        <v>0</v>
      </c>
      <c r="E30" s="85">
        <v>17164</v>
      </c>
      <c r="F30" s="85" t="s">
        <v>393</v>
      </c>
      <c r="G30" s="85" t="s">
        <v>394</v>
      </c>
      <c r="H30" s="86">
        <v>0</v>
      </c>
      <c r="I30" s="86">
        <v>0</v>
      </c>
      <c r="J30" s="86">
        <v>0</v>
      </c>
      <c r="K30" s="86">
        <v>210.07</v>
      </c>
      <c r="L30" s="86">
        <v>0</v>
      </c>
      <c r="M30" s="86">
        <v>0</v>
      </c>
      <c r="N30" s="86">
        <v>0</v>
      </c>
      <c r="O30" s="86">
        <v>27.309100000000001</v>
      </c>
      <c r="P30" s="86">
        <v>237.37909999999999</v>
      </c>
      <c r="Q30" s="86"/>
      <c r="R30" s="85">
        <v>3</v>
      </c>
    </row>
    <row r="31" spans="1:18" hidden="1" x14ac:dyDescent="0.25">
      <c r="A31" s="85" t="s">
        <v>555</v>
      </c>
      <c r="B31" s="85" t="s">
        <v>565</v>
      </c>
      <c r="C31" s="85" t="s">
        <v>1</v>
      </c>
      <c r="D31" s="85" t="s">
        <v>0</v>
      </c>
      <c r="E31" s="85">
        <v>1391</v>
      </c>
      <c r="F31" s="85" t="s">
        <v>564</v>
      </c>
      <c r="G31" s="85" t="s">
        <v>566</v>
      </c>
      <c r="H31" s="86">
        <v>0</v>
      </c>
      <c r="I31" s="86">
        <v>0</v>
      </c>
      <c r="J31" s="86">
        <v>0</v>
      </c>
      <c r="K31" s="86">
        <v>121</v>
      </c>
      <c r="L31" s="86">
        <v>0</v>
      </c>
      <c r="M31" s="86">
        <v>0</v>
      </c>
      <c r="N31" s="86">
        <v>0</v>
      </c>
      <c r="O31" s="86">
        <v>15.73</v>
      </c>
      <c r="P31" s="86">
        <v>136.72999999999999</v>
      </c>
      <c r="Q31" s="86"/>
      <c r="R31" s="85">
        <v>3</v>
      </c>
    </row>
    <row r="32" spans="1:18" hidden="1" x14ac:dyDescent="0.25">
      <c r="A32" s="85" t="s">
        <v>542</v>
      </c>
      <c r="B32" s="85" t="s">
        <v>554</v>
      </c>
      <c r="C32" s="85" t="s">
        <v>1</v>
      </c>
      <c r="D32" s="85" t="s">
        <v>0</v>
      </c>
      <c r="E32" s="85">
        <v>16871</v>
      </c>
      <c r="F32" s="85" t="s">
        <v>393</v>
      </c>
      <c r="G32" s="85" t="s">
        <v>394</v>
      </c>
      <c r="H32" s="86">
        <v>0</v>
      </c>
      <c r="I32" s="86">
        <v>0</v>
      </c>
      <c r="J32" s="86">
        <v>0</v>
      </c>
      <c r="K32" s="86">
        <v>199.12</v>
      </c>
      <c r="L32" s="86">
        <v>0</v>
      </c>
      <c r="M32" s="86">
        <v>0</v>
      </c>
      <c r="N32" s="86">
        <v>0</v>
      </c>
      <c r="O32" s="86">
        <v>25.8856</v>
      </c>
      <c r="P32" s="86">
        <v>225.00560000000002</v>
      </c>
      <c r="Q32" s="86"/>
      <c r="R32" s="85">
        <v>3</v>
      </c>
    </row>
    <row r="33" spans="1:18" hidden="1" x14ac:dyDescent="0.25">
      <c r="A33" s="85" t="s">
        <v>542</v>
      </c>
      <c r="B33" s="85" t="s">
        <v>544</v>
      </c>
      <c r="C33" s="85" t="s">
        <v>1</v>
      </c>
      <c r="D33" s="85" t="s">
        <v>0</v>
      </c>
      <c r="E33" s="85">
        <v>130</v>
      </c>
      <c r="F33" s="85" t="s">
        <v>552</v>
      </c>
      <c r="G33" s="85" t="s">
        <v>553</v>
      </c>
      <c r="H33" s="86">
        <v>0</v>
      </c>
      <c r="I33" s="86">
        <v>0</v>
      </c>
      <c r="J33" s="86">
        <v>0</v>
      </c>
      <c r="K33" s="86">
        <v>371.68</v>
      </c>
      <c r="L33" s="86">
        <v>0</v>
      </c>
      <c r="M33" s="86">
        <v>0</v>
      </c>
      <c r="N33" s="86">
        <v>0</v>
      </c>
      <c r="O33" s="86">
        <v>48.318400000000004</v>
      </c>
      <c r="P33" s="86">
        <v>419.9984</v>
      </c>
      <c r="Q33" s="86"/>
      <c r="R33" s="85">
        <v>3</v>
      </c>
    </row>
    <row r="34" spans="1:18" hidden="1" x14ac:dyDescent="0.25">
      <c r="A34" s="85" t="s">
        <v>542</v>
      </c>
      <c r="B34" s="85" t="s">
        <v>551</v>
      </c>
      <c r="C34" s="85" t="s">
        <v>1</v>
      </c>
      <c r="D34" s="85" t="s">
        <v>0</v>
      </c>
      <c r="E34" s="85">
        <v>16573</v>
      </c>
      <c r="F34" s="85" t="s">
        <v>393</v>
      </c>
      <c r="G34" s="85" t="s">
        <v>394</v>
      </c>
      <c r="H34" s="86">
        <v>0</v>
      </c>
      <c r="I34" s="86">
        <v>0</v>
      </c>
      <c r="J34" s="86">
        <v>0</v>
      </c>
      <c r="K34" s="86">
        <v>137.16999999999999</v>
      </c>
      <c r="L34" s="86">
        <v>0</v>
      </c>
      <c r="M34" s="86">
        <v>0</v>
      </c>
      <c r="N34" s="86">
        <v>0</v>
      </c>
      <c r="O34" s="86">
        <v>17.832100000000001</v>
      </c>
      <c r="P34" s="86">
        <v>155.00209999999998</v>
      </c>
      <c r="Q34" s="86"/>
      <c r="R34" s="85">
        <v>3</v>
      </c>
    </row>
    <row r="35" spans="1:18" hidden="1" x14ac:dyDescent="0.25">
      <c r="A35" s="85" t="s">
        <v>542</v>
      </c>
      <c r="B35" s="85" t="s">
        <v>549</v>
      </c>
      <c r="C35" s="85" t="s">
        <v>1</v>
      </c>
      <c r="D35" s="85" t="s">
        <v>0</v>
      </c>
      <c r="E35" s="85">
        <v>3324</v>
      </c>
      <c r="F35" s="85" t="s">
        <v>548</v>
      </c>
      <c r="G35" s="85" t="s">
        <v>550</v>
      </c>
      <c r="H35" s="86">
        <v>0</v>
      </c>
      <c r="I35" s="86">
        <v>0</v>
      </c>
      <c r="J35" s="86">
        <v>0</v>
      </c>
      <c r="K35" s="86">
        <v>38.94</v>
      </c>
      <c r="L35" s="86">
        <v>0</v>
      </c>
      <c r="M35" s="86">
        <v>0</v>
      </c>
      <c r="N35" s="86">
        <v>0</v>
      </c>
      <c r="O35" s="86">
        <v>5.0621999999999998</v>
      </c>
      <c r="P35" s="86">
        <v>44.002199999999995</v>
      </c>
      <c r="Q35" s="86"/>
      <c r="R35" s="85">
        <v>3</v>
      </c>
    </row>
    <row r="36" spans="1:18" hidden="1" x14ac:dyDescent="0.25">
      <c r="A36" s="85" t="s">
        <v>96</v>
      </c>
      <c r="B36" s="85" t="s">
        <v>391</v>
      </c>
      <c r="C36" s="85" t="s">
        <v>1</v>
      </c>
      <c r="D36" s="85" t="s">
        <v>0</v>
      </c>
      <c r="E36" s="85" t="s">
        <v>392</v>
      </c>
      <c r="F36" s="85" t="s">
        <v>393</v>
      </c>
      <c r="G36" s="85" t="s">
        <v>394</v>
      </c>
      <c r="H36" s="86">
        <v>0</v>
      </c>
      <c r="I36" s="86">
        <v>0</v>
      </c>
      <c r="J36" s="86">
        <v>0</v>
      </c>
      <c r="K36" s="86">
        <v>129.19999999999999</v>
      </c>
      <c r="L36" s="86">
        <v>0</v>
      </c>
      <c r="M36" s="86" t="s">
        <v>395</v>
      </c>
      <c r="N36" s="86" t="s">
        <v>395</v>
      </c>
      <c r="O36" s="86">
        <v>16.795999999999999</v>
      </c>
      <c r="P36" s="86">
        <v>145.99599999999998</v>
      </c>
      <c r="Q36" s="87"/>
      <c r="R36" s="87" t="s">
        <v>396</v>
      </c>
    </row>
    <row r="37" spans="1:18" hidden="1" x14ac:dyDescent="0.25">
      <c r="A37" t="s">
        <v>96</v>
      </c>
      <c r="B37" t="s">
        <v>397</v>
      </c>
      <c r="C37" t="s">
        <v>1</v>
      </c>
      <c r="D37" t="s">
        <v>0</v>
      </c>
      <c r="E37" t="s">
        <v>398</v>
      </c>
      <c r="F37" t="s">
        <v>393</v>
      </c>
      <c r="G37" t="s">
        <v>394</v>
      </c>
      <c r="H37" s="3">
        <v>0</v>
      </c>
      <c r="I37" s="3">
        <v>0</v>
      </c>
      <c r="J37" s="3">
        <v>0</v>
      </c>
      <c r="K37" s="3">
        <v>257.31</v>
      </c>
      <c r="L37" s="3">
        <v>0</v>
      </c>
      <c r="M37" s="3" t="s">
        <v>395</v>
      </c>
      <c r="N37" s="3" t="s">
        <v>395</v>
      </c>
      <c r="O37" s="3">
        <v>33.450299999999999</v>
      </c>
      <c r="P37" s="3">
        <v>290.76030000000003</v>
      </c>
      <c r="Q37" s="82"/>
      <c r="R37" s="82" t="s">
        <v>396</v>
      </c>
    </row>
    <row r="38" spans="1:18" hidden="1" x14ac:dyDescent="0.25">
      <c r="A38" t="s">
        <v>96</v>
      </c>
      <c r="B38" t="s">
        <v>397</v>
      </c>
      <c r="C38" t="s">
        <v>1</v>
      </c>
      <c r="D38" t="s">
        <v>0</v>
      </c>
      <c r="E38" t="s">
        <v>399</v>
      </c>
      <c r="F38" t="s">
        <v>393</v>
      </c>
      <c r="G38" t="s">
        <v>394</v>
      </c>
      <c r="H38" s="3">
        <v>0</v>
      </c>
      <c r="I38" s="3">
        <v>0</v>
      </c>
      <c r="J38" s="3">
        <v>0</v>
      </c>
      <c r="K38" s="3">
        <v>129.51</v>
      </c>
      <c r="L38" s="3">
        <v>0</v>
      </c>
      <c r="M38" s="3" t="s">
        <v>395</v>
      </c>
      <c r="N38" s="3" t="s">
        <v>395</v>
      </c>
      <c r="O38" s="3">
        <v>16.836299999999998</v>
      </c>
      <c r="P38" s="3">
        <v>146.34629999999999</v>
      </c>
      <c r="Q38" s="82"/>
      <c r="R38" s="82" t="s">
        <v>396</v>
      </c>
    </row>
    <row r="39" spans="1:18" hidden="1" x14ac:dyDescent="0.25">
      <c r="A39" t="s">
        <v>96</v>
      </c>
      <c r="B39" t="s">
        <v>400</v>
      </c>
      <c r="C39" t="s">
        <v>1</v>
      </c>
      <c r="D39" t="s">
        <v>0</v>
      </c>
      <c r="E39" t="s">
        <v>401</v>
      </c>
      <c r="F39" t="s">
        <v>393</v>
      </c>
      <c r="G39" t="s">
        <v>394</v>
      </c>
      <c r="H39" s="3">
        <v>0</v>
      </c>
      <c r="I39" s="3">
        <v>0</v>
      </c>
      <c r="J39" s="3">
        <v>0</v>
      </c>
      <c r="K39" s="3">
        <v>123.89</v>
      </c>
      <c r="L39" s="3">
        <v>0</v>
      </c>
      <c r="M39" s="3" t="s">
        <v>395</v>
      </c>
      <c r="N39" s="3" t="s">
        <v>395</v>
      </c>
      <c r="O39" s="3">
        <v>16.105700000000002</v>
      </c>
      <c r="P39" s="3">
        <v>139.9957</v>
      </c>
      <c r="Q39" s="82"/>
      <c r="R39" s="82" t="s">
        <v>396</v>
      </c>
    </row>
    <row r="40" spans="1:18" hidden="1" x14ac:dyDescent="0.25">
      <c r="A40" t="s">
        <v>96</v>
      </c>
      <c r="B40" t="s">
        <v>402</v>
      </c>
      <c r="C40" t="s">
        <v>1</v>
      </c>
      <c r="D40" t="s">
        <v>0</v>
      </c>
      <c r="E40" t="s">
        <v>403</v>
      </c>
      <c r="F40" t="s">
        <v>404</v>
      </c>
      <c r="G40" t="s">
        <v>405</v>
      </c>
      <c r="H40" s="3">
        <v>0</v>
      </c>
      <c r="I40" s="3">
        <v>0</v>
      </c>
      <c r="J40" s="3">
        <v>0</v>
      </c>
      <c r="K40" s="3">
        <v>474.34</v>
      </c>
      <c r="L40" s="3">
        <v>0</v>
      </c>
      <c r="M40" s="3" t="s">
        <v>395</v>
      </c>
      <c r="N40" s="3" t="s">
        <v>395</v>
      </c>
      <c r="O40" s="3">
        <v>61.664200000000001</v>
      </c>
      <c r="P40" s="3">
        <v>536.00419999999997</v>
      </c>
      <c r="Q40" s="82"/>
      <c r="R40" s="82" t="s">
        <v>396</v>
      </c>
    </row>
    <row r="41" spans="1:18" hidden="1" x14ac:dyDescent="0.25">
      <c r="A41" t="s">
        <v>96</v>
      </c>
      <c r="B41" t="s">
        <v>406</v>
      </c>
      <c r="C41" t="s">
        <v>1</v>
      </c>
      <c r="D41" t="s">
        <v>0</v>
      </c>
      <c r="E41" t="s">
        <v>407</v>
      </c>
      <c r="F41" t="s">
        <v>408</v>
      </c>
      <c r="G41" t="s">
        <v>409</v>
      </c>
      <c r="H41" s="3">
        <v>0</v>
      </c>
      <c r="I41" s="3">
        <v>0</v>
      </c>
      <c r="J41" s="3">
        <v>0</v>
      </c>
      <c r="K41" s="3">
        <v>206.55</v>
      </c>
      <c r="L41" s="3">
        <v>0</v>
      </c>
      <c r="M41" s="3" t="s">
        <v>395</v>
      </c>
      <c r="N41" s="3" t="s">
        <v>395</v>
      </c>
      <c r="O41" s="3">
        <v>26.851500000000001</v>
      </c>
      <c r="P41" s="3">
        <v>233.4015</v>
      </c>
      <c r="Q41" s="82"/>
      <c r="R41" s="82" t="s">
        <v>396</v>
      </c>
    </row>
    <row r="42" spans="1:18" hidden="1" x14ac:dyDescent="0.25">
      <c r="A42" t="s">
        <v>96</v>
      </c>
      <c r="B42" t="s">
        <v>410</v>
      </c>
      <c r="C42" t="s">
        <v>1</v>
      </c>
      <c r="D42" t="s">
        <v>0</v>
      </c>
      <c r="E42" t="s">
        <v>411</v>
      </c>
      <c r="F42" t="s">
        <v>412</v>
      </c>
      <c r="G42" t="s">
        <v>413</v>
      </c>
      <c r="H42" s="3">
        <v>0</v>
      </c>
      <c r="I42" s="3">
        <v>0</v>
      </c>
      <c r="J42" s="3">
        <v>0</v>
      </c>
      <c r="K42" s="3">
        <v>124.5</v>
      </c>
      <c r="L42" s="3">
        <v>0</v>
      </c>
      <c r="M42" s="3" t="s">
        <v>395</v>
      </c>
      <c r="N42" s="3" t="s">
        <v>395</v>
      </c>
      <c r="O42" s="3">
        <v>16.185000000000002</v>
      </c>
      <c r="P42" s="3">
        <v>140.685</v>
      </c>
      <c r="Q42" s="82"/>
      <c r="R42" s="82" t="s">
        <v>396</v>
      </c>
    </row>
    <row r="43" spans="1:18" hidden="1" x14ac:dyDescent="0.25">
      <c r="A43" t="s">
        <v>414</v>
      </c>
      <c r="B43" t="s">
        <v>512</v>
      </c>
      <c r="C43" t="s">
        <v>1</v>
      </c>
      <c r="D43" t="s">
        <v>0</v>
      </c>
      <c r="E43" t="s">
        <v>513</v>
      </c>
      <c r="F43" t="s">
        <v>514</v>
      </c>
      <c r="G43" t="s">
        <v>515</v>
      </c>
      <c r="H43" s="3">
        <v>0</v>
      </c>
      <c r="I43" s="3">
        <v>0</v>
      </c>
      <c r="J43" s="3">
        <v>0</v>
      </c>
      <c r="K43" s="3">
        <v>43.72</v>
      </c>
      <c r="L43" s="3">
        <v>0</v>
      </c>
      <c r="M43" s="3" t="s">
        <v>395</v>
      </c>
      <c r="N43" s="3" t="s">
        <v>395</v>
      </c>
      <c r="O43" s="3">
        <v>5.6836000000000002</v>
      </c>
      <c r="P43" s="3">
        <v>49.403599999999997</v>
      </c>
      <c r="Q43" s="82"/>
      <c r="R43" s="82" t="s">
        <v>396</v>
      </c>
    </row>
    <row r="44" spans="1:18" hidden="1" x14ac:dyDescent="0.25">
      <c r="A44" t="s">
        <v>414</v>
      </c>
      <c r="B44" t="s">
        <v>516</v>
      </c>
      <c r="C44" t="s">
        <v>1</v>
      </c>
      <c r="D44" t="s">
        <v>0</v>
      </c>
      <c r="E44" t="s">
        <v>517</v>
      </c>
      <c r="F44" t="s">
        <v>393</v>
      </c>
      <c r="G44" t="s">
        <v>394</v>
      </c>
      <c r="H44" s="82">
        <v>0</v>
      </c>
      <c r="I44" s="82">
        <v>0</v>
      </c>
      <c r="J44" s="82">
        <v>0</v>
      </c>
      <c r="K44" s="82">
        <v>763.27</v>
      </c>
      <c r="L44" s="82">
        <v>0</v>
      </c>
      <c r="M44" s="82" t="s">
        <v>395</v>
      </c>
      <c r="N44" s="82" t="s">
        <v>395</v>
      </c>
      <c r="O44" s="82">
        <v>99.225099999999998</v>
      </c>
      <c r="P44" s="82">
        <v>862.49509999999998</v>
      </c>
      <c r="Q44" s="82"/>
      <c r="R44" s="82" t="s">
        <v>396</v>
      </c>
    </row>
    <row r="45" spans="1:18" hidden="1" x14ac:dyDescent="0.25">
      <c r="A45" t="s">
        <v>414</v>
      </c>
      <c r="B45" t="s">
        <v>516</v>
      </c>
      <c r="C45" t="s">
        <v>1</v>
      </c>
      <c r="D45" t="s">
        <v>0</v>
      </c>
      <c r="E45" t="s">
        <v>518</v>
      </c>
      <c r="F45" t="s">
        <v>519</v>
      </c>
      <c r="G45" t="s">
        <v>520</v>
      </c>
      <c r="H45" s="82">
        <v>0</v>
      </c>
      <c r="I45" s="82">
        <v>0</v>
      </c>
      <c r="J45" s="82">
        <v>0</v>
      </c>
      <c r="K45" s="82">
        <v>288.23</v>
      </c>
      <c r="L45" s="82">
        <v>0</v>
      </c>
      <c r="M45" s="82" t="s">
        <v>395</v>
      </c>
      <c r="N45" s="82" t="s">
        <v>395</v>
      </c>
      <c r="O45" s="82">
        <v>37.469900000000003</v>
      </c>
      <c r="P45" s="82">
        <v>325.69990000000001</v>
      </c>
      <c r="Q45" s="82"/>
      <c r="R45" s="82" t="s">
        <v>396</v>
      </c>
    </row>
    <row r="46" spans="1:18" hidden="1" x14ac:dyDescent="0.25">
      <c r="A46" t="s">
        <v>414</v>
      </c>
      <c r="B46" t="s">
        <v>466</v>
      </c>
      <c r="C46" t="s">
        <v>1</v>
      </c>
      <c r="D46" t="s">
        <v>0</v>
      </c>
      <c r="E46" t="s">
        <v>521</v>
      </c>
      <c r="F46" t="s">
        <v>514</v>
      </c>
      <c r="G46" t="s">
        <v>515</v>
      </c>
      <c r="H46" s="82">
        <v>0</v>
      </c>
      <c r="I46" s="82">
        <v>0</v>
      </c>
      <c r="J46" s="82">
        <v>0</v>
      </c>
      <c r="K46" s="82">
        <v>53.3</v>
      </c>
      <c r="L46" s="82">
        <v>0</v>
      </c>
      <c r="M46" s="82" t="s">
        <v>395</v>
      </c>
      <c r="N46" s="82" t="s">
        <v>395</v>
      </c>
      <c r="O46" s="82">
        <v>6.9290000000000003</v>
      </c>
      <c r="P46" s="82">
        <v>60.228999999999999</v>
      </c>
      <c r="Q46" s="82"/>
      <c r="R46" s="82" t="s">
        <v>396</v>
      </c>
    </row>
    <row r="47" spans="1:18" hidden="1" x14ac:dyDescent="0.25">
      <c r="A47" t="s">
        <v>414</v>
      </c>
      <c r="B47" t="s">
        <v>455</v>
      </c>
      <c r="C47" t="s">
        <v>1</v>
      </c>
      <c r="D47" t="s">
        <v>0</v>
      </c>
      <c r="E47" t="s">
        <v>522</v>
      </c>
      <c r="F47" t="s">
        <v>393</v>
      </c>
      <c r="G47" t="s">
        <v>394</v>
      </c>
      <c r="H47" s="82">
        <v>0</v>
      </c>
      <c r="I47" s="82">
        <v>0</v>
      </c>
      <c r="J47" s="82">
        <v>0</v>
      </c>
      <c r="K47" s="82">
        <v>129.19999999999999</v>
      </c>
      <c r="L47" s="82">
        <v>0</v>
      </c>
      <c r="M47" s="82" t="s">
        <v>395</v>
      </c>
      <c r="N47" s="82" t="s">
        <v>395</v>
      </c>
      <c r="O47" s="82">
        <v>16.795999999999999</v>
      </c>
      <c r="P47" s="82">
        <v>145.99599999999998</v>
      </c>
      <c r="Q47" s="82"/>
      <c r="R47" s="82" t="s">
        <v>396</v>
      </c>
    </row>
    <row r="48" spans="1:18" hidden="1" x14ac:dyDescent="0.25">
      <c r="A48" t="s">
        <v>414</v>
      </c>
      <c r="B48" t="s">
        <v>523</v>
      </c>
      <c r="C48" t="s">
        <v>1</v>
      </c>
      <c r="D48" t="s">
        <v>0</v>
      </c>
      <c r="E48" t="s">
        <v>524</v>
      </c>
      <c r="F48" t="s">
        <v>514</v>
      </c>
      <c r="G48" t="s">
        <v>515</v>
      </c>
      <c r="H48" s="82">
        <v>0</v>
      </c>
      <c r="I48" s="82">
        <v>0</v>
      </c>
      <c r="J48" s="82">
        <v>0</v>
      </c>
      <c r="K48" s="82">
        <v>27.35</v>
      </c>
      <c r="L48" s="82">
        <v>0</v>
      </c>
      <c r="M48" s="82" t="s">
        <v>395</v>
      </c>
      <c r="N48" s="82" t="s">
        <v>395</v>
      </c>
      <c r="O48" s="82">
        <v>3.5555000000000003</v>
      </c>
      <c r="P48" s="82">
        <v>30.905500000000004</v>
      </c>
      <c r="Q48" s="82"/>
      <c r="R48" s="82" t="s">
        <v>396</v>
      </c>
    </row>
    <row r="49" spans="1:18" hidden="1" x14ac:dyDescent="0.25">
      <c r="A49" t="s">
        <v>414</v>
      </c>
      <c r="B49" t="s">
        <v>461</v>
      </c>
      <c r="C49" t="s">
        <v>1</v>
      </c>
      <c r="D49" t="s">
        <v>0</v>
      </c>
      <c r="E49" t="s">
        <v>525</v>
      </c>
      <c r="F49" t="s">
        <v>393</v>
      </c>
      <c r="G49" t="s">
        <v>394</v>
      </c>
      <c r="H49" s="82">
        <v>0</v>
      </c>
      <c r="I49" s="82">
        <v>0</v>
      </c>
      <c r="J49" s="82">
        <v>0</v>
      </c>
      <c r="K49" s="82">
        <v>132.74</v>
      </c>
      <c r="L49" s="82">
        <v>0</v>
      </c>
      <c r="M49" s="82" t="s">
        <v>395</v>
      </c>
      <c r="N49" s="82" t="s">
        <v>395</v>
      </c>
      <c r="O49" s="82">
        <v>17.256200000000003</v>
      </c>
      <c r="P49" s="82">
        <v>149.99620000000002</v>
      </c>
      <c r="Q49" s="82"/>
      <c r="R49" s="82" t="s">
        <v>396</v>
      </c>
    </row>
    <row r="50" spans="1:18" hidden="1" x14ac:dyDescent="0.25">
      <c r="A50" t="s">
        <v>414</v>
      </c>
      <c r="B50" t="s">
        <v>446</v>
      </c>
      <c r="C50" t="s">
        <v>1</v>
      </c>
      <c r="D50" t="s">
        <v>0</v>
      </c>
      <c r="E50" t="s">
        <v>526</v>
      </c>
      <c r="F50" t="s">
        <v>527</v>
      </c>
      <c r="G50" t="s">
        <v>528</v>
      </c>
      <c r="H50" s="82">
        <v>0</v>
      </c>
      <c r="I50" s="82">
        <v>0</v>
      </c>
      <c r="J50" s="82">
        <v>0</v>
      </c>
      <c r="K50" s="82">
        <v>86.59</v>
      </c>
      <c r="L50" s="82">
        <v>0</v>
      </c>
      <c r="M50" s="82" t="s">
        <v>395</v>
      </c>
      <c r="N50" s="82" t="s">
        <v>395</v>
      </c>
      <c r="O50" s="82">
        <v>11.2567</v>
      </c>
      <c r="P50" s="82">
        <v>97.846699999999998</v>
      </c>
      <c r="Q50" s="82"/>
      <c r="R50" s="82" t="s">
        <v>396</v>
      </c>
    </row>
    <row r="51" spans="1:18" hidden="1" x14ac:dyDescent="0.25">
      <c r="A51" t="s">
        <v>414</v>
      </c>
      <c r="B51" t="s">
        <v>98</v>
      </c>
      <c r="C51" t="s">
        <v>1</v>
      </c>
      <c r="D51" t="s">
        <v>0</v>
      </c>
      <c r="E51" t="s">
        <v>529</v>
      </c>
      <c r="F51" t="s">
        <v>530</v>
      </c>
      <c r="G51" t="s">
        <v>531</v>
      </c>
      <c r="H51" s="82">
        <v>0</v>
      </c>
      <c r="I51" s="82">
        <v>0</v>
      </c>
      <c r="J51" s="82">
        <v>0</v>
      </c>
      <c r="K51" s="82">
        <v>109.19</v>
      </c>
      <c r="L51" s="82">
        <v>0</v>
      </c>
      <c r="M51" s="82" t="s">
        <v>395</v>
      </c>
      <c r="N51" s="82" t="s">
        <v>395</v>
      </c>
      <c r="O51" s="82">
        <v>14.194700000000001</v>
      </c>
      <c r="P51" s="82">
        <v>123.3847</v>
      </c>
      <c r="Q51" s="82"/>
      <c r="R51" s="82" t="s">
        <v>396</v>
      </c>
    </row>
    <row r="52" spans="1:18" hidden="1" x14ac:dyDescent="0.25">
      <c r="A52" t="s">
        <v>415</v>
      </c>
      <c r="B52" t="s">
        <v>493</v>
      </c>
      <c r="C52" t="s">
        <v>1</v>
      </c>
      <c r="D52" t="s">
        <v>0</v>
      </c>
      <c r="E52" t="s">
        <v>532</v>
      </c>
      <c r="F52" t="s">
        <v>393</v>
      </c>
      <c r="G52" t="s">
        <v>394</v>
      </c>
      <c r="H52" s="82">
        <v>0</v>
      </c>
      <c r="I52" s="82">
        <v>0</v>
      </c>
      <c r="J52" s="82">
        <v>0</v>
      </c>
      <c r="K52" s="82">
        <v>132.74</v>
      </c>
      <c r="L52" s="82">
        <v>0</v>
      </c>
      <c r="M52" s="82" t="s">
        <v>395</v>
      </c>
      <c r="N52" s="82" t="s">
        <v>395</v>
      </c>
      <c r="O52" s="82">
        <v>17.256200000000003</v>
      </c>
      <c r="P52" s="82">
        <v>149.99620000000002</v>
      </c>
      <c r="Q52" s="82"/>
      <c r="R52" s="82" t="s">
        <v>396</v>
      </c>
    </row>
    <row r="53" spans="1:18" hidden="1" x14ac:dyDescent="0.25">
      <c r="A53" t="s">
        <v>415</v>
      </c>
      <c r="B53" t="s">
        <v>504</v>
      </c>
      <c r="C53" t="s">
        <v>1</v>
      </c>
      <c r="D53" t="s">
        <v>0</v>
      </c>
      <c r="E53" t="s">
        <v>533</v>
      </c>
      <c r="F53" t="s">
        <v>393</v>
      </c>
      <c r="G53" t="s">
        <v>394</v>
      </c>
      <c r="H53" s="82">
        <v>0</v>
      </c>
      <c r="I53" s="82">
        <v>0</v>
      </c>
      <c r="J53" s="82">
        <v>0</v>
      </c>
      <c r="K53" s="82">
        <v>236.24</v>
      </c>
      <c r="L53" s="82">
        <v>0</v>
      </c>
      <c r="M53" s="82" t="s">
        <v>395</v>
      </c>
      <c r="N53" s="82" t="s">
        <v>395</v>
      </c>
      <c r="O53" s="82">
        <v>30.711200000000002</v>
      </c>
      <c r="P53" s="82">
        <v>266.95120000000003</v>
      </c>
      <c r="Q53" s="82"/>
      <c r="R53" s="82" t="s">
        <v>396</v>
      </c>
    </row>
    <row r="54" spans="1:18" hidden="1" x14ac:dyDescent="0.25">
      <c r="A54" t="s">
        <v>415</v>
      </c>
      <c r="B54" t="s">
        <v>507</v>
      </c>
      <c r="C54" t="s">
        <v>1</v>
      </c>
      <c r="D54" t="s">
        <v>0</v>
      </c>
      <c r="E54" t="s">
        <v>534</v>
      </c>
      <c r="F54" t="s">
        <v>535</v>
      </c>
      <c r="G54" t="s">
        <v>536</v>
      </c>
      <c r="H54" s="82">
        <v>0</v>
      </c>
      <c r="I54" s="82">
        <v>0</v>
      </c>
      <c r="J54" s="82">
        <v>0</v>
      </c>
      <c r="K54" s="82">
        <v>230.8</v>
      </c>
      <c r="L54" s="82">
        <v>0</v>
      </c>
      <c r="M54" s="82" t="s">
        <v>395</v>
      </c>
      <c r="N54" s="82" t="s">
        <v>395</v>
      </c>
      <c r="O54" s="82">
        <v>30.004000000000001</v>
      </c>
      <c r="P54" s="82">
        <v>260.80400000000003</v>
      </c>
      <c r="Q54" s="82"/>
      <c r="R54" s="82" t="s">
        <v>396</v>
      </c>
    </row>
    <row r="55" spans="1:18" hidden="1" x14ac:dyDescent="0.25">
      <c r="A55" t="s">
        <v>415</v>
      </c>
      <c r="B55" t="s">
        <v>468</v>
      </c>
      <c r="C55" t="s">
        <v>1</v>
      </c>
      <c r="D55" t="s">
        <v>0</v>
      </c>
      <c r="E55" t="s">
        <v>537</v>
      </c>
      <c r="F55" t="s">
        <v>527</v>
      </c>
      <c r="G55" t="s">
        <v>528</v>
      </c>
      <c r="H55" s="82">
        <v>0</v>
      </c>
      <c r="I55" s="82">
        <v>0</v>
      </c>
      <c r="J55" s="82">
        <v>0</v>
      </c>
      <c r="K55" s="82">
        <v>245.94</v>
      </c>
      <c r="L55" s="82">
        <v>0</v>
      </c>
      <c r="M55" s="82" t="s">
        <v>395</v>
      </c>
      <c r="N55" s="82" t="s">
        <v>395</v>
      </c>
      <c r="O55" s="82">
        <v>31.972200000000001</v>
      </c>
      <c r="P55" s="82">
        <v>277.91219999999998</v>
      </c>
      <c r="Q55" s="82"/>
      <c r="R55" s="82" t="s">
        <v>396</v>
      </c>
    </row>
    <row r="56" spans="1:18" hidden="1" x14ac:dyDescent="0.25">
      <c r="A56" t="s">
        <v>415</v>
      </c>
      <c r="B56" t="s">
        <v>538</v>
      </c>
      <c r="C56" t="s">
        <v>1</v>
      </c>
      <c r="D56" t="s">
        <v>0</v>
      </c>
      <c r="E56" t="s">
        <v>539</v>
      </c>
      <c r="F56" t="s">
        <v>540</v>
      </c>
      <c r="G56" t="s">
        <v>541</v>
      </c>
      <c r="H56" s="82">
        <v>0</v>
      </c>
      <c r="I56" s="82">
        <v>0</v>
      </c>
      <c r="J56" s="82">
        <v>0</v>
      </c>
      <c r="K56" s="82">
        <v>223.79</v>
      </c>
      <c r="L56" s="82">
        <v>0</v>
      </c>
      <c r="M56" s="82" t="s">
        <v>395</v>
      </c>
      <c r="N56" s="82" t="s">
        <v>395</v>
      </c>
      <c r="O56" s="82">
        <v>29.092700000000001</v>
      </c>
      <c r="P56" s="82">
        <v>252.8827</v>
      </c>
      <c r="Q56" s="82"/>
      <c r="R56" s="82" t="s">
        <v>396</v>
      </c>
    </row>
    <row r="57" spans="1:18" x14ac:dyDescent="0.25">
      <c r="A57" t="s">
        <v>94</v>
      </c>
      <c r="H57" s="82">
        <f>SUBTOTAL(109,Tabla1[C. EXENTAS])</f>
        <v>0</v>
      </c>
      <c r="I57" s="82"/>
      <c r="J57" s="82"/>
      <c r="K57" s="82">
        <f>SUBTOTAL(109,Tabla1[C. GRAVADA])</f>
        <v>828.76</v>
      </c>
      <c r="L57" s="82"/>
      <c r="M57" s="82"/>
      <c r="N57" s="82"/>
      <c r="O57" s="82">
        <f>SUBTOTAL(109,Tabla1[IVA])</f>
        <v>107.7388</v>
      </c>
      <c r="P57" s="82">
        <f>SUBTOTAL(109,Tabla1[TOTAL C.])</f>
        <v>936.49879999999996</v>
      </c>
      <c r="Q57" s="83"/>
      <c r="R57" s="31">
        <f>SUBTOTAL(109,Tabla1[ANEXO 3])</f>
        <v>27</v>
      </c>
    </row>
  </sheetData>
  <dataConsolidate/>
  <conditionalFormatting sqref="E58:E1048576 E1:E36">
    <cfRule type="duplicateValues" dxfId="16" priority="1"/>
    <cfRule type="duplicateValues" dxfId="15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96</v>
      </c>
    </row>
    <row r="3" spans="2:4" x14ac:dyDescent="0.25">
      <c r="B3" s="35" t="s">
        <v>2</v>
      </c>
      <c r="C3" s="36"/>
      <c r="D3" s="46" t="s">
        <v>98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100</v>
      </c>
    </row>
    <row r="7" spans="2:4" x14ac:dyDescent="0.25">
      <c r="B7" s="35" t="s">
        <v>27</v>
      </c>
      <c r="C7" s="36"/>
      <c r="D7" s="39" t="s">
        <v>101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/>
    </row>
    <row r="11" spans="2:4" x14ac:dyDescent="0.25">
      <c r="B11" s="37" t="s">
        <v>86</v>
      </c>
      <c r="C11" s="36"/>
      <c r="D11" s="42" t="str">
        <f>IFERROR(VLOOKUP(D10,'base de clientes'!A:B,2,0),"No existe")</f>
        <v>No existe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 t="str">
        <f>IFERROR(VLOOKUP(D10,'base de clientes'!A:C,3,0),"ACTUALICE")</f>
        <v>ACTUALICE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14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5"/>
  <sheetViews>
    <sheetView showGridLines="0" topLeftCell="E1" workbookViewId="0">
      <selection activeCell="F6" sqref="F6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96</v>
      </c>
      <c r="F3" t="s">
        <v>98</v>
      </c>
      <c r="G3" t="s">
        <v>1</v>
      </c>
      <c r="H3" t="s">
        <v>0</v>
      </c>
      <c r="I3" t="s">
        <v>100</v>
      </c>
      <c r="J3" t="s">
        <v>101</v>
      </c>
      <c r="L3">
        <v>0</v>
      </c>
      <c r="N3" t="s">
        <v>599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 t="s">
        <v>97</v>
      </c>
      <c r="W3" t="s">
        <v>1</v>
      </c>
    </row>
    <row r="5" spans="5:23" x14ac:dyDescent="0.25">
      <c r="E5" t="s">
        <v>94</v>
      </c>
      <c r="O5" s="2"/>
      <c r="P5" s="2"/>
      <c r="Q5" s="31">
        <f>SUBTOTAL(109,Tabla2[V. GRAVADA])</f>
        <v>0</v>
      </c>
      <c r="R5" s="31">
        <f>SUBTOTAL(109,Tabla2[D.FISCAL])</f>
        <v>0</v>
      </c>
      <c r="S5" s="2"/>
      <c r="T5" s="2"/>
      <c r="U5" s="31">
        <f>SUBTOTAL(109,Tabla2[VENTA TOTAL])</f>
        <v>0</v>
      </c>
      <c r="V5" s="2"/>
      <c r="W5">
        <f>SUBTOTAL(103,Tabla2[ANEXO])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4"/>
  <sheetViews>
    <sheetView topLeftCell="A113" workbookViewId="0">
      <selection activeCell="A124" sqref="A12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102</v>
      </c>
      <c r="B21" t="s">
        <v>103</v>
      </c>
      <c r="C21" s="1" t="s">
        <v>97</v>
      </c>
    </row>
    <row r="22" spans="1:3" x14ac:dyDescent="0.25">
      <c r="A22" s="1" t="s">
        <v>104</v>
      </c>
      <c r="B22" t="s">
        <v>105</v>
      </c>
      <c r="C22" s="1" t="s">
        <v>97</v>
      </c>
    </row>
    <row r="23" spans="1:3" x14ac:dyDescent="0.25">
      <c r="A23" s="1" t="s">
        <v>106</v>
      </c>
      <c r="B23" t="s">
        <v>107</v>
      </c>
      <c r="C23" s="1" t="s">
        <v>97</v>
      </c>
    </row>
    <row r="24" spans="1:3" x14ac:dyDescent="0.25">
      <c r="A24" s="1" t="s">
        <v>108</v>
      </c>
      <c r="B24" t="s">
        <v>109</v>
      </c>
      <c r="C24" s="1" t="s">
        <v>97</v>
      </c>
    </row>
    <row r="25" spans="1:3" x14ac:dyDescent="0.25">
      <c r="A25" s="1" t="s">
        <v>110</v>
      </c>
      <c r="B25" t="s">
        <v>111</v>
      </c>
      <c r="C25" s="1" t="s">
        <v>97</v>
      </c>
    </row>
    <row r="26" spans="1:3" x14ac:dyDescent="0.25">
      <c r="A26" s="1" t="s">
        <v>112</v>
      </c>
      <c r="B26" t="s">
        <v>113</v>
      </c>
      <c r="C26" s="1" t="s">
        <v>97</v>
      </c>
    </row>
    <row r="27" spans="1:3" x14ac:dyDescent="0.25">
      <c r="A27" s="1" t="s">
        <v>114</v>
      </c>
      <c r="B27" t="s">
        <v>115</v>
      </c>
      <c r="C27" s="1" t="s">
        <v>97</v>
      </c>
    </row>
    <row r="28" spans="1:3" x14ac:dyDescent="0.25">
      <c r="A28" s="1" t="s">
        <v>116</v>
      </c>
      <c r="B28" t="s">
        <v>117</v>
      </c>
      <c r="C28" s="1" t="s">
        <v>97</v>
      </c>
    </row>
    <row r="29" spans="1:3" x14ac:dyDescent="0.25">
      <c r="A29" s="1" t="s">
        <v>118</v>
      </c>
      <c r="B29" t="s">
        <v>119</v>
      </c>
      <c r="C29" s="1" t="s">
        <v>97</v>
      </c>
    </row>
    <row r="30" spans="1:3" x14ac:dyDescent="0.25">
      <c r="A30" s="1" t="s">
        <v>120</v>
      </c>
      <c r="B30" t="s">
        <v>121</v>
      </c>
      <c r="C30" s="1" t="s">
        <v>97</v>
      </c>
    </row>
    <row r="31" spans="1:3" x14ac:dyDescent="0.25">
      <c r="A31" s="1" t="s">
        <v>122</v>
      </c>
      <c r="B31" t="s">
        <v>123</v>
      </c>
      <c r="C31" s="1" t="s">
        <v>97</v>
      </c>
    </row>
    <row r="32" spans="1:3" x14ac:dyDescent="0.25">
      <c r="A32" s="1" t="s">
        <v>124</v>
      </c>
      <c r="B32" t="s">
        <v>125</v>
      </c>
      <c r="C32" s="1" t="s">
        <v>97</v>
      </c>
    </row>
    <row r="33" spans="1:3" x14ac:dyDescent="0.25">
      <c r="A33" s="1" t="s">
        <v>126</v>
      </c>
      <c r="B33" t="s">
        <v>127</v>
      </c>
      <c r="C33" s="1" t="s">
        <v>97</v>
      </c>
    </row>
    <row r="34" spans="1:3" x14ac:dyDescent="0.25">
      <c r="A34" s="1" t="s">
        <v>128</v>
      </c>
      <c r="B34" t="s">
        <v>129</v>
      </c>
      <c r="C34" s="1" t="s">
        <v>97</v>
      </c>
    </row>
    <row r="35" spans="1:3" x14ac:dyDescent="0.25">
      <c r="A35" s="1" t="s">
        <v>130</v>
      </c>
      <c r="B35" t="s">
        <v>131</v>
      </c>
      <c r="C35" s="1" t="s">
        <v>97</v>
      </c>
    </row>
    <row r="36" spans="1:3" x14ac:dyDescent="0.25">
      <c r="A36" s="1" t="s">
        <v>132</v>
      </c>
      <c r="B36" t="s">
        <v>133</v>
      </c>
      <c r="C36" s="1" t="s">
        <v>97</v>
      </c>
    </row>
    <row r="37" spans="1:3" x14ac:dyDescent="0.25">
      <c r="A37" s="1" t="s">
        <v>134</v>
      </c>
      <c r="B37" t="s">
        <v>135</v>
      </c>
      <c r="C37" s="1" t="s">
        <v>97</v>
      </c>
    </row>
    <row r="38" spans="1:3" x14ac:dyDescent="0.25">
      <c r="A38" s="1" t="s">
        <v>136</v>
      </c>
      <c r="B38" t="s">
        <v>137</v>
      </c>
      <c r="C38" s="1" t="s">
        <v>97</v>
      </c>
    </row>
    <row r="39" spans="1:3" x14ac:dyDescent="0.25">
      <c r="A39" s="1" t="s">
        <v>138</v>
      </c>
      <c r="B39" t="s">
        <v>139</v>
      </c>
      <c r="C39" s="1" t="s">
        <v>97</v>
      </c>
    </row>
    <row r="40" spans="1:3" x14ac:dyDescent="0.25">
      <c r="A40" s="1" t="s">
        <v>140</v>
      </c>
      <c r="B40" t="s">
        <v>141</v>
      </c>
      <c r="C40" s="1" t="s">
        <v>97</v>
      </c>
    </row>
    <row r="41" spans="1:3" x14ac:dyDescent="0.25">
      <c r="A41" s="1" t="s">
        <v>142</v>
      </c>
      <c r="B41" t="s">
        <v>143</v>
      </c>
      <c r="C41" s="1" t="s">
        <v>97</v>
      </c>
    </row>
    <row r="42" spans="1:3" x14ac:dyDescent="0.25">
      <c r="A42" s="1" t="s">
        <v>144</v>
      </c>
      <c r="B42" t="s">
        <v>145</v>
      </c>
      <c r="C42" s="1" t="s">
        <v>97</v>
      </c>
    </row>
    <row r="43" spans="1:3" x14ac:dyDescent="0.25">
      <c r="A43" s="1" t="s">
        <v>146</v>
      </c>
      <c r="B43" t="s">
        <v>147</v>
      </c>
      <c r="C43" s="1" t="s">
        <v>97</v>
      </c>
    </row>
    <row r="44" spans="1:3" x14ac:dyDescent="0.25">
      <c r="A44" s="1" t="s">
        <v>148</v>
      </c>
      <c r="B44" t="s">
        <v>149</v>
      </c>
      <c r="C44" s="1" t="s">
        <v>97</v>
      </c>
    </row>
    <row r="45" spans="1:3" x14ac:dyDescent="0.25">
      <c r="A45" s="1" t="s">
        <v>150</v>
      </c>
      <c r="B45" t="s">
        <v>151</v>
      </c>
      <c r="C45" s="1" t="s">
        <v>97</v>
      </c>
    </row>
    <row r="46" spans="1:3" x14ac:dyDescent="0.25">
      <c r="A46" s="1" t="s">
        <v>152</v>
      </c>
      <c r="B46" t="s">
        <v>153</v>
      </c>
      <c r="C46" s="1" t="s">
        <v>97</v>
      </c>
    </row>
    <row r="47" spans="1:3" x14ac:dyDescent="0.25">
      <c r="A47" s="1" t="s">
        <v>154</v>
      </c>
      <c r="B47" t="s">
        <v>155</v>
      </c>
      <c r="C47" s="1" t="s">
        <v>97</v>
      </c>
    </row>
    <row r="48" spans="1:3" x14ac:dyDescent="0.25">
      <c r="A48" s="1" t="s">
        <v>156</v>
      </c>
      <c r="B48" s="1" t="s">
        <v>29</v>
      </c>
      <c r="C48" s="1" t="s">
        <v>97</v>
      </c>
    </row>
    <row r="49" spans="1:3" x14ac:dyDescent="0.25">
      <c r="A49" s="1" t="s">
        <v>157</v>
      </c>
      <c r="B49" t="s">
        <v>158</v>
      </c>
      <c r="C49" s="1" t="s">
        <v>97</v>
      </c>
    </row>
    <row r="50" spans="1:3" x14ac:dyDescent="0.25">
      <c r="A50" s="1" t="s">
        <v>159</v>
      </c>
      <c r="B50" t="s">
        <v>160</v>
      </c>
      <c r="C50" s="1" t="s">
        <v>97</v>
      </c>
    </row>
    <row r="51" spans="1:3" x14ac:dyDescent="0.25">
      <c r="A51" s="1" t="s">
        <v>161</v>
      </c>
      <c r="B51" t="s">
        <v>162</v>
      </c>
      <c r="C51" s="1" t="s">
        <v>97</v>
      </c>
    </row>
    <row r="52" spans="1:3" x14ac:dyDescent="0.25">
      <c r="A52" s="1" t="s">
        <v>163</v>
      </c>
      <c r="B52" t="s">
        <v>164</v>
      </c>
      <c r="C52" s="1" t="s">
        <v>97</v>
      </c>
    </row>
    <row r="53" spans="1:3" x14ac:dyDescent="0.25">
      <c r="A53" s="1" t="s">
        <v>165</v>
      </c>
      <c r="B53" t="s">
        <v>166</v>
      </c>
      <c r="C53" s="1" t="s">
        <v>97</v>
      </c>
    </row>
    <row r="54" spans="1:3" x14ac:dyDescent="0.25">
      <c r="A54" s="1" t="s">
        <v>167</v>
      </c>
      <c r="B54" t="s">
        <v>168</v>
      </c>
      <c r="C54" s="1" t="s">
        <v>97</v>
      </c>
    </row>
    <row r="55" spans="1:3" x14ac:dyDescent="0.25">
      <c r="A55" s="1" t="s">
        <v>169</v>
      </c>
      <c r="B55" t="s">
        <v>170</v>
      </c>
      <c r="C55" s="1" t="s">
        <v>97</v>
      </c>
    </row>
    <row r="56" spans="1:3" x14ac:dyDescent="0.25">
      <c r="A56" s="1" t="s">
        <v>171</v>
      </c>
      <c r="B56" t="s">
        <v>172</v>
      </c>
      <c r="C56" s="1" t="s">
        <v>97</v>
      </c>
    </row>
    <row r="57" spans="1:3" x14ac:dyDescent="0.25">
      <c r="A57" s="1" t="s">
        <v>173</v>
      </c>
      <c r="B57" t="s">
        <v>174</v>
      </c>
      <c r="C57" s="1" t="s">
        <v>97</v>
      </c>
    </row>
    <row r="58" spans="1:3" x14ac:dyDescent="0.25">
      <c r="A58" s="1" t="s">
        <v>175</v>
      </c>
      <c r="B58" t="s">
        <v>176</v>
      </c>
      <c r="C58" s="1" t="s">
        <v>97</v>
      </c>
    </row>
    <row r="59" spans="1:3" x14ac:dyDescent="0.25">
      <c r="A59" s="1" t="s">
        <v>177</v>
      </c>
      <c r="B59" t="s">
        <v>178</v>
      </c>
      <c r="C59" s="1" t="s">
        <v>97</v>
      </c>
    </row>
    <row r="60" spans="1:3" x14ac:dyDescent="0.25">
      <c r="A60" s="1" t="s">
        <v>179</v>
      </c>
      <c r="B60" t="s">
        <v>180</v>
      </c>
      <c r="C60" s="1" t="s">
        <v>97</v>
      </c>
    </row>
    <row r="61" spans="1:3" x14ac:dyDescent="0.25">
      <c r="A61" s="1" t="s">
        <v>181</v>
      </c>
      <c r="B61" t="s">
        <v>182</v>
      </c>
      <c r="C61" s="1" t="s">
        <v>97</v>
      </c>
    </row>
    <row r="62" spans="1:3" x14ac:dyDescent="0.25">
      <c r="A62" s="1" t="s">
        <v>183</v>
      </c>
      <c r="B62" t="s">
        <v>184</v>
      </c>
      <c r="C62" s="1" t="s">
        <v>97</v>
      </c>
    </row>
    <row r="63" spans="1:3" x14ac:dyDescent="0.25">
      <c r="A63" s="1" t="s">
        <v>185</v>
      </c>
      <c r="B63" t="s">
        <v>186</v>
      </c>
      <c r="C63" s="1" t="s">
        <v>97</v>
      </c>
    </row>
    <row r="64" spans="1:3" x14ac:dyDescent="0.25">
      <c r="A64" s="1" t="s">
        <v>187</v>
      </c>
      <c r="B64" t="s">
        <v>188</v>
      </c>
      <c r="C64" s="1" t="s">
        <v>97</v>
      </c>
    </row>
    <row r="65" spans="1:3" x14ac:dyDescent="0.25">
      <c r="A65" s="1" t="s">
        <v>189</v>
      </c>
      <c r="B65" t="s">
        <v>190</v>
      </c>
      <c r="C65" s="1" t="s">
        <v>97</v>
      </c>
    </row>
    <row r="66" spans="1:3" x14ac:dyDescent="0.25">
      <c r="A66" s="1" t="s">
        <v>191</v>
      </c>
      <c r="B66" t="s">
        <v>192</v>
      </c>
      <c r="C66" s="1" t="s">
        <v>97</v>
      </c>
    </row>
    <row r="67" spans="1:3" x14ac:dyDescent="0.25">
      <c r="A67" s="1" t="s">
        <v>193</v>
      </c>
      <c r="B67" t="s">
        <v>194</v>
      </c>
      <c r="C67" s="1" t="s">
        <v>97</v>
      </c>
    </row>
    <row r="68" spans="1:3" x14ac:dyDescent="0.25">
      <c r="A68" s="1" t="s">
        <v>195</v>
      </c>
      <c r="B68" t="s">
        <v>196</v>
      </c>
      <c r="C68" s="1" t="s">
        <v>97</v>
      </c>
    </row>
    <row r="69" spans="1:3" x14ac:dyDescent="0.25">
      <c r="A69" s="1" t="s">
        <v>197</v>
      </c>
      <c r="B69" t="s">
        <v>198</v>
      </c>
      <c r="C69" s="1" t="s">
        <v>97</v>
      </c>
    </row>
    <row r="70" spans="1:3" x14ac:dyDescent="0.25">
      <c r="A70" s="1" t="s">
        <v>199</v>
      </c>
      <c r="B70" t="s">
        <v>200</v>
      </c>
      <c r="C70" s="1" t="s">
        <v>97</v>
      </c>
    </row>
    <row r="71" spans="1:3" x14ac:dyDescent="0.25">
      <c r="A71" s="1" t="s">
        <v>201</v>
      </c>
      <c r="B71" t="s">
        <v>202</v>
      </c>
      <c r="C71" s="1" t="s">
        <v>97</v>
      </c>
    </row>
    <row r="72" spans="1:3" x14ac:dyDescent="0.25">
      <c r="A72" s="1" t="s">
        <v>203</v>
      </c>
      <c r="B72" t="s">
        <v>204</v>
      </c>
      <c r="C72" s="1" t="s">
        <v>97</v>
      </c>
    </row>
    <row r="73" spans="1:3" x14ac:dyDescent="0.25">
      <c r="A73" s="1" t="s">
        <v>205</v>
      </c>
      <c r="B73" t="s">
        <v>206</v>
      </c>
      <c r="C73" s="1" t="s">
        <v>97</v>
      </c>
    </row>
    <row r="74" spans="1:3" x14ac:dyDescent="0.25">
      <c r="A74" s="1" t="s">
        <v>207</v>
      </c>
      <c r="B74" t="s">
        <v>208</v>
      </c>
      <c r="C74" s="1" t="s">
        <v>97</v>
      </c>
    </row>
    <row r="75" spans="1:3" x14ac:dyDescent="0.25">
      <c r="A75" s="1" t="s">
        <v>209</v>
      </c>
      <c r="B75" t="s">
        <v>210</v>
      </c>
      <c r="C75" s="1" t="s">
        <v>97</v>
      </c>
    </row>
    <row r="76" spans="1:3" x14ac:dyDescent="0.25">
      <c r="A76" s="1" t="s">
        <v>211</v>
      </c>
      <c r="B76" t="s">
        <v>212</v>
      </c>
      <c r="C76" s="1" t="s">
        <v>97</v>
      </c>
    </row>
    <row r="77" spans="1:3" x14ac:dyDescent="0.25">
      <c r="A77" s="1" t="s">
        <v>213</v>
      </c>
      <c r="B77" t="s">
        <v>214</v>
      </c>
      <c r="C77" s="1" t="s">
        <v>97</v>
      </c>
    </row>
    <row r="78" spans="1:3" x14ac:dyDescent="0.25">
      <c r="A78" s="1" t="s">
        <v>215</v>
      </c>
      <c r="B78" s="25" t="s">
        <v>216</v>
      </c>
      <c r="C78" s="1" t="s">
        <v>97</v>
      </c>
    </row>
    <row r="79" spans="1:3" x14ac:dyDescent="0.25">
      <c r="A79" s="1" t="s">
        <v>217</v>
      </c>
      <c r="B79" t="s">
        <v>218</v>
      </c>
      <c r="C79" s="1" t="s">
        <v>97</v>
      </c>
    </row>
    <row r="80" spans="1:3" x14ac:dyDescent="0.25">
      <c r="A80" s="1" t="s">
        <v>219</v>
      </c>
      <c r="B80" t="s">
        <v>220</v>
      </c>
      <c r="C80" s="1" t="s">
        <v>97</v>
      </c>
    </row>
    <row r="81" spans="1:3" x14ac:dyDescent="0.25">
      <c r="A81" s="1" t="s">
        <v>221</v>
      </c>
      <c r="B81" t="s">
        <v>222</v>
      </c>
      <c r="C81" s="1" t="s">
        <v>97</v>
      </c>
    </row>
    <row r="82" spans="1:3" x14ac:dyDescent="0.25">
      <c r="A82" s="1" t="s">
        <v>223</v>
      </c>
      <c r="B82" t="s">
        <v>224</v>
      </c>
      <c r="C82" s="1" t="s">
        <v>97</v>
      </c>
    </row>
    <row r="83" spans="1:3" x14ac:dyDescent="0.25">
      <c r="A83" s="1" t="s">
        <v>225</v>
      </c>
      <c r="B83" t="s">
        <v>226</v>
      </c>
      <c r="C83" s="1" t="s">
        <v>97</v>
      </c>
    </row>
    <row r="84" spans="1:3" x14ac:dyDescent="0.25">
      <c r="A84" s="1" t="s">
        <v>227</v>
      </c>
      <c r="B84" t="s">
        <v>228</v>
      </c>
      <c r="C84" s="1" t="s">
        <v>97</v>
      </c>
    </row>
    <row r="85" spans="1:3" x14ac:dyDescent="0.25">
      <c r="A85" s="1" t="s">
        <v>229</v>
      </c>
      <c r="B85" t="s">
        <v>230</v>
      </c>
      <c r="C85" s="1" t="s">
        <v>97</v>
      </c>
    </row>
    <row r="86" spans="1:3" x14ac:dyDescent="0.25">
      <c r="A86" s="1" t="s">
        <v>231</v>
      </c>
      <c r="B86" t="s">
        <v>232</v>
      </c>
      <c r="C86" s="1" t="s">
        <v>97</v>
      </c>
    </row>
    <row r="87" spans="1:3" x14ac:dyDescent="0.25">
      <c r="A87" s="1" t="s">
        <v>233</v>
      </c>
      <c r="B87" t="s">
        <v>234</v>
      </c>
      <c r="C87" s="1" t="s">
        <v>97</v>
      </c>
    </row>
    <row r="88" spans="1:3" x14ac:dyDescent="0.25">
      <c r="A88" s="1" t="s">
        <v>235</v>
      </c>
      <c r="B88" t="s">
        <v>236</v>
      </c>
      <c r="C88" s="1" t="s">
        <v>97</v>
      </c>
    </row>
    <row r="89" spans="1:3" x14ac:dyDescent="0.25">
      <c r="A89" s="1" t="s">
        <v>237</v>
      </c>
      <c r="B89" t="s">
        <v>238</v>
      </c>
      <c r="C89" s="1" t="s">
        <v>97</v>
      </c>
    </row>
    <row r="90" spans="1:3" x14ac:dyDescent="0.25">
      <c r="A90" s="1" t="s">
        <v>239</v>
      </c>
      <c r="B90" t="s">
        <v>240</v>
      </c>
      <c r="C90" s="1" t="s">
        <v>97</v>
      </c>
    </row>
    <row r="91" spans="1:3" x14ac:dyDescent="0.25">
      <c r="A91" s="1" t="s">
        <v>241</v>
      </c>
      <c r="B91" t="s">
        <v>242</v>
      </c>
      <c r="C91" s="1" t="s">
        <v>97</v>
      </c>
    </row>
    <row r="92" spans="1:3" x14ac:dyDescent="0.25">
      <c r="A92" s="1" t="s">
        <v>243</v>
      </c>
      <c r="B92" s="26" t="s">
        <v>244</v>
      </c>
      <c r="C92" s="1" t="s">
        <v>97</v>
      </c>
    </row>
    <row r="93" spans="1:3" x14ac:dyDescent="0.25">
      <c r="A93" s="1" t="s">
        <v>245</v>
      </c>
      <c r="B93" t="s">
        <v>246</v>
      </c>
      <c r="C93" s="1" t="s">
        <v>97</v>
      </c>
    </row>
    <row r="94" spans="1:3" x14ac:dyDescent="0.25">
      <c r="A94" s="1" t="s">
        <v>247</v>
      </c>
      <c r="B94" t="s">
        <v>248</v>
      </c>
      <c r="C94" s="1" t="s">
        <v>97</v>
      </c>
    </row>
    <row r="95" spans="1:3" x14ac:dyDescent="0.25">
      <c r="A95" s="1" t="s">
        <v>249</v>
      </c>
      <c r="B95" t="s">
        <v>250</v>
      </c>
      <c r="C95" s="1" t="s">
        <v>97</v>
      </c>
    </row>
    <row r="96" spans="1:3" x14ac:dyDescent="0.25">
      <c r="A96" s="1" t="s">
        <v>251</v>
      </c>
      <c r="B96" t="s">
        <v>252</v>
      </c>
      <c r="C96" s="1" t="s">
        <v>97</v>
      </c>
    </row>
    <row r="97" spans="1:3" x14ac:dyDescent="0.25">
      <c r="A97" s="1" t="s">
        <v>253</v>
      </c>
      <c r="B97" t="s">
        <v>254</v>
      </c>
      <c r="C97" s="1" t="s">
        <v>97</v>
      </c>
    </row>
    <row r="98" spans="1:3" x14ac:dyDescent="0.25">
      <c r="A98" s="1" t="s">
        <v>255</v>
      </c>
      <c r="B98" t="s">
        <v>256</v>
      </c>
      <c r="C98" s="1" t="s">
        <v>97</v>
      </c>
    </row>
    <row r="99" spans="1:3" x14ac:dyDescent="0.25">
      <c r="A99" s="1" t="s">
        <v>257</v>
      </c>
      <c r="B99" t="s">
        <v>258</v>
      </c>
      <c r="C99" s="1" t="s">
        <v>97</v>
      </c>
    </row>
    <row r="100" spans="1:3" x14ac:dyDescent="0.25">
      <c r="A100" s="1" t="s">
        <v>259</v>
      </c>
      <c r="B100" t="s">
        <v>260</v>
      </c>
      <c r="C100" s="1" t="s">
        <v>97</v>
      </c>
    </row>
    <row r="101" spans="1:3" x14ac:dyDescent="0.25">
      <c r="A101" s="1" t="s">
        <v>261</v>
      </c>
      <c r="B101" t="s">
        <v>262</v>
      </c>
      <c r="C101" s="1" t="s">
        <v>97</v>
      </c>
    </row>
    <row r="102" spans="1:3" x14ac:dyDescent="0.25">
      <c r="A102" s="1" t="s">
        <v>263</v>
      </c>
      <c r="B102" t="s">
        <v>264</v>
      </c>
      <c r="C102" s="1" t="s">
        <v>97</v>
      </c>
    </row>
    <row r="103" spans="1:3" x14ac:dyDescent="0.25">
      <c r="A103" s="1" t="s">
        <v>265</v>
      </c>
      <c r="B103" t="s">
        <v>266</v>
      </c>
      <c r="C103" s="1" t="s">
        <v>97</v>
      </c>
    </row>
    <row r="104" spans="1:3" x14ac:dyDescent="0.25">
      <c r="A104" s="1" t="s">
        <v>267</v>
      </c>
      <c r="B104" t="s">
        <v>268</v>
      </c>
      <c r="C104" s="1" t="s">
        <v>97</v>
      </c>
    </row>
    <row r="105" spans="1:3" x14ac:dyDescent="0.25">
      <c r="A105" s="1" t="s">
        <v>269</v>
      </c>
      <c r="B105" t="s">
        <v>270</v>
      </c>
      <c r="C105" s="1" t="s">
        <v>97</v>
      </c>
    </row>
    <row r="106" spans="1:3" x14ac:dyDescent="0.25">
      <c r="A106" s="1" t="s">
        <v>271</v>
      </c>
      <c r="B106" t="s">
        <v>272</v>
      </c>
      <c r="C106" s="1" t="s">
        <v>97</v>
      </c>
    </row>
    <row r="107" spans="1:3" x14ac:dyDescent="0.25">
      <c r="A107" s="1" t="s">
        <v>273</v>
      </c>
      <c r="B107" t="s">
        <v>274</v>
      </c>
      <c r="C107" s="1" t="s">
        <v>97</v>
      </c>
    </row>
    <row r="108" spans="1:3" x14ac:dyDescent="0.25">
      <c r="A108" s="1" t="s">
        <v>275</v>
      </c>
      <c r="B108" t="s">
        <v>276</v>
      </c>
      <c r="C108" s="1" t="s">
        <v>97</v>
      </c>
    </row>
    <row r="109" spans="1:3" x14ac:dyDescent="0.25">
      <c r="A109" s="1" t="s">
        <v>277</v>
      </c>
      <c r="B109" t="s">
        <v>278</v>
      </c>
      <c r="C109" s="1" t="s">
        <v>97</v>
      </c>
    </row>
    <row r="110" spans="1:3" x14ac:dyDescent="0.25">
      <c r="A110" s="1" t="s">
        <v>279</v>
      </c>
      <c r="B110" t="s">
        <v>280</v>
      </c>
      <c r="C110" s="1" t="s">
        <v>97</v>
      </c>
    </row>
    <row r="111" spans="1:3" x14ac:dyDescent="0.25">
      <c r="A111" s="1" t="s">
        <v>281</v>
      </c>
      <c r="B111" t="s">
        <v>282</v>
      </c>
      <c r="C111" s="1" t="s">
        <v>97</v>
      </c>
    </row>
    <row r="112" spans="1:3" x14ac:dyDescent="0.25">
      <c r="A112" s="1" t="s">
        <v>283</v>
      </c>
      <c r="B112" t="s">
        <v>284</v>
      </c>
      <c r="C112" s="1" t="s">
        <v>97</v>
      </c>
    </row>
    <row r="113" spans="1:3" x14ac:dyDescent="0.25">
      <c r="A113" s="1" t="s">
        <v>285</v>
      </c>
      <c r="B113" t="s">
        <v>286</v>
      </c>
      <c r="C113" s="1" t="s">
        <v>97</v>
      </c>
    </row>
    <row r="114" spans="1:3" x14ac:dyDescent="0.25">
      <c r="A114" s="1" t="s">
        <v>287</v>
      </c>
      <c r="B114" t="s">
        <v>288</v>
      </c>
      <c r="C114" s="1" t="s">
        <v>97</v>
      </c>
    </row>
    <row r="115" spans="1:3" x14ac:dyDescent="0.25">
      <c r="A115" s="1" t="s">
        <v>289</v>
      </c>
      <c r="B115" t="s">
        <v>290</v>
      </c>
      <c r="C115" s="1" t="s">
        <v>97</v>
      </c>
    </row>
    <row r="116" spans="1:3" x14ac:dyDescent="0.25">
      <c r="A116" s="1" t="s">
        <v>291</v>
      </c>
      <c r="B116" t="s">
        <v>292</v>
      </c>
      <c r="C116" s="1" t="s">
        <v>97</v>
      </c>
    </row>
    <row r="117" spans="1:3" x14ac:dyDescent="0.25">
      <c r="A117" s="1" t="s">
        <v>293</v>
      </c>
      <c r="B117" t="s">
        <v>294</v>
      </c>
      <c r="C117" s="1" t="s">
        <v>97</v>
      </c>
    </row>
    <row r="118" spans="1:3" x14ac:dyDescent="0.25">
      <c r="A118" s="1" t="s">
        <v>295</v>
      </c>
      <c r="B118" t="s">
        <v>296</v>
      </c>
      <c r="C118" s="1" t="s">
        <v>97</v>
      </c>
    </row>
    <row r="119" spans="1:3" x14ac:dyDescent="0.25">
      <c r="A119" s="1" t="s">
        <v>297</v>
      </c>
      <c r="B119" t="s">
        <v>298</v>
      </c>
      <c r="C119" s="1" t="s">
        <v>97</v>
      </c>
    </row>
    <row r="120" spans="1:3" x14ac:dyDescent="0.25">
      <c r="A120" s="1" t="s">
        <v>299</v>
      </c>
      <c r="B120" t="s">
        <v>300</v>
      </c>
      <c r="C120" s="1" t="s">
        <v>97</v>
      </c>
    </row>
    <row r="121" spans="1:3" x14ac:dyDescent="0.25">
      <c r="A121" s="1" t="s">
        <v>301</v>
      </c>
      <c r="B121" t="s">
        <v>302</v>
      </c>
      <c r="C121" s="1" t="s">
        <v>97</v>
      </c>
    </row>
    <row r="122" spans="1:3" x14ac:dyDescent="0.25">
      <c r="A122" s="1" t="s">
        <v>303</v>
      </c>
      <c r="B122" t="s">
        <v>304</v>
      </c>
      <c r="C122" s="1" t="s">
        <v>97</v>
      </c>
    </row>
    <row r="123" spans="1:3" x14ac:dyDescent="0.25">
      <c r="A123" s="1" t="s">
        <v>305</v>
      </c>
      <c r="B123" t="s">
        <v>306</v>
      </c>
      <c r="C123" s="1" t="s">
        <v>97</v>
      </c>
    </row>
    <row r="124" spans="1:3" x14ac:dyDescent="0.25">
      <c r="A124" s="1" t="s">
        <v>307</v>
      </c>
      <c r="B124" t="s">
        <v>308</v>
      </c>
      <c r="C124" s="1" t="s">
        <v>97</v>
      </c>
    </row>
    <row r="125" spans="1:3" x14ac:dyDescent="0.25">
      <c r="A125" s="1" t="s">
        <v>309</v>
      </c>
      <c r="B125" t="s">
        <v>310</v>
      </c>
      <c r="C125" s="1" t="s">
        <v>97</v>
      </c>
    </row>
    <row r="126" spans="1:3" x14ac:dyDescent="0.25">
      <c r="A126" s="1" t="s">
        <v>311</v>
      </c>
      <c r="B126" t="s">
        <v>312</v>
      </c>
      <c r="C126" s="1" t="s">
        <v>97</v>
      </c>
    </row>
    <row r="127" spans="1:3" x14ac:dyDescent="0.25">
      <c r="A127" s="1" t="s">
        <v>313</v>
      </c>
      <c r="B127" t="s">
        <v>314</v>
      </c>
      <c r="C127" s="1" t="s">
        <v>97</v>
      </c>
    </row>
    <row r="128" spans="1:3" x14ac:dyDescent="0.25">
      <c r="A128" s="1" t="s">
        <v>315</v>
      </c>
      <c r="B128" t="s">
        <v>316</v>
      </c>
      <c r="C128" s="1" t="s">
        <v>97</v>
      </c>
    </row>
    <row r="129" spans="1:3" x14ac:dyDescent="0.25">
      <c r="A129" s="1" t="s">
        <v>317</v>
      </c>
      <c r="B129" t="s">
        <v>318</v>
      </c>
      <c r="C129" s="1" t="s">
        <v>97</v>
      </c>
    </row>
    <row r="130" spans="1:3" x14ac:dyDescent="0.25">
      <c r="A130" s="1" t="s">
        <v>319</v>
      </c>
      <c r="B130" t="s">
        <v>320</v>
      </c>
      <c r="C130" s="1" t="s">
        <v>97</v>
      </c>
    </row>
    <row r="131" spans="1:3" x14ac:dyDescent="0.25">
      <c r="A131" s="1" t="s">
        <v>321</v>
      </c>
      <c r="B131" t="s">
        <v>322</v>
      </c>
      <c r="C131" s="1" t="s">
        <v>97</v>
      </c>
    </row>
    <row r="132" spans="1:3" x14ac:dyDescent="0.25">
      <c r="A132" s="1" t="s">
        <v>323</v>
      </c>
      <c r="B132" t="s">
        <v>324</v>
      </c>
      <c r="C132" s="1" t="s">
        <v>97</v>
      </c>
    </row>
    <row r="133" spans="1:3" x14ac:dyDescent="0.25">
      <c r="A133" s="1" t="s">
        <v>325</v>
      </c>
      <c r="B133" t="s">
        <v>326</v>
      </c>
      <c r="C133" s="1" t="s">
        <v>97</v>
      </c>
    </row>
    <row r="134" spans="1:3" x14ac:dyDescent="0.25">
      <c r="A134" s="1" t="s">
        <v>327</v>
      </c>
      <c r="B134" t="s">
        <v>328</v>
      </c>
      <c r="C134" s="1" t="s">
        <v>97</v>
      </c>
    </row>
    <row r="135" spans="1:3" x14ac:dyDescent="0.25">
      <c r="A135" s="1" t="s">
        <v>329</v>
      </c>
      <c r="B135" t="s">
        <v>330</v>
      </c>
      <c r="C135" s="1" t="s">
        <v>97</v>
      </c>
    </row>
    <row r="136" spans="1:3" x14ac:dyDescent="0.25">
      <c r="A136" s="1" t="s">
        <v>331</v>
      </c>
      <c r="B136" t="s">
        <v>332</v>
      </c>
      <c r="C136" s="1" t="s">
        <v>97</v>
      </c>
    </row>
    <row r="137" spans="1:3" x14ac:dyDescent="0.25">
      <c r="A137" s="1" t="s">
        <v>333</v>
      </c>
      <c r="B137" t="s">
        <v>334</v>
      </c>
      <c r="C137" s="1" t="s">
        <v>97</v>
      </c>
    </row>
    <row r="138" spans="1:3" x14ac:dyDescent="0.25">
      <c r="A138" s="1" t="s">
        <v>335</v>
      </c>
      <c r="B138" t="s">
        <v>336</v>
      </c>
      <c r="C138" s="1" t="s">
        <v>97</v>
      </c>
    </row>
    <row r="139" spans="1:3" x14ac:dyDescent="0.25">
      <c r="A139" s="1" t="s">
        <v>337</v>
      </c>
      <c r="B139" t="s">
        <v>338</v>
      </c>
      <c r="C139" s="1" t="s">
        <v>97</v>
      </c>
    </row>
    <row r="140" spans="1:3" x14ac:dyDescent="0.25">
      <c r="A140" s="1" t="s">
        <v>339</v>
      </c>
      <c r="B140" t="s">
        <v>340</v>
      </c>
      <c r="C140" s="1" t="s">
        <v>97</v>
      </c>
    </row>
    <row r="141" spans="1:3" x14ac:dyDescent="0.25">
      <c r="A141" s="1" t="s">
        <v>341</v>
      </c>
      <c r="B141" t="s">
        <v>342</v>
      </c>
      <c r="C141" s="1" t="s">
        <v>97</v>
      </c>
    </row>
    <row r="142" spans="1:3" x14ac:dyDescent="0.25">
      <c r="A142" s="1" t="s">
        <v>343</v>
      </c>
      <c r="B142" t="s">
        <v>344</v>
      </c>
      <c r="C142" s="1" t="s">
        <v>97</v>
      </c>
    </row>
    <row r="143" spans="1:3" x14ac:dyDescent="0.25">
      <c r="A143" s="1" t="s">
        <v>345</v>
      </c>
      <c r="B143" t="s">
        <v>346</v>
      </c>
      <c r="C143" s="1" t="s">
        <v>97</v>
      </c>
    </row>
    <row r="144" spans="1:3" x14ac:dyDescent="0.25">
      <c r="A144" s="1" t="s">
        <v>347</v>
      </c>
      <c r="B144" t="s">
        <v>348</v>
      </c>
      <c r="C144" s="1" t="s">
        <v>97</v>
      </c>
    </row>
    <row r="145" spans="1:3" x14ac:dyDescent="0.25">
      <c r="A145" s="1" t="s">
        <v>349</v>
      </c>
      <c r="B145" t="s">
        <v>350</v>
      </c>
      <c r="C145" s="1" t="s">
        <v>97</v>
      </c>
    </row>
    <row r="146" spans="1:3" x14ac:dyDescent="0.25">
      <c r="A146" s="1" t="s">
        <v>351</v>
      </c>
      <c r="B146" t="s">
        <v>352</v>
      </c>
      <c r="C146" s="1" t="s">
        <v>97</v>
      </c>
    </row>
    <row r="147" spans="1:3" x14ac:dyDescent="0.25">
      <c r="A147" s="1" t="s">
        <v>353</v>
      </c>
      <c r="B147" t="s">
        <v>354</v>
      </c>
      <c r="C147" s="1" t="s">
        <v>97</v>
      </c>
    </row>
    <row r="148" spans="1:3" x14ac:dyDescent="0.25">
      <c r="A148" s="1" t="s">
        <v>355</v>
      </c>
      <c r="B148" t="s">
        <v>356</v>
      </c>
      <c r="C148" s="1" t="s">
        <v>97</v>
      </c>
    </row>
    <row r="149" spans="1:3" x14ac:dyDescent="0.25">
      <c r="A149" s="1" t="s">
        <v>357</v>
      </c>
      <c r="B149" t="s">
        <v>358</v>
      </c>
      <c r="C149" s="1" t="s">
        <v>97</v>
      </c>
    </row>
    <row r="150" spans="1:3" x14ac:dyDescent="0.25">
      <c r="A150" s="1" t="s">
        <v>359</v>
      </c>
      <c r="B150" t="s">
        <v>360</v>
      </c>
      <c r="C150" s="1" t="s">
        <v>97</v>
      </c>
    </row>
    <row r="151" spans="1:3" x14ac:dyDescent="0.25">
      <c r="A151" s="1" t="s">
        <v>361</v>
      </c>
      <c r="B151" t="s">
        <v>362</v>
      </c>
      <c r="C151" s="1" t="s">
        <v>97</v>
      </c>
    </row>
    <row r="152" spans="1:3" x14ac:dyDescent="0.25">
      <c r="A152" s="1" t="s">
        <v>363</v>
      </c>
      <c r="B152" t="s">
        <v>364</v>
      </c>
      <c r="C152" s="1" t="s">
        <v>97</v>
      </c>
    </row>
    <row r="153" spans="1:3" x14ac:dyDescent="0.25">
      <c r="A153" s="1" t="s">
        <v>365</v>
      </c>
      <c r="B153" t="s">
        <v>366</v>
      </c>
      <c r="C153" s="1" t="s">
        <v>97</v>
      </c>
    </row>
    <row r="154" spans="1:3" x14ac:dyDescent="0.25">
      <c r="A154" s="1" t="s">
        <v>367</v>
      </c>
      <c r="B154" t="s">
        <v>368</v>
      </c>
      <c r="C154" s="1" t="s">
        <v>97</v>
      </c>
    </row>
  </sheetData>
  <conditionalFormatting sqref="A1:A1048576">
    <cfRule type="duplicateValues" dxfId="13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2" sqref="D2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37"/>
  <sheetViews>
    <sheetView showGridLines="0" tabSelected="1" workbookViewId="0">
      <selection activeCell="A218" sqref="A218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2.5703125" style="3" bestFit="1" customWidth="1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hidden="1" x14ac:dyDescent="0.25">
      <c r="A3" t="s">
        <v>96</v>
      </c>
      <c r="B3" s="1" t="s">
        <v>416</v>
      </c>
      <c r="C3" t="s">
        <v>1</v>
      </c>
      <c r="D3" t="s">
        <v>417</v>
      </c>
      <c r="E3" t="s">
        <v>418</v>
      </c>
      <c r="F3" t="s">
        <v>419</v>
      </c>
      <c r="G3" s="1" t="s">
        <v>420</v>
      </c>
      <c r="H3" s="1" t="s">
        <v>420</v>
      </c>
      <c r="I3" s="1" t="s">
        <v>420</v>
      </c>
      <c r="J3" s="1" t="s">
        <v>420</v>
      </c>
      <c r="L3" s="3" t="s">
        <v>421</v>
      </c>
      <c r="M3" s="3" t="s">
        <v>421</v>
      </c>
      <c r="N3" s="3" t="s">
        <v>421</v>
      </c>
      <c r="O3" s="3" t="s">
        <v>421</v>
      </c>
      <c r="P3" s="3">
        <v>1350</v>
      </c>
      <c r="Q3" s="3" t="s">
        <v>421</v>
      </c>
      <c r="R3" s="3" t="s">
        <v>421</v>
      </c>
      <c r="S3" s="3" t="s">
        <v>421</v>
      </c>
      <c r="T3" s="3" t="s">
        <v>421</v>
      </c>
      <c r="U3" s="3">
        <v>1350</v>
      </c>
      <c r="V3" t="s">
        <v>70</v>
      </c>
    </row>
    <row r="4" spans="1:22" hidden="1" x14ac:dyDescent="0.25">
      <c r="A4" t="s">
        <v>96</v>
      </c>
      <c r="B4" s="1" t="s">
        <v>422</v>
      </c>
      <c r="C4" t="s">
        <v>1</v>
      </c>
      <c r="D4" t="s">
        <v>417</v>
      </c>
      <c r="E4" t="s">
        <v>418</v>
      </c>
      <c r="F4" t="s">
        <v>419</v>
      </c>
      <c r="G4" s="1" t="s">
        <v>423</v>
      </c>
      <c r="H4" s="1" t="s">
        <v>423</v>
      </c>
      <c r="I4" s="1" t="s">
        <v>423</v>
      </c>
      <c r="J4" s="1" t="s">
        <v>423</v>
      </c>
      <c r="L4" s="3" t="s">
        <v>421</v>
      </c>
      <c r="M4" s="3" t="s">
        <v>421</v>
      </c>
      <c r="N4" s="3" t="s">
        <v>421</v>
      </c>
      <c r="O4" s="3" t="s">
        <v>421</v>
      </c>
      <c r="P4" s="3">
        <v>1012.5</v>
      </c>
      <c r="Q4" s="3" t="s">
        <v>421</v>
      </c>
      <c r="R4" s="3" t="s">
        <v>421</v>
      </c>
      <c r="S4" s="3" t="s">
        <v>421</v>
      </c>
      <c r="T4" s="3" t="s">
        <v>421</v>
      </c>
      <c r="U4" s="84">
        <v>1012.5</v>
      </c>
      <c r="V4" t="s">
        <v>70</v>
      </c>
    </row>
    <row r="5" spans="1:22" hidden="1" x14ac:dyDescent="0.25">
      <c r="A5" t="s">
        <v>96</v>
      </c>
      <c r="B5" s="1" t="s">
        <v>424</v>
      </c>
      <c r="C5" t="s">
        <v>1</v>
      </c>
      <c r="D5" t="s">
        <v>417</v>
      </c>
      <c r="E5" t="s">
        <v>418</v>
      </c>
      <c r="F5" t="s">
        <v>419</v>
      </c>
      <c r="G5" s="1" t="s">
        <v>425</v>
      </c>
      <c r="H5" s="1" t="s">
        <v>425</v>
      </c>
      <c r="I5" s="1" t="s">
        <v>425</v>
      </c>
      <c r="J5" s="1" t="s">
        <v>425</v>
      </c>
      <c r="L5" s="3" t="s">
        <v>421</v>
      </c>
      <c r="M5" s="3" t="s">
        <v>421</v>
      </c>
      <c r="N5" s="3" t="s">
        <v>421</v>
      </c>
      <c r="O5" s="3" t="s">
        <v>421</v>
      </c>
      <c r="P5" s="3">
        <v>2125</v>
      </c>
      <c r="Q5" s="3" t="s">
        <v>421</v>
      </c>
      <c r="R5" s="3" t="s">
        <v>421</v>
      </c>
      <c r="S5" s="3" t="s">
        <v>421</v>
      </c>
      <c r="T5" s="3" t="s">
        <v>421</v>
      </c>
      <c r="U5" s="84">
        <v>2125</v>
      </c>
      <c r="V5" t="s">
        <v>70</v>
      </c>
    </row>
    <row r="6" spans="1:22" hidden="1" x14ac:dyDescent="0.25">
      <c r="A6" t="s">
        <v>96</v>
      </c>
      <c r="B6" s="1" t="s">
        <v>424</v>
      </c>
      <c r="C6" t="s">
        <v>1</v>
      </c>
      <c r="D6" t="s">
        <v>417</v>
      </c>
      <c r="E6" t="s">
        <v>418</v>
      </c>
      <c r="F6" t="s">
        <v>419</v>
      </c>
      <c r="G6" s="1" t="s">
        <v>426</v>
      </c>
      <c r="H6" s="1" t="s">
        <v>426</v>
      </c>
      <c r="I6" s="1" t="s">
        <v>426</v>
      </c>
      <c r="J6" s="1" t="s">
        <v>426</v>
      </c>
      <c r="L6" s="3" t="s">
        <v>421</v>
      </c>
      <c r="M6" s="3" t="s">
        <v>421</v>
      </c>
      <c r="N6" s="3" t="s">
        <v>421</v>
      </c>
      <c r="O6" s="3" t="s">
        <v>421</v>
      </c>
      <c r="P6" s="3">
        <v>850</v>
      </c>
      <c r="Q6" s="3" t="s">
        <v>421</v>
      </c>
      <c r="R6" s="3" t="s">
        <v>421</v>
      </c>
      <c r="S6" s="3" t="s">
        <v>421</v>
      </c>
      <c r="T6" s="3" t="s">
        <v>421</v>
      </c>
      <c r="U6" s="84">
        <v>850</v>
      </c>
      <c r="V6" t="s">
        <v>70</v>
      </c>
    </row>
    <row r="7" spans="1:22" hidden="1" x14ac:dyDescent="0.25">
      <c r="A7" t="s">
        <v>96</v>
      </c>
      <c r="B7" s="1" t="s">
        <v>424</v>
      </c>
      <c r="C7" t="s">
        <v>1</v>
      </c>
      <c r="D7" t="s">
        <v>417</v>
      </c>
      <c r="E7" t="s">
        <v>418</v>
      </c>
      <c r="F7" t="s">
        <v>419</v>
      </c>
      <c r="G7" s="1" t="s">
        <v>427</v>
      </c>
      <c r="H7" s="1" t="s">
        <v>427</v>
      </c>
      <c r="I7" s="1" t="s">
        <v>427</v>
      </c>
      <c r="J7" s="1" t="s">
        <v>427</v>
      </c>
      <c r="L7" s="3" t="s">
        <v>421</v>
      </c>
      <c r="M7" s="3" t="s">
        <v>421</v>
      </c>
      <c r="N7" s="3" t="s">
        <v>421</v>
      </c>
      <c r="O7" s="3" t="s">
        <v>421</v>
      </c>
      <c r="P7" s="3">
        <v>675</v>
      </c>
      <c r="Q7" s="3" t="s">
        <v>421</v>
      </c>
      <c r="R7" s="3" t="s">
        <v>421</v>
      </c>
      <c r="S7" s="3" t="s">
        <v>421</v>
      </c>
      <c r="T7" s="3" t="s">
        <v>421</v>
      </c>
      <c r="U7" s="84">
        <v>675</v>
      </c>
      <c r="V7" t="s">
        <v>70</v>
      </c>
    </row>
    <row r="8" spans="1:22" hidden="1" x14ac:dyDescent="0.25">
      <c r="A8" t="s">
        <v>96</v>
      </c>
      <c r="B8" s="1" t="s">
        <v>397</v>
      </c>
      <c r="C8" t="s">
        <v>1</v>
      </c>
      <c r="D8" t="s">
        <v>417</v>
      </c>
      <c r="E8" t="s">
        <v>418</v>
      </c>
      <c r="F8" t="s">
        <v>419</v>
      </c>
      <c r="G8" s="1" t="s">
        <v>428</v>
      </c>
      <c r="H8" s="1" t="s">
        <v>428</v>
      </c>
      <c r="I8" s="1" t="s">
        <v>428</v>
      </c>
      <c r="J8" s="1" t="s">
        <v>428</v>
      </c>
      <c r="L8" s="3" t="s">
        <v>421</v>
      </c>
      <c r="M8" s="3" t="s">
        <v>421</v>
      </c>
      <c r="N8" s="3" t="s">
        <v>421</v>
      </c>
      <c r="O8" s="3" t="s">
        <v>421</v>
      </c>
      <c r="P8" s="3">
        <v>1350</v>
      </c>
      <c r="Q8" s="3" t="s">
        <v>421</v>
      </c>
      <c r="R8" s="3" t="s">
        <v>421</v>
      </c>
      <c r="S8" s="3" t="s">
        <v>421</v>
      </c>
      <c r="T8" s="3" t="s">
        <v>421</v>
      </c>
      <c r="U8" s="84">
        <v>1350</v>
      </c>
      <c r="V8" t="s">
        <v>70</v>
      </c>
    </row>
    <row r="9" spans="1:22" hidden="1" x14ac:dyDescent="0.25">
      <c r="A9" t="s">
        <v>96</v>
      </c>
      <c r="B9" s="1" t="s">
        <v>429</v>
      </c>
      <c r="C9" t="s">
        <v>1</v>
      </c>
      <c r="D9" t="s">
        <v>417</v>
      </c>
      <c r="E9" t="s">
        <v>418</v>
      </c>
      <c r="F9" t="s">
        <v>419</v>
      </c>
      <c r="G9" s="1" t="s">
        <v>430</v>
      </c>
      <c r="H9" s="1" t="s">
        <v>430</v>
      </c>
      <c r="I9" s="1" t="s">
        <v>430</v>
      </c>
      <c r="J9" s="1" t="s">
        <v>430</v>
      </c>
      <c r="L9" s="3" t="s">
        <v>421</v>
      </c>
      <c r="M9" s="3" t="s">
        <v>421</v>
      </c>
      <c r="N9" s="3" t="s">
        <v>421</v>
      </c>
      <c r="O9" s="3" t="s">
        <v>421</v>
      </c>
      <c r="P9" s="3">
        <v>1350</v>
      </c>
      <c r="Q9" s="3" t="s">
        <v>421</v>
      </c>
      <c r="R9" s="3" t="s">
        <v>421</v>
      </c>
      <c r="S9" s="3" t="s">
        <v>421</v>
      </c>
      <c r="T9" s="3" t="s">
        <v>421</v>
      </c>
      <c r="U9" s="84">
        <v>1350</v>
      </c>
      <c r="V9" t="s">
        <v>70</v>
      </c>
    </row>
    <row r="10" spans="1:22" hidden="1" x14ac:dyDescent="0.25">
      <c r="A10" t="s">
        <v>96</v>
      </c>
      <c r="B10" s="1" t="s">
        <v>431</v>
      </c>
      <c r="C10" t="s">
        <v>1</v>
      </c>
      <c r="D10" t="s">
        <v>417</v>
      </c>
      <c r="E10" t="s">
        <v>418</v>
      </c>
      <c r="F10" t="s">
        <v>419</v>
      </c>
      <c r="G10" s="1" t="s">
        <v>432</v>
      </c>
      <c r="H10" s="1" t="s">
        <v>432</v>
      </c>
      <c r="I10" s="1" t="s">
        <v>432</v>
      </c>
      <c r="J10" s="1" t="s">
        <v>432</v>
      </c>
      <c r="L10" s="3" t="s">
        <v>421</v>
      </c>
      <c r="M10" s="3" t="s">
        <v>421</v>
      </c>
      <c r="N10" s="3" t="s">
        <v>421</v>
      </c>
      <c r="O10" s="3" t="s">
        <v>421</v>
      </c>
      <c r="P10" s="3">
        <v>1350</v>
      </c>
      <c r="Q10" s="3" t="s">
        <v>421</v>
      </c>
      <c r="R10" s="3" t="s">
        <v>421</v>
      </c>
      <c r="S10" s="3" t="s">
        <v>421</v>
      </c>
      <c r="T10" s="3" t="s">
        <v>421</v>
      </c>
      <c r="U10" s="84">
        <v>1350</v>
      </c>
      <c r="V10" t="s">
        <v>70</v>
      </c>
    </row>
    <row r="11" spans="1:22" hidden="1" x14ac:dyDescent="0.25">
      <c r="A11" t="s">
        <v>96</v>
      </c>
      <c r="B11" s="1" t="s">
        <v>433</v>
      </c>
      <c r="C11" t="s">
        <v>1</v>
      </c>
      <c r="D11" t="s">
        <v>417</v>
      </c>
      <c r="E11" t="s">
        <v>418</v>
      </c>
      <c r="F11" t="s">
        <v>419</v>
      </c>
      <c r="G11" s="1" t="s">
        <v>434</v>
      </c>
      <c r="H11" s="1" t="s">
        <v>434</v>
      </c>
      <c r="I11" s="1" t="s">
        <v>434</v>
      </c>
      <c r="J11" s="1" t="s">
        <v>434</v>
      </c>
      <c r="L11" s="3" t="s">
        <v>421</v>
      </c>
      <c r="M11" s="3" t="s">
        <v>421</v>
      </c>
      <c r="N11" s="3" t="s">
        <v>421</v>
      </c>
      <c r="O11" s="3" t="s">
        <v>421</v>
      </c>
      <c r="P11" s="3">
        <v>1350</v>
      </c>
      <c r="Q11" s="3" t="s">
        <v>421</v>
      </c>
      <c r="R11" s="3" t="s">
        <v>421</v>
      </c>
      <c r="S11" s="3" t="s">
        <v>421</v>
      </c>
      <c r="T11" s="3" t="s">
        <v>421</v>
      </c>
      <c r="U11" s="84">
        <v>1350</v>
      </c>
      <c r="V11" t="s">
        <v>70</v>
      </c>
    </row>
    <row r="12" spans="1:22" hidden="1" x14ac:dyDescent="0.25">
      <c r="A12" t="s">
        <v>96</v>
      </c>
      <c r="B12" s="1" t="s">
        <v>435</v>
      </c>
      <c r="C12" t="s">
        <v>1</v>
      </c>
      <c r="D12" t="s">
        <v>417</v>
      </c>
      <c r="E12" t="s">
        <v>418</v>
      </c>
      <c r="F12" t="s">
        <v>419</v>
      </c>
      <c r="G12" s="1" t="s">
        <v>436</v>
      </c>
      <c r="H12" s="1" t="s">
        <v>436</v>
      </c>
      <c r="I12" s="1" t="s">
        <v>436</v>
      </c>
      <c r="J12" s="1" t="s">
        <v>436</v>
      </c>
      <c r="L12" s="3" t="s">
        <v>421</v>
      </c>
      <c r="M12" s="3" t="s">
        <v>421</v>
      </c>
      <c r="N12" s="3" t="s">
        <v>421</v>
      </c>
      <c r="O12" s="3" t="s">
        <v>421</v>
      </c>
      <c r="P12" s="3">
        <v>1050</v>
      </c>
      <c r="Q12" s="3" t="s">
        <v>421</v>
      </c>
      <c r="R12" s="3" t="s">
        <v>421</v>
      </c>
      <c r="S12" s="3" t="s">
        <v>421</v>
      </c>
      <c r="T12" s="3" t="s">
        <v>421</v>
      </c>
      <c r="U12" s="84">
        <v>1050</v>
      </c>
      <c r="V12" t="s">
        <v>70</v>
      </c>
    </row>
    <row r="13" spans="1:22" hidden="1" x14ac:dyDescent="0.25">
      <c r="A13" t="s">
        <v>96</v>
      </c>
      <c r="B13" s="1" t="s">
        <v>433</v>
      </c>
      <c r="C13" t="s">
        <v>1</v>
      </c>
      <c r="D13" t="s">
        <v>417</v>
      </c>
      <c r="E13" t="s">
        <v>418</v>
      </c>
      <c r="F13" t="s">
        <v>419</v>
      </c>
      <c r="G13" s="1" t="s">
        <v>437</v>
      </c>
      <c r="H13" s="1" t="s">
        <v>437</v>
      </c>
      <c r="I13" s="1" t="s">
        <v>437</v>
      </c>
      <c r="J13" s="1" t="s">
        <v>437</v>
      </c>
      <c r="L13" s="3" t="s">
        <v>421</v>
      </c>
      <c r="M13" s="3" t="s">
        <v>421</v>
      </c>
      <c r="N13" s="3" t="s">
        <v>421</v>
      </c>
      <c r="O13" s="3" t="s">
        <v>421</v>
      </c>
      <c r="P13" s="3">
        <v>0</v>
      </c>
      <c r="Q13" s="3" t="s">
        <v>421</v>
      </c>
      <c r="R13" s="3" t="s">
        <v>421</v>
      </c>
      <c r="S13" s="3" t="s">
        <v>421</v>
      </c>
      <c r="T13" s="3" t="s">
        <v>421</v>
      </c>
      <c r="U13" s="84">
        <v>0</v>
      </c>
      <c r="V13" t="s">
        <v>70</v>
      </c>
    </row>
    <row r="14" spans="1:22" hidden="1" x14ac:dyDescent="0.25">
      <c r="A14" t="s">
        <v>96</v>
      </c>
      <c r="B14" s="1" t="s">
        <v>435</v>
      </c>
      <c r="C14" t="s">
        <v>1</v>
      </c>
      <c r="D14" t="s">
        <v>417</v>
      </c>
      <c r="E14" t="s">
        <v>418</v>
      </c>
      <c r="F14" t="s">
        <v>419</v>
      </c>
      <c r="G14" s="1" t="s">
        <v>438</v>
      </c>
      <c r="H14" s="1" t="s">
        <v>438</v>
      </c>
      <c r="I14" s="1" t="s">
        <v>438</v>
      </c>
      <c r="J14" s="1" t="s">
        <v>438</v>
      </c>
      <c r="L14" s="3" t="s">
        <v>421</v>
      </c>
      <c r="M14" s="3" t="s">
        <v>421</v>
      </c>
      <c r="N14" s="3" t="s">
        <v>421</v>
      </c>
      <c r="O14" s="3" t="s">
        <v>421</v>
      </c>
      <c r="P14" s="3">
        <v>850</v>
      </c>
      <c r="Q14" s="3" t="s">
        <v>421</v>
      </c>
      <c r="R14" s="3" t="s">
        <v>421</v>
      </c>
      <c r="S14" s="3" t="s">
        <v>421</v>
      </c>
      <c r="T14" s="3" t="s">
        <v>421</v>
      </c>
      <c r="U14" s="84">
        <v>850</v>
      </c>
      <c r="V14" t="s">
        <v>70</v>
      </c>
    </row>
    <row r="15" spans="1:22" hidden="1" x14ac:dyDescent="0.25">
      <c r="A15" t="s">
        <v>96</v>
      </c>
      <c r="B15" s="1" t="s">
        <v>435</v>
      </c>
      <c r="C15" t="s">
        <v>1</v>
      </c>
      <c r="D15" t="s">
        <v>417</v>
      </c>
      <c r="E15" t="s">
        <v>418</v>
      </c>
      <c r="F15" t="s">
        <v>419</v>
      </c>
      <c r="G15" s="1" t="s">
        <v>439</v>
      </c>
      <c r="H15" s="1" t="s">
        <v>439</v>
      </c>
      <c r="I15" s="1" t="s">
        <v>439</v>
      </c>
      <c r="J15" s="1" t="s">
        <v>439</v>
      </c>
      <c r="L15" s="3" t="s">
        <v>421</v>
      </c>
      <c r="M15" s="3" t="s">
        <v>421</v>
      </c>
      <c r="N15" s="3" t="s">
        <v>421</v>
      </c>
      <c r="O15" s="3" t="s">
        <v>421</v>
      </c>
      <c r="P15" s="3">
        <v>1275</v>
      </c>
      <c r="Q15" s="3" t="s">
        <v>421</v>
      </c>
      <c r="R15" s="3" t="s">
        <v>421</v>
      </c>
      <c r="S15" s="3" t="s">
        <v>421</v>
      </c>
      <c r="T15" s="3" t="s">
        <v>421</v>
      </c>
      <c r="U15" s="84">
        <v>1275</v>
      </c>
      <c r="V15" t="s">
        <v>70</v>
      </c>
    </row>
    <row r="16" spans="1:22" hidden="1" x14ac:dyDescent="0.25">
      <c r="A16" t="s">
        <v>96</v>
      </c>
      <c r="B16" s="1" t="s">
        <v>435</v>
      </c>
      <c r="C16" t="s">
        <v>1</v>
      </c>
      <c r="D16" t="s">
        <v>417</v>
      </c>
      <c r="E16" t="s">
        <v>418</v>
      </c>
      <c r="F16" t="s">
        <v>419</v>
      </c>
      <c r="G16" s="1" t="s">
        <v>440</v>
      </c>
      <c r="H16" s="1" t="s">
        <v>440</v>
      </c>
      <c r="I16" s="1" t="s">
        <v>440</v>
      </c>
      <c r="J16" s="1" t="s">
        <v>440</v>
      </c>
      <c r="L16" s="3" t="s">
        <v>421</v>
      </c>
      <c r="M16" s="3" t="s">
        <v>421</v>
      </c>
      <c r="N16" s="3" t="s">
        <v>421</v>
      </c>
      <c r="O16" s="3" t="s">
        <v>421</v>
      </c>
      <c r="P16" s="3">
        <v>675</v>
      </c>
      <c r="Q16" s="3" t="s">
        <v>421</v>
      </c>
      <c r="R16" s="3" t="s">
        <v>421</v>
      </c>
      <c r="S16" s="3" t="s">
        <v>421</v>
      </c>
      <c r="T16" s="3" t="s">
        <v>421</v>
      </c>
      <c r="U16" s="84">
        <v>675</v>
      </c>
      <c r="V16" t="s">
        <v>70</v>
      </c>
    </row>
    <row r="17" spans="1:22" hidden="1" x14ac:dyDescent="0.25">
      <c r="A17" t="s">
        <v>96</v>
      </c>
      <c r="B17" s="1" t="s">
        <v>435</v>
      </c>
      <c r="C17" t="s">
        <v>1</v>
      </c>
      <c r="D17" t="s">
        <v>417</v>
      </c>
      <c r="E17" t="s">
        <v>418</v>
      </c>
      <c r="F17" t="s">
        <v>419</v>
      </c>
      <c r="G17" s="1" t="s">
        <v>441</v>
      </c>
      <c r="H17" s="1" t="s">
        <v>441</v>
      </c>
      <c r="I17" s="1" t="s">
        <v>441</v>
      </c>
      <c r="J17" s="1" t="s">
        <v>441</v>
      </c>
      <c r="L17" s="3" t="s">
        <v>421</v>
      </c>
      <c r="M17" s="3" t="s">
        <v>421</v>
      </c>
      <c r="N17" s="3" t="s">
        <v>421</v>
      </c>
      <c r="O17" s="3" t="s">
        <v>421</v>
      </c>
      <c r="P17" s="3">
        <v>675</v>
      </c>
      <c r="Q17" s="3" t="s">
        <v>421</v>
      </c>
      <c r="R17" s="3" t="s">
        <v>421</v>
      </c>
      <c r="S17" s="3" t="s">
        <v>421</v>
      </c>
      <c r="T17" s="3" t="s">
        <v>421</v>
      </c>
      <c r="U17" s="84">
        <v>675</v>
      </c>
      <c r="V17" t="s">
        <v>70</v>
      </c>
    </row>
    <row r="18" spans="1:22" hidden="1" x14ac:dyDescent="0.25">
      <c r="A18" t="s">
        <v>96</v>
      </c>
      <c r="B18" s="1" t="s">
        <v>435</v>
      </c>
      <c r="C18" t="s">
        <v>1</v>
      </c>
      <c r="D18" t="s">
        <v>417</v>
      </c>
      <c r="E18" t="s">
        <v>418</v>
      </c>
      <c r="F18" t="s">
        <v>419</v>
      </c>
      <c r="G18" s="1" t="s">
        <v>442</v>
      </c>
      <c r="H18" s="1" t="s">
        <v>442</v>
      </c>
      <c r="I18" s="1" t="s">
        <v>442</v>
      </c>
      <c r="J18" s="1" t="s">
        <v>442</v>
      </c>
      <c r="L18" s="3" t="s">
        <v>421</v>
      </c>
      <c r="M18" s="3" t="s">
        <v>421</v>
      </c>
      <c r="N18" s="3" t="s">
        <v>421</v>
      </c>
      <c r="O18" s="3" t="s">
        <v>421</v>
      </c>
      <c r="P18" s="3">
        <v>850</v>
      </c>
      <c r="Q18" s="3" t="s">
        <v>421</v>
      </c>
      <c r="R18" s="3" t="s">
        <v>421</v>
      </c>
      <c r="S18" s="3" t="s">
        <v>421</v>
      </c>
      <c r="T18" s="3" t="s">
        <v>421</v>
      </c>
      <c r="U18" s="84">
        <v>850</v>
      </c>
      <c r="V18" t="s">
        <v>70</v>
      </c>
    </row>
    <row r="19" spans="1:22" hidden="1" x14ac:dyDescent="0.25">
      <c r="A19" t="s">
        <v>96</v>
      </c>
      <c r="B19" s="1" t="s">
        <v>410</v>
      </c>
      <c r="C19" t="s">
        <v>1</v>
      </c>
      <c r="D19" t="s">
        <v>417</v>
      </c>
      <c r="E19" t="s">
        <v>418</v>
      </c>
      <c r="F19" t="s">
        <v>419</v>
      </c>
      <c r="G19" s="1" t="s">
        <v>443</v>
      </c>
      <c r="H19" s="1" t="s">
        <v>443</v>
      </c>
      <c r="I19" s="1" t="s">
        <v>443</v>
      </c>
      <c r="J19" s="1" t="s">
        <v>443</v>
      </c>
      <c r="L19" s="3" t="s">
        <v>421</v>
      </c>
      <c r="M19" s="3" t="s">
        <v>421</v>
      </c>
      <c r="N19" s="3" t="s">
        <v>421</v>
      </c>
      <c r="O19" s="3" t="s">
        <v>421</v>
      </c>
      <c r="P19" s="3">
        <v>1350</v>
      </c>
      <c r="Q19" s="3" t="s">
        <v>421</v>
      </c>
      <c r="R19" s="3" t="s">
        <v>421</v>
      </c>
      <c r="S19" s="3" t="s">
        <v>421</v>
      </c>
      <c r="T19" s="3" t="s">
        <v>421</v>
      </c>
      <c r="U19" s="84">
        <v>1350</v>
      </c>
      <c r="V19" t="s">
        <v>70</v>
      </c>
    </row>
    <row r="20" spans="1:22" hidden="1" x14ac:dyDescent="0.25">
      <c r="A20" t="s">
        <v>96</v>
      </c>
      <c r="B20" s="1" t="s">
        <v>410</v>
      </c>
      <c r="C20" t="s">
        <v>1</v>
      </c>
      <c r="D20" t="s">
        <v>417</v>
      </c>
      <c r="E20" t="s">
        <v>418</v>
      </c>
      <c r="F20" t="s">
        <v>419</v>
      </c>
      <c r="G20" s="1" t="s">
        <v>444</v>
      </c>
      <c r="H20" s="1" t="s">
        <v>444</v>
      </c>
      <c r="I20" s="1" t="s">
        <v>444</v>
      </c>
      <c r="J20" s="1" t="s">
        <v>444</v>
      </c>
      <c r="L20" s="3" t="s">
        <v>421</v>
      </c>
      <c r="M20" s="3" t="s">
        <v>421</v>
      </c>
      <c r="N20" s="3" t="s">
        <v>421</v>
      </c>
      <c r="O20" s="3" t="s">
        <v>421</v>
      </c>
      <c r="P20" s="3">
        <v>1350</v>
      </c>
      <c r="Q20" s="3" t="s">
        <v>421</v>
      </c>
      <c r="R20" s="3" t="s">
        <v>421</v>
      </c>
      <c r="S20" s="3" t="s">
        <v>421</v>
      </c>
      <c r="T20" s="3" t="s">
        <v>421</v>
      </c>
      <c r="U20" s="84">
        <v>1350</v>
      </c>
      <c r="V20" t="s">
        <v>70</v>
      </c>
    </row>
    <row r="21" spans="1:22" hidden="1" x14ac:dyDescent="0.25">
      <c r="A21" t="s">
        <v>96</v>
      </c>
      <c r="B21" s="1" t="s">
        <v>410</v>
      </c>
      <c r="C21" t="s">
        <v>1</v>
      </c>
      <c r="D21" t="s">
        <v>417</v>
      </c>
      <c r="E21" t="s">
        <v>418</v>
      </c>
      <c r="F21" t="s">
        <v>419</v>
      </c>
      <c r="G21" s="1" t="s">
        <v>445</v>
      </c>
      <c r="H21" s="1" t="s">
        <v>445</v>
      </c>
      <c r="I21" s="1" t="s">
        <v>445</v>
      </c>
      <c r="J21" s="1" t="s">
        <v>445</v>
      </c>
      <c r="L21" s="3" t="s">
        <v>421</v>
      </c>
      <c r="M21" s="3" t="s">
        <v>421</v>
      </c>
      <c r="N21" s="3" t="s">
        <v>421</v>
      </c>
      <c r="O21" s="3" t="s">
        <v>421</v>
      </c>
      <c r="P21" s="3">
        <v>1350</v>
      </c>
      <c r="Q21" s="3" t="s">
        <v>421</v>
      </c>
      <c r="R21" s="3" t="s">
        <v>421</v>
      </c>
      <c r="S21" s="3" t="s">
        <v>421</v>
      </c>
      <c r="T21" s="3" t="s">
        <v>421</v>
      </c>
      <c r="U21" s="84">
        <v>1350</v>
      </c>
      <c r="V21" t="s">
        <v>70</v>
      </c>
    </row>
    <row r="22" spans="1:22" hidden="1" x14ac:dyDescent="0.25">
      <c r="A22" t="s">
        <v>414</v>
      </c>
      <c r="B22" s="1" t="s">
        <v>446</v>
      </c>
      <c r="C22" t="s">
        <v>1</v>
      </c>
      <c r="D22" t="s">
        <v>417</v>
      </c>
      <c r="E22" t="s">
        <v>418</v>
      </c>
      <c r="F22" t="s">
        <v>419</v>
      </c>
      <c r="G22" s="1" t="s">
        <v>447</v>
      </c>
      <c r="H22" s="1" t="s">
        <v>447</v>
      </c>
      <c r="I22" s="1" t="s">
        <v>447</v>
      </c>
      <c r="J22" s="1" t="s">
        <v>447</v>
      </c>
      <c r="L22" s="3" t="s">
        <v>421</v>
      </c>
      <c r="M22" s="3" t="s">
        <v>421</v>
      </c>
      <c r="N22" s="3" t="s">
        <v>421</v>
      </c>
      <c r="O22" s="3" t="s">
        <v>421</v>
      </c>
      <c r="P22" s="3">
        <v>1350</v>
      </c>
      <c r="Q22" s="3" t="s">
        <v>421</v>
      </c>
      <c r="R22" s="3" t="s">
        <v>421</v>
      </c>
      <c r="S22" s="3" t="s">
        <v>421</v>
      </c>
      <c r="T22" s="3" t="s">
        <v>421</v>
      </c>
      <c r="U22" s="84">
        <v>1350</v>
      </c>
      <c r="V22" t="s">
        <v>70</v>
      </c>
    </row>
    <row r="23" spans="1:22" hidden="1" x14ac:dyDescent="0.25">
      <c r="A23" t="s">
        <v>414</v>
      </c>
      <c r="B23" s="1" t="s">
        <v>446</v>
      </c>
      <c r="C23" t="s">
        <v>1</v>
      </c>
      <c r="D23" t="s">
        <v>417</v>
      </c>
      <c r="E23" t="s">
        <v>418</v>
      </c>
      <c r="F23" t="s">
        <v>419</v>
      </c>
      <c r="G23" s="1" t="s">
        <v>448</v>
      </c>
      <c r="H23" s="1" t="s">
        <v>448</v>
      </c>
      <c r="I23" s="1" t="s">
        <v>448</v>
      </c>
      <c r="J23" s="1" t="s">
        <v>448</v>
      </c>
      <c r="L23" s="3" t="s">
        <v>421</v>
      </c>
      <c r="M23" s="3" t="s">
        <v>421</v>
      </c>
      <c r="N23" s="3" t="s">
        <v>421</v>
      </c>
      <c r="O23" s="3" t="s">
        <v>421</v>
      </c>
      <c r="P23" s="3">
        <v>1275</v>
      </c>
      <c r="Q23" s="3" t="s">
        <v>421</v>
      </c>
      <c r="R23" s="3" t="s">
        <v>421</v>
      </c>
      <c r="S23" s="3" t="s">
        <v>421</v>
      </c>
      <c r="T23" s="3" t="s">
        <v>421</v>
      </c>
      <c r="U23" s="84">
        <v>1275</v>
      </c>
      <c r="V23" t="s">
        <v>70</v>
      </c>
    </row>
    <row r="24" spans="1:22" hidden="1" x14ac:dyDescent="0.25">
      <c r="A24" t="s">
        <v>414</v>
      </c>
      <c r="B24" s="1" t="s">
        <v>446</v>
      </c>
      <c r="C24" t="s">
        <v>1</v>
      </c>
      <c r="D24" t="s">
        <v>417</v>
      </c>
      <c r="E24" t="s">
        <v>418</v>
      </c>
      <c r="F24" t="s">
        <v>419</v>
      </c>
      <c r="G24" s="1" t="s">
        <v>449</v>
      </c>
      <c r="H24" s="1" t="s">
        <v>449</v>
      </c>
      <c r="I24" s="1" t="s">
        <v>449</v>
      </c>
      <c r="J24" s="1" t="s">
        <v>449</v>
      </c>
      <c r="L24" s="3" t="s">
        <v>421</v>
      </c>
      <c r="M24" s="3" t="s">
        <v>421</v>
      </c>
      <c r="N24" s="3" t="s">
        <v>421</v>
      </c>
      <c r="O24" s="3" t="s">
        <v>421</v>
      </c>
      <c r="P24" s="3">
        <v>675</v>
      </c>
      <c r="Q24" s="3" t="s">
        <v>421</v>
      </c>
      <c r="R24" s="3" t="s">
        <v>421</v>
      </c>
      <c r="S24" s="3" t="s">
        <v>421</v>
      </c>
      <c r="T24" s="3" t="s">
        <v>421</v>
      </c>
      <c r="U24" s="84">
        <v>675</v>
      </c>
      <c r="V24" t="s">
        <v>70</v>
      </c>
    </row>
    <row r="25" spans="1:22" hidden="1" x14ac:dyDescent="0.25">
      <c r="A25" t="s">
        <v>414</v>
      </c>
      <c r="B25" s="1" t="s">
        <v>450</v>
      </c>
      <c r="C25" t="s">
        <v>1</v>
      </c>
      <c r="D25" t="s">
        <v>417</v>
      </c>
      <c r="E25" t="s">
        <v>418</v>
      </c>
      <c r="F25" t="s">
        <v>419</v>
      </c>
      <c r="G25" s="1" t="s">
        <v>451</v>
      </c>
      <c r="H25" s="1" t="s">
        <v>451</v>
      </c>
      <c r="I25" s="1" t="s">
        <v>451</v>
      </c>
      <c r="J25" s="1" t="s">
        <v>451</v>
      </c>
      <c r="L25" s="3" t="s">
        <v>421</v>
      </c>
      <c r="M25" s="3" t="s">
        <v>421</v>
      </c>
      <c r="N25" s="3" t="s">
        <v>421</v>
      </c>
      <c r="O25" s="3" t="s">
        <v>421</v>
      </c>
      <c r="P25" s="3">
        <v>850</v>
      </c>
      <c r="Q25" s="3" t="s">
        <v>421</v>
      </c>
      <c r="R25" s="3" t="s">
        <v>421</v>
      </c>
      <c r="S25" s="3" t="s">
        <v>421</v>
      </c>
      <c r="T25" s="3" t="s">
        <v>421</v>
      </c>
      <c r="U25" s="84">
        <v>850</v>
      </c>
      <c r="V25" t="s">
        <v>70</v>
      </c>
    </row>
    <row r="26" spans="1:22" hidden="1" x14ac:dyDescent="0.25">
      <c r="A26" t="s">
        <v>414</v>
      </c>
      <c r="B26" s="1" t="s">
        <v>450</v>
      </c>
      <c r="C26" t="s">
        <v>1</v>
      </c>
      <c r="D26" t="s">
        <v>417</v>
      </c>
      <c r="E26" t="s">
        <v>418</v>
      </c>
      <c r="F26" t="s">
        <v>419</v>
      </c>
      <c r="G26" s="1" t="s">
        <v>452</v>
      </c>
      <c r="H26" s="1" t="s">
        <v>452</v>
      </c>
      <c r="I26" s="1" t="s">
        <v>452</v>
      </c>
      <c r="J26" s="1" t="s">
        <v>452</v>
      </c>
      <c r="L26" s="3" t="s">
        <v>421</v>
      </c>
      <c r="M26" s="3" t="s">
        <v>421</v>
      </c>
      <c r="N26" s="3" t="s">
        <v>421</v>
      </c>
      <c r="O26" s="3" t="s">
        <v>421</v>
      </c>
      <c r="P26" s="3">
        <v>675</v>
      </c>
      <c r="Q26" s="3" t="s">
        <v>421</v>
      </c>
      <c r="R26" s="3" t="s">
        <v>421</v>
      </c>
      <c r="S26" s="3" t="s">
        <v>421</v>
      </c>
      <c r="T26" s="3" t="s">
        <v>421</v>
      </c>
      <c r="U26" s="84">
        <v>675</v>
      </c>
      <c r="V26" t="s">
        <v>70</v>
      </c>
    </row>
    <row r="27" spans="1:22" hidden="1" x14ac:dyDescent="0.25">
      <c r="A27" t="s">
        <v>414</v>
      </c>
      <c r="B27" s="1" t="s">
        <v>450</v>
      </c>
      <c r="C27" t="s">
        <v>1</v>
      </c>
      <c r="D27" t="s">
        <v>417</v>
      </c>
      <c r="E27" t="s">
        <v>418</v>
      </c>
      <c r="F27" t="s">
        <v>419</v>
      </c>
      <c r="G27" s="1" t="s">
        <v>453</v>
      </c>
      <c r="H27" s="1" t="s">
        <v>453</v>
      </c>
      <c r="I27" s="1" t="s">
        <v>453</v>
      </c>
      <c r="J27" s="1" t="s">
        <v>453</v>
      </c>
      <c r="L27" s="3" t="s">
        <v>421</v>
      </c>
      <c r="M27" s="3" t="s">
        <v>421</v>
      </c>
      <c r="N27" s="3" t="s">
        <v>421</v>
      </c>
      <c r="O27" s="3" t="s">
        <v>421</v>
      </c>
      <c r="P27" s="3">
        <v>1350</v>
      </c>
      <c r="Q27" s="3" t="s">
        <v>421</v>
      </c>
      <c r="R27" s="3" t="s">
        <v>421</v>
      </c>
      <c r="S27" s="3" t="s">
        <v>421</v>
      </c>
      <c r="T27" s="3" t="s">
        <v>421</v>
      </c>
      <c r="U27" s="84">
        <v>1350</v>
      </c>
      <c r="V27" t="s">
        <v>70</v>
      </c>
    </row>
    <row r="28" spans="1:22" hidden="1" x14ac:dyDescent="0.25">
      <c r="A28" t="s">
        <v>414</v>
      </c>
      <c r="B28" s="1" t="s">
        <v>450</v>
      </c>
      <c r="C28" t="s">
        <v>1</v>
      </c>
      <c r="D28" t="s">
        <v>417</v>
      </c>
      <c r="E28" t="s">
        <v>418</v>
      </c>
      <c r="F28" t="s">
        <v>419</v>
      </c>
      <c r="G28" s="1" t="s">
        <v>454</v>
      </c>
      <c r="H28" s="1" t="s">
        <v>454</v>
      </c>
      <c r="I28" s="1" t="s">
        <v>454</v>
      </c>
      <c r="J28" s="1" t="s">
        <v>454</v>
      </c>
      <c r="L28" s="3" t="s">
        <v>421</v>
      </c>
      <c r="M28" s="3" t="s">
        <v>421</v>
      </c>
      <c r="N28" s="3" t="s">
        <v>421</v>
      </c>
      <c r="O28" s="3" t="s">
        <v>421</v>
      </c>
      <c r="P28" s="3">
        <v>850</v>
      </c>
      <c r="Q28" s="3" t="s">
        <v>421</v>
      </c>
      <c r="R28" s="3" t="s">
        <v>421</v>
      </c>
      <c r="S28" s="3" t="s">
        <v>421</v>
      </c>
      <c r="T28" s="3" t="s">
        <v>421</v>
      </c>
      <c r="U28" s="84">
        <v>850</v>
      </c>
      <c r="V28" t="s">
        <v>70</v>
      </c>
    </row>
    <row r="29" spans="1:22" hidden="1" x14ac:dyDescent="0.25">
      <c r="A29" t="s">
        <v>414</v>
      </c>
      <c r="B29" s="1" t="s">
        <v>455</v>
      </c>
      <c r="C29" t="s">
        <v>1</v>
      </c>
      <c r="D29" t="s">
        <v>417</v>
      </c>
      <c r="E29" t="s">
        <v>418</v>
      </c>
      <c r="F29" t="s">
        <v>419</v>
      </c>
      <c r="G29" s="1" t="s">
        <v>456</v>
      </c>
      <c r="H29" s="1" t="s">
        <v>456</v>
      </c>
      <c r="I29" s="1" t="s">
        <v>456</v>
      </c>
      <c r="J29" s="1" t="s">
        <v>456</v>
      </c>
      <c r="L29" s="3" t="s">
        <v>421</v>
      </c>
      <c r="M29" s="3" t="s">
        <v>421</v>
      </c>
      <c r="N29" s="3" t="s">
        <v>421</v>
      </c>
      <c r="O29" s="3" t="s">
        <v>421</v>
      </c>
      <c r="P29" s="3">
        <v>675</v>
      </c>
      <c r="Q29" s="3" t="s">
        <v>421</v>
      </c>
      <c r="R29" s="3" t="s">
        <v>421</v>
      </c>
      <c r="S29" s="3" t="s">
        <v>421</v>
      </c>
      <c r="T29" s="3" t="s">
        <v>421</v>
      </c>
      <c r="U29" s="84">
        <v>675</v>
      </c>
      <c r="V29" t="s">
        <v>70</v>
      </c>
    </row>
    <row r="30" spans="1:22" hidden="1" x14ac:dyDescent="0.25">
      <c r="A30" t="s">
        <v>414</v>
      </c>
      <c r="B30" s="1" t="s">
        <v>457</v>
      </c>
      <c r="C30" t="s">
        <v>1</v>
      </c>
      <c r="D30" t="s">
        <v>417</v>
      </c>
      <c r="E30" t="s">
        <v>418</v>
      </c>
      <c r="F30" t="s">
        <v>419</v>
      </c>
      <c r="G30" s="1" t="s">
        <v>458</v>
      </c>
      <c r="H30" s="1" t="s">
        <v>458</v>
      </c>
      <c r="I30" s="1" t="s">
        <v>458</v>
      </c>
      <c r="J30" s="1" t="s">
        <v>458</v>
      </c>
      <c r="L30" s="3" t="s">
        <v>421</v>
      </c>
      <c r="M30" s="3" t="s">
        <v>421</v>
      </c>
      <c r="N30" s="3" t="s">
        <v>421</v>
      </c>
      <c r="O30" s="3" t="s">
        <v>421</v>
      </c>
      <c r="P30" s="3">
        <v>675</v>
      </c>
      <c r="Q30" s="3" t="s">
        <v>421</v>
      </c>
      <c r="R30" s="3" t="s">
        <v>421</v>
      </c>
      <c r="S30" s="3" t="s">
        <v>421</v>
      </c>
      <c r="T30" s="3" t="s">
        <v>421</v>
      </c>
      <c r="U30" s="84">
        <v>675</v>
      </c>
      <c r="V30" t="s">
        <v>70</v>
      </c>
    </row>
    <row r="31" spans="1:22" hidden="1" x14ac:dyDescent="0.25">
      <c r="A31" t="s">
        <v>414</v>
      </c>
      <c r="B31" s="1" t="s">
        <v>459</v>
      </c>
      <c r="C31" t="s">
        <v>1</v>
      </c>
      <c r="D31" t="s">
        <v>417</v>
      </c>
      <c r="E31" t="s">
        <v>418</v>
      </c>
      <c r="F31" t="s">
        <v>419</v>
      </c>
      <c r="G31" s="1" t="s">
        <v>460</v>
      </c>
      <c r="H31" s="1" t="s">
        <v>460</v>
      </c>
      <c r="I31" s="1" t="s">
        <v>460</v>
      </c>
      <c r="J31" s="1" t="s">
        <v>460</v>
      </c>
      <c r="L31" s="3" t="s">
        <v>421</v>
      </c>
      <c r="M31" s="3" t="s">
        <v>421</v>
      </c>
      <c r="N31" s="3" t="s">
        <v>421</v>
      </c>
      <c r="O31" s="3" t="s">
        <v>421</v>
      </c>
      <c r="P31" s="3">
        <v>1350</v>
      </c>
      <c r="Q31" s="3" t="s">
        <v>421</v>
      </c>
      <c r="R31" s="3" t="s">
        <v>421</v>
      </c>
      <c r="S31" s="3" t="s">
        <v>421</v>
      </c>
      <c r="T31" s="3" t="s">
        <v>421</v>
      </c>
      <c r="U31" s="84">
        <v>1350</v>
      </c>
      <c r="V31" t="s">
        <v>70</v>
      </c>
    </row>
    <row r="32" spans="1:22" hidden="1" x14ac:dyDescent="0.25">
      <c r="A32" t="s">
        <v>414</v>
      </c>
      <c r="B32" s="1" t="s">
        <v>461</v>
      </c>
      <c r="C32" t="s">
        <v>1</v>
      </c>
      <c r="D32" t="s">
        <v>417</v>
      </c>
      <c r="E32" t="s">
        <v>418</v>
      </c>
      <c r="F32" t="s">
        <v>419</v>
      </c>
      <c r="G32" s="1" t="s">
        <v>462</v>
      </c>
      <c r="H32" s="1" t="s">
        <v>462</v>
      </c>
      <c r="I32" s="1" t="s">
        <v>462</v>
      </c>
      <c r="J32" s="1" t="s">
        <v>462</v>
      </c>
      <c r="L32" s="3" t="s">
        <v>421</v>
      </c>
      <c r="M32" s="3" t="s">
        <v>421</v>
      </c>
      <c r="N32" s="3" t="s">
        <v>421</v>
      </c>
      <c r="O32" s="3" t="s">
        <v>421</v>
      </c>
      <c r="P32" s="3">
        <v>1700</v>
      </c>
      <c r="Q32" s="3" t="s">
        <v>421</v>
      </c>
      <c r="R32" s="3" t="s">
        <v>421</v>
      </c>
      <c r="S32" s="3" t="s">
        <v>421</v>
      </c>
      <c r="T32" s="3" t="s">
        <v>421</v>
      </c>
      <c r="U32" s="84">
        <v>1700</v>
      </c>
      <c r="V32" t="s">
        <v>70</v>
      </c>
    </row>
    <row r="33" spans="1:22" hidden="1" x14ac:dyDescent="0.25">
      <c r="A33" t="s">
        <v>414</v>
      </c>
      <c r="B33" s="1" t="s">
        <v>461</v>
      </c>
      <c r="C33" t="s">
        <v>1</v>
      </c>
      <c r="D33" t="s">
        <v>417</v>
      </c>
      <c r="E33" t="s">
        <v>418</v>
      </c>
      <c r="F33" t="s">
        <v>419</v>
      </c>
      <c r="G33" s="1" t="s">
        <v>463</v>
      </c>
      <c r="H33" s="1" t="s">
        <v>463</v>
      </c>
      <c r="I33" s="1" t="s">
        <v>463</v>
      </c>
      <c r="J33" s="1" t="s">
        <v>463</v>
      </c>
      <c r="L33" s="3" t="s">
        <v>421</v>
      </c>
      <c r="M33" s="3" t="s">
        <v>421</v>
      </c>
      <c r="N33" s="3" t="s">
        <v>421</v>
      </c>
      <c r="O33" s="3" t="s">
        <v>421</v>
      </c>
      <c r="P33" s="3">
        <v>1350</v>
      </c>
      <c r="Q33" s="3" t="s">
        <v>421</v>
      </c>
      <c r="R33" s="3" t="s">
        <v>421</v>
      </c>
      <c r="S33" s="3" t="s">
        <v>421</v>
      </c>
      <c r="T33" s="3" t="s">
        <v>421</v>
      </c>
      <c r="U33" s="84">
        <v>1350</v>
      </c>
      <c r="V33" t="s">
        <v>70</v>
      </c>
    </row>
    <row r="34" spans="1:22" hidden="1" x14ac:dyDescent="0.25">
      <c r="A34" t="s">
        <v>414</v>
      </c>
      <c r="B34" s="1" t="s">
        <v>461</v>
      </c>
      <c r="C34" t="s">
        <v>1</v>
      </c>
      <c r="D34" t="s">
        <v>417</v>
      </c>
      <c r="E34" t="s">
        <v>418</v>
      </c>
      <c r="F34" t="s">
        <v>419</v>
      </c>
      <c r="G34" s="1" t="s">
        <v>464</v>
      </c>
      <c r="H34" s="1" t="s">
        <v>464</v>
      </c>
      <c r="I34" s="1" t="s">
        <v>464</v>
      </c>
      <c r="J34" s="1" t="s">
        <v>464</v>
      </c>
      <c r="L34" s="3" t="s">
        <v>421</v>
      </c>
      <c r="M34" s="3" t="s">
        <v>421</v>
      </c>
      <c r="N34" s="3" t="s">
        <v>421</v>
      </c>
      <c r="O34" s="3" t="s">
        <v>421</v>
      </c>
      <c r="P34" s="3">
        <v>1350</v>
      </c>
      <c r="Q34" s="3" t="s">
        <v>421</v>
      </c>
      <c r="R34" s="3" t="s">
        <v>421</v>
      </c>
      <c r="S34" s="3" t="s">
        <v>421</v>
      </c>
      <c r="T34" s="3" t="s">
        <v>421</v>
      </c>
      <c r="U34" s="84">
        <v>1350</v>
      </c>
      <c r="V34" t="s">
        <v>70</v>
      </c>
    </row>
    <row r="35" spans="1:22" hidden="1" x14ac:dyDescent="0.25">
      <c r="A35" t="s">
        <v>414</v>
      </c>
      <c r="B35" s="1" t="s">
        <v>461</v>
      </c>
      <c r="C35" t="s">
        <v>1</v>
      </c>
      <c r="D35" t="s">
        <v>417</v>
      </c>
      <c r="E35" t="s">
        <v>418</v>
      </c>
      <c r="F35" t="s">
        <v>419</v>
      </c>
      <c r="G35" s="1" t="s">
        <v>465</v>
      </c>
      <c r="H35" s="1" t="s">
        <v>465</v>
      </c>
      <c r="I35" s="1" t="s">
        <v>465</v>
      </c>
      <c r="J35" s="1" t="s">
        <v>465</v>
      </c>
      <c r="L35" s="3" t="s">
        <v>421</v>
      </c>
      <c r="M35" s="3" t="s">
        <v>421</v>
      </c>
      <c r="N35" s="3" t="s">
        <v>421</v>
      </c>
      <c r="O35" s="3" t="s">
        <v>421</v>
      </c>
      <c r="P35" s="3">
        <v>1275</v>
      </c>
      <c r="Q35" s="3" t="s">
        <v>421</v>
      </c>
      <c r="R35" s="3" t="s">
        <v>421</v>
      </c>
      <c r="S35" s="3" t="s">
        <v>421</v>
      </c>
      <c r="T35" s="3" t="s">
        <v>421</v>
      </c>
      <c r="U35" s="84">
        <v>1275</v>
      </c>
      <c r="V35" t="s">
        <v>70</v>
      </c>
    </row>
    <row r="36" spans="1:22" hidden="1" x14ac:dyDescent="0.25">
      <c r="A36" t="s">
        <v>414</v>
      </c>
      <c r="B36" s="1" t="s">
        <v>466</v>
      </c>
      <c r="C36" t="s">
        <v>1</v>
      </c>
      <c r="D36" t="s">
        <v>417</v>
      </c>
      <c r="E36" t="s">
        <v>418</v>
      </c>
      <c r="F36" t="s">
        <v>419</v>
      </c>
      <c r="G36" s="1" t="s">
        <v>467</v>
      </c>
      <c r="H36" s="1" t="s">
        <v>467</v>
      </c>
      <c r="I36" s="1" t="s">
        <v>467</v>
      </c>
      <c r="J36" s="1" t="s">
        <v>467</v>
      </c>
      <c r="L36" s="3" t="s">
        <v>421</v>
      </c>
      <c r="M36" s="3" t="s">
        <v>421</v>
      </c>
      <c r="N36" s="3" t="s">
        <v>421</v>
      </c>
      <c r="O36" s="3" t="s">
        <v>421</v>
      </c>
      <c r="P36" s="3">
        <v>1350</v>
      </c>
      <c r="Q36" s="3" t="s">
        <v>421</v>
      </c>
      <c r="R36" s="3" t="s">
        <v>421</v>
      </c>
      <c r="S36" s="3" t="s">
        <v>421</v>
      </c>
      <c r="T36" s="3" t="s">
        <v>421</v>
      </c>
      <c r="U36" s="84">
        <v>1350</v>
      </c>
      <c r="V36" t="s">
        <v>70</v>
      </c>
    </row>
    <row r="37" spans="1:22" hidden="1" x14ac:dyDescent="0.25">
      <c r="A37" t="s">
        <v>414</v>
      </c>
      <c r="B37" s="1" t="s">
        <v>468</v>
      </c>
      <c r="C37" t="s">
        <v>1</v>
      </c>
      <c r="D37" t="s">
        <v>417</v>
      </c>
      <c r="E37" t="s">
        <v>418</v>
      </c>
      <c r="F37" t="s">
        <v>419</v>
      </c>
      <c r="G37" s="1" t="s">
        <v>469</v>
      </c>
      <c r="H37" s="1" t="s">
        <v>469</v>
      </c>
      <c r="I37" s="1" t="s">
        <v>469</v>
      </c>
      <c r="J37" s="1" t="s">
        <v>469</v>
      </c>
      <c r="L37" s="3" t="s">
        <v>421</v>
      </c>
      <c r="M37" s="3" t="s">
        <v>421</v>
      </c>
      <c r="N37" s="3" t="s">
        <v>421</v>
      </c>
      <c r="O37" s="3" t="s">
        <v>421</v>
      </c>
      <c r="P37" s="3">
        <v>1350</v>
      </c>
      <c r="Q37" s="3" t="s">
        <v>421</v>
      </c>
      <c r="R37" s="3" t="s">
        <v>421</v>
      </c>
      <c r="S37" s="3" t="s">
        <v>421</v>
      </c>
      <c r="T37" s="3" t="s">
        <v>421</v>
      </c>
      <c r="U37" s="84">
        <v>1350</v>
      </c>
      <c r="V37" t="s">
        <v>70</v>
      </c>
    </row>
    <row r="38" spans="1:22" hidden="1" x14ac:dyDescent="0.25">
      <c r="A38" t="s">
        <v>414</v>
      </c>
      <c r="B38" s="1" t="s">
        <v>470</v>
      </c>
      <c r="C38" t="s">
        <v>1</v>
      </c>
      <c r="D38" t="s">
        <v>417</v>
      </c>
      <c r="E38" t="s">
        <v>418</v>
      </c>
      <c r="F38" t="s">
        <v>419</v>
      </c>
      <c r="G38" s="1" t="s">
        <v>471</v>
      </c>
      <c r="H38" s="1" t="s">
        <v>471</v>
      </c>
      <c r="I38" s="1" t="s">
        <v>471</v>
      </c>
      <c r="J38" s="1" t="s">
        <v>471</v>
      </c>
      <c r="L38" s="3" t="s">
        <v>421</v>
      </c>
      <c r="M38" s="3" t="s">
        <v>421</v>
      </c>
      <c r="N38" s="3" t="s">
        <v>421</v>
      </c>
      <c r="O38" s="3" t="s">
        <v>421</v>
      </c>
      <c r="P38" s="3">
        <v>1050</v>
      </c>
      <c r="Q38" s="3" t="s">
        <v>421</v>
      </c>
      <c r="R38" s="3" t="s">
        <v>421</v>
      </c>
      <c r="S38" s="3" t="s">
        <v>421</v>
      </c>
      <c r="T38" s="3" t="s">
        <v>421</v>
      </c>
      <c r="U38" s="84">
        <v>1050</v>
      </c>
      <c r="V38" t="s">
        <v>70</v>
      </c>
    </row>
    <row r="39" spans="1:22" hidden="1" x14ac:dyDescent="0.25">
      <c r="A39" t="s">
        <v>414</v>
      </c>
      <c r="B39" s="1" t="s">
        <v>470</v>
      </c>
      <c r="C39" t="s">
        <v>1</v>
      </c>
      <c r="D39" t="s">
        <v>417</v>
      </c>
      <c r="E39" t="s">
        <v>418</v>
      </c>
      <c r="F39" t="s">
        <v>419</v>
      </c>
      <c r="G39" s="1" t="s">
        <v>472</v>
      </c>
      <c r="H39" s="1" t="s">
        <v>472</v>
      </c>
      <c r="I39" s="1" t="s">
        <v>472</v>
      </c>
      <c r="J39" s="1" t="s">
        <v>472</v>
      </c>
      <c r="L39" s="3" t="s">
        <v>421</v>
      </c>
      <c r="M39" s="3" t="s">
        <v>421</v>
      </c>
      <c r="N39" s="3" t="s">
        <v>421</v>
      </c>
      <c r="O39" s="3" t="s">
        <v>421</v>
      </c>
      <c r="P39" s="3">
        <v>850</v>
      </c>
      <c r="Q39" s="3" t="s">
        <v>421</v>
      </c>
      <c r="R39" s="3" t="s">
        <v>421</v>
      </c>
      <c r="S39" s="3" t="s">
        <v>421</v>
      </c>
      <c r="T39" s="3" t="s">
        <v>421</v>
      </c>
      <c r="U39" s="84">
        <v>850</v>
      </c>
      <c r="V39" t="s">
        <v>70</v>
      </c>
    </row>
    <row r="40" spans="1:22" hidden="1" x14ac:dyDescent="0.25">
      <c r="A40" t="s">
        <v>414</v>
      </c>
      <c r="B40" s="1" t="s">
        <v>473</v>
      </c>
      <c r="C40" t="s">
        <v>1</v>
      </c>
      <c r="D40" t="s">
        <v>417</v>
      </c>
      <c r="E40" t="s">
        <v>418</v>
      </c>
      <c r="F40" t="s">
        <v>419</v>
      </c>
      <c r="G40" s="1" t="s">
        <v>474</v>
      </c>
      <c r="H40" s="1" t="s">
        <v>474</v>
      </c>
      <c r="I40" s="1" t="s">
        <v>474</v>
      </c>
      <c r="J40" s="1" t="s">
        <v>474</v>
      </c>
      <c r="L40" s="3" t="s">
        <v>421</v>
      </c>
      <c r="M40" s="3" t="s">
        <v>421</v>
      </c>
      <c r="N40" s="3" t="s">
        <v>421</v>
      </c>
      <c r="O40" s="3" t="s">
        <v>421</v>
      </c>
      <c r="P40" s="3">
        <v>1350</v>
      </c>
      <c r="Q40" s="3" t="s">
        <v>421</v>
      </c>
      <c r="R40" s="3" t="s">
        <v>421</v>
      </c>
      <c r="S40" s="3" t="s">
        <v>421</v>
      </c>
      <c r="T40" s="3" t="s">
        <v>421</v>
      </c>
      <c r="U40" s="84">
        <v>1350</v>
      </c>
      <c r="V40" t="s">
        <v>70</v>
      </c>
    </row>
    <row r="41" spans="1:22" hidden="1" x14ac:dyDescent="0.25">
      <c r="A41" t="s">
        <v>414</v>
      </c>
      <c r="B41" s="1" t="s">
        <v>473</v>
      </c>
      <c r="C41" t="s">
        <v>1</v>
      </c>
      <c r="D41" t="s">
        <v>417</v>
      </c>
      <c r="E41" t="s">
        <v>418</v>
      </c>
      <c r="F41" t="s">
        <v>419</v>
      </c>
      <c r="G41" s="1" t="s">
        <v>475</v>
      </c>
      <c r="H41" s="1" t="s">
        <v>475</v>
      </c>
      <c r="I41" s="1" t="s">
        <v>475</v>
      </c>
      <c r="J41" s="1" t="s">
        <v>475</v>
      </c>
      <c r="L41" s="3" t="s">
        <v>421</v>
      </c>
      <c r="M41" s="3" t="s">
        <v>421</v>
      </c>
      <c r="N41" s="3" t="s">
        <v>421</v>
      </c>
      <c r="O41" s="3" t="s">
        <v>421</v>
      </c>
      <c r="P41" s="3">
        <v>1062.5</v>
      </c>
      <c r="Q41" s="3" t="s">
        <v>421</v>
      </c>
      <c r="R41" s="3" t="s">
        <v>421</v>
      </c>
      <c r="S41" s="3" t="s">
        <v>421</v>
      </c>
      <c r="T41" s="3" t="s">
        <v>421</v>
      </c>
      <c r="U41" s="84">
        <v>1062.5</v>
      </c>
      <c r="V41" t="s">
        <v>70</v>
      </c>
    </row>
    <row r="42" spans="1:22" hidden="1" x14ac:dyDescent="0.25">
      <c r="A42" t="s">
        <v>414</v>
      </c>
      <c r="B42" s="1" t="s">
        <v>476</v>
      </c>
      <c r="C42" t="s">
        <v>1</v>
      </c>
      <c r="D42" t="s">
        <v>417</v>
      </c>
      <c r="E42" t="s">
        <v>418</v>
      </c>
      <c r="F42" t="s">
        <v>419</v>
      </c>
      <c r="G42" s="1" t="s">
        <v>477</v>
      </c>
      <c r="H42" s="1" t="s">
        <v>477</v>
      </c>
      <c r="I42" s="1" t="s">
        <v>477</v>
      </c>
      <c r="J42" s="1" t="s">
        <v>477</v>
      </c>
      <c r="L42" s="3" t="s">
        <v>421</v>
      </c>
      <c r="M42" s="3" t="s">
        <v>421</v>
      </c>
      <c r="N42" s="3" t="s">
        <v>421</v>
      </c>
      <c r="O42" s="3" t="s">
        <v>421</v>
      </c>
      <c r="P42" s="3">
        <v>1062.5</v>
      </c>
      <c r="Q42" s="3" t="s">
        <v>421</v>
      </c>
      <c r="R42" s="3" t="s">
        <v>421</v>
      </c>
      <c r="S42" s="3" t="s">
        <v>421</v>
      </c>
      <c r="T42" s="3" t="s">
        <v>421</v>
      </c>
      <c r="U42" s="84">
        <v>1062.5</v>
      </c>
      <c r="V42" t="s">
        <v>70</v>
      </c>
    </row>
    <row r="43" spans="1:22" hidden="1" x14ac:dyDescent="0.25">
      <c r="A43" t="s">
        <v>415</v>
      </c>
      <c r="B43" s="1" t="s">
        <v>478</v>
      </c>
      <c r="C43" t="s">
        <v>1</v>
      </c>
      <c r="D43" t="s">
        <v>417</v>
      </c>
      <c r="E43" t="s">
        <v>418</v>
      </c>
      <c r="F43" t="s">
        <v>419</v>
      </c>
      <c r="G43" s="1" t="s">
        <v>479</v>
      </c>
      <c r="H43" s="1" t="s">
        <v>479</v>
      </c>
      <c r="I43" s="1" t="s">
        <v>479</v>
      </c>
      <c r="J43" s="1" t="s">
        <v>479</v>
      </c>
      <c r="L43" s="3" t="s">
        <v>421</v>
      </c>
      <c r="M43" s="3" t="s">
        <v>421</v>
      </c>
      <c r="N43" s="3" t="s">
        <v>421</v>
      </c>
      <c r="O43" s="3" t="s">
        <v>421</v>
      </c>
      <c r="P43" s="3">
        <v>1350</v>
      </c>
      <c r="Q43" s="3" t="s">
        <v>421</v>
      </c>
      <c r="R43" s="3" t="s">
        <v>421</v>
      </c>
      <c r="S43" s="3" t="s">
        <v>421</v>
      </c>
      <c r="T43" s="3" t="s">
        <v>421</v>
      </c>
      <c r="U43" s="84">
        <v>1350</v>
      </c>
      <c r="V43" t="s">
        <v>70</v>
      </c>
    </row>
    <row r="44" spans="1:22" hidden="1" x14ac:dyDescent="0.25">
      <c r="A44" t="s">
        <v>415</v>
      </c>
      <c r="B44" s="1" t="s">
        <v>480</v>
      </c>
      <c r="C44" t="s">
        <v>1</v>
      </c>
      <c r="D44" t="s">
        <v>417</v>
      </c>
      <c r="E44" t="s">
        <v>418</v>
      </c>
      <c r="F44" t="s">
        <v>419</v>
      </c>
      <c r="G44" s="1" t="s">
        <v>481</v>
      </c>
      <c r="H44" s="1" t="s">
        <v>481</v>
      </c>
      <c r="I44" s="1" t="s">
        <v>481</v>
      </c>
      <c r="J44" s="1" t="s">
        <v>481</v>
      </c>
      <c r="L44" s="3" t="s">
        <v>421</v>
      </c>
      <c r="M44" s="3" t="s">
        <v>421</v>
      </c>
      <c r="N44" s="3" t="s">
        <v>421</v>
      </c>
      <c r="O44" s="3" t="s">
        <v>421</v>
      </c>
      <c r="P44" s="3">
        <v>1350</v>
      </c>
      <c r="Q44" s="3" t="s">
        <v>421</v>
      </c>
      <c r="R44" s="3" t="s">
        <v>421</v>
      </c>
      <c r="S44" s="3" t="s">
        <v>421</v>
      </c>
      <c r="T44" s="3" t="s">
        <v>421</v>
      </c>
      <c r="U44" s="84">
        <v>1350</v>
      </c>
      <c r="V44" t="s">
        <v>70</v>
      </c>
    </row>
    <row r="45" spans="1:22" hidden="1" x14ac:dyDescent="0.25">
      <c r="A45" t="s">
        <v>415</v>
      </c>
      <c r="B45" s="1" t="s">
        <v>482</v>
      </c>
      <c r="C45" t="s">
        <v>1</v>
      </c>
      <c r="D45" t="s">
        <v>417</v>
      </c>
      <c r="E45" t="s">
        <v>418</v>
      </c>
      <c r="F45" t="s">
        <v>419</v>
      </c>
      <c r="G45" s="1" t="s">
        <v>483</v>
      </c>
      <c r="H45" s="1" t="s">
        <v>483</v>
      </c>
      <c r="I45" s="1" t="s">
        <v>483</v>
      </c>
      <c r="J45" s="1" t="s">
        <v>483</v>
      </c>
      <c r="L45" s="3" t="s">
        <v>421</v>
      </c>
      <c r="M45" s="3" t="s">
        <v>421</v>
      </c>
      <c r="N45" s="3" t="s">
        <v>421</v>
      </c>
      <c r="O45" s="3" t="s">
        <v>421</v>
      </c>
      <c r="P45" s="3">
        <v>1350</v>
      </c>
      <c r="Q45" s="3" t="s">
        <v>421</v>
      </c>
      <c r="R45" s="3" t="s">
        <v>421</v>
      </c>
      <c r="S45" s="3" t="s">
        <v>421</v>
      </c>
      <c r="T45" s="3" t="s">
        <v>421</v>
      </c>
      <c r="U45" s="84">
        <v>1350</v>
      </c>
      <c r="V45" t="s">
        <v>70</v>
      </c>
    </row>
    <row r="46" spans="1:22" hidden="1" x14ac:dyDescent="0.25">
      <c r="A46" t="s">
        <v>415</v>
      </c>
      <c r="B46" s="1" t="s">
        <v>484</v>
      </c>
      <c r="C46" t="s">
        <v>1</v>
      </c>
      <c r="D46" t="s">
        <v>417</v>
      </c>
      <c r="E46" t="s">
        <v>418</v>
      </c>
      <c r="F46" t="s">
        <v>419</v>
      </c>
      <c r="G46" s="1" t="s">
        <v>485</v>
      </c>
      <c r="H46" s="1" t="s">
        <v>485</v>
      </c>
      <c r="I46" s="1" t="s">
        <v>485</v>
      </c>
      <c r="J46" s="1" t="s">
        <v>485</v>
      </c>
      <c r="L46" s="3" t="s">
        <v>421</v>
      </c>
      <c r="M46" s="3" t="s">
        <v>421</v>
      </c>
      <c r="N46" s="3" t="s">
        <v>421</v>
      </c>
      <c r="O46" s="3" t="s">
        <v>421</v>
      </c>
      <c r="P46" s="3">
        <v>2125</v>
      </c>
      <c r="Q46" s="3" t="s">
        <v>421</v>
      </c>
      <c r="R46" s="3" t="s">
        <v>421</v>
      </c>
      <c r="S46" s="3" t="s">
        <v>421</v>
      </c>
      <c r="T46" s="3" t="s">
        <v>421</v>
      </c>
      <c r="U46" s="84">
        <v>2125</v>
      </c>
      <c r="V46" t="s">
        <v>70</v>
      </c>
    </row>
    <row r="47" spans="1:22" hidden="1" x14ac:dyDescent="0.25">
      <c r="A47" t="s">
        <v>415</v>
      </c>
      <c r="B47" s="1" t="s">
        <v>486</v>
      </c>
      <c r="C47" t="s">
        <v>1</v>
      </c>
      <c r="D47" t="s">
        <v>417</v>
      </c>
      <c r="E47" t="s">
        <v>418</v>
      </c>
      <c r="F47" t="s">
        <v>419</v>
      </c>
      <c r="G47" s="1" t="s">
        <v>487</v>
      </c>
      <c r="H47" s="1" t="s">
        <v>487</v>
      </c>
      <c r="I47" s="1" t="s">
        <v>487</v>
      </c>
      <c r="J47" s="1" t="s">
        <v>487</v>
      </c>
      <c r="L47" s="3" t="s">
        <v>421</v>
      </c>
      <c r="M47" s="3" t="s">
        <v>421</v>
      </c>
      <c r="N47" s="3" t="s">
        <v>421</v>
      </c>
      <c r="O47" s="3" t="s">
        <v>421</v>
      </c>
      <c r="P47" s="3">
        <v>1350</v>
      </c>
      <c r="Q47" s="3" t="s">
        <v>421</v>
      </c>
      <c r="R47" s="3" t="s">
        <v>421</v>
      </c>
      <c r="S47" s="3" t="s">
        <v>421</v>
      </c>
      <c r="T47" s="3" t="s">
        <v>421</v>
      </c>
      <c r="U47" s="84">
        <v>1350</v>
      </c>
      <c r="V47" t="s">
        <v>70</v>
      </c>
    </row>
    <row r="48" spans="1:22" hidden="1" x14ac:dyDescent="0.25">
      <c r="A48" t="s">
        <v>415</v>
      </c>
      <c r="B48" s="1" t="s">
        <v>486</v>
      </c>
      <c r="C48" t="s">
        <v>1</v>
      </c>
      <c r="D48" t="s">
        <v>417</v>
      </c>
      <c r="E48" t="s">
        <v>418</v>
      </c>
      <c r="F48" t="s">
        <v>419</v>
      </c>
      <c r="G48" s="1" t="s">
        <v>488</v>
      </c>
      <c r="H48" s="1" t="s">
        <v>488</v>
      </c>
      <c r="I48" s="1" t="s">
        <v>488</v>
      </c>
      <c r="J48" s="1" t="s">
        <v>488</v>
      </c>
      <c r="L48" s="3" t="s">
        <v>421</v>
      </c>
      <c r="M48" s="3" t="s">
        <v>421</v>
      </c>
      <c r="N48" s="3" t="s">
        <v>421</v>
      </c>
      <c r="O48" s="3" t="s">
        <v>421</v>
      </c>
      <c r="P48" s="3">
        <v>0</v>
      </c>
      <c r="Q48" s="3" t="s">
        <v>421</v>
      </c>
      <c r="R48" s="3" t="s">
        <v>421</v>
      </c>
      <c r="S48" s="3" t="s">
        <v>421</v>
      </c>
      <c r="T48" s="3" t="s">
        <v>421</v>
      </c>
      <c r="U48" s="84">
        <v>0</v>
      </c>
      <c r="V48" t="s">
        <v>70</v>
      </c>
    </row>
    <row r="49" spans="1:22" hidden="1" x14ac:dyDescent="0.25">
      <c r="A49" t="s">
        <v>415</v>
      </c>
      <c r="B49" s="1" t="s">
        <v>489</v>
      </c>
      <c r="C49" t="s">
        <v>1</v>
      </c>
      <c r="D49" t="s">
        <v>417</v>
      </c>
      <c r="E49" t="s">
        <v>418</v>
      </c>
      <c r="F49" t="s">
        <v>419</v>
      </c>
      <c r="G49" s="1" t="s">
        <v>490</v>
      </c>
      <c r="H49" s="1" t="s">
        <v>490</v>
      </c>
      <c r="I49" s="1" t="s">
        <v>490</v>
      </c>
      <c r="J49" s="1" t="s">
        <v>490</v>
      </c>
      <c r="L49" s="3" t="s">
        <v>421</v>
      </c>
      <c r="M49" s="3" t="s">
        <v>421</v>
      </c>
      <c r="N49" s="3" t="s">
        <v>421</v>
      </c>
      <c r="O49" s="3" t="s">
        <v>421</v>
      </c>
      <c r="P49" s="3">
        <v>850</v>
      </c>
      <c r="Q49" s="3" t="s">
        <v>421</v>
      </c>
      <c r="R49" s="3" t="s">
        <v>421</v>
      </c>
      <c r="S49" s="3" t="s">
        <v>421</v>
      </c>
      <c r="T49" s="3" t="s">
        <v>421</v>
      </c>
      <c r="U49" s="84">
        <v>850</v>
      </c>
      <c r="V49" t="s">
        <v>70</v>
      </c>
    </row>
    <row r="50" spans="1:22" hidden="1" x14ac:dyDescent="0.25">
      <c r="A50" t="s">
        <v>415</v>
      </c>
      <c r="B50" s="1" t="s">
        <v>491</v>
      </c>
      <c r="C50" t="s">
        <v>1</v>
      </c>
      <c r="D50" t="s">
        <v>417</v>
      </c>
      <c r="E50" t="s">
        <v>418</v>
      </c>
      <c r="F50" t="s">
        <v>419</v>
      </c>
      <c r="G50" s="1" t="s">
        <v>492</v>
      </c>
      <c r="H50" s="1" t="s">
        <v>492</v>
      </c>
      <c r="I50" s="1" t="s">
        <v>492</v>
      </c>
      <c r="J50" s="1" t="s">
        <v>492</v>
      </c>
      <c r="L50" s="3" t="s">
        <v>421</v>
      </c>
      <c r="M50" s="3" t="s">
        <v>421</v>
      </c>
      <c r="N50" s="3" t="s">
        <v>421</v>
      </c>
      <c r="O50" s="3" t="s">
        <v>421</v>
      </c>
      <c r="P50" s="3">
        <v>1350</v>
      </c>
      <c r="Q50" s="3" t="s">
        <v>421</v>
      </c>
      <c r="R50" s="3" t="s">
        <v>421</v>
      </c>
      <c r="S50" s="3" t="s">
        <v>421</v>
      </c>
      <c r="T50" s="3" t="s">
        <v>421</v>
      </c>
      <c r="U50" s="84">
        <v>1350</v>
      </c>
      <c r="V50" t="s">
        <v>70</v>
      </c>
    </row>
    <row r="51" spans="1:22" hidden="1" x14ac:dyDescent="0.25">
      <c r="A51" t="s">
        <v>415</v>
      </c>
      <c r="B51" s="1" t="s">
        <v>493</v>
      </c>
      <c r="C51" t="s">
        <v>1</v>
      </c>
      <c r="D51" t="s">
        <v>417</v>
      </c>
      <c r="E51" t="s">
        <v>418</v>
      </c>
      <c r="F51" t="s">
        <v>419</v>
      </c>
      <c r="G51" s="1" t="s">
        <v>494</v>
      </c>
      <c r="H51" s="1" t="s">
        <v>494</v>
      </c>
      <c r="I51" s="1" t="s">
        <v>494</v>
      </c>
      <c r="J51" s="1" t="s">
        <v>494</v>
      </c>
      <c r="L51" s="3" t="s">
        <v>421</v>
      </c>
      <c r="M51" s="3" t="s">
        <v>421</v>
      </c>
      <c r="N51" s="3" t="s">
        <v>421</v>
      </c>
      <c r="O51" s="3" t="s">
        <v>421</v>
      </c>
      <c r="P51" s="3">
        <v>1050</v>
      </c>
      <c r="Q51" s="3" t="s">
        <v>421</v>
      </c>
      <c r="R51" s="3" t="s">
        <v>421</v>
      </c>
      <c r="S51" s="3" t="s">
        <v>421</v>
      </c>
      <c r="T51" s="3" t="s">
        <v>421</v>
      </c>
      <c r="U51" s="84">
        <v>1050</v>
      </c>
      <c r="V51" t="s">
        <v>70</v>
      </c>
    </row>
    <row r="52" spans="1:22" hidden="1" x14ac:dyDescent="0.25">
      <c r="A52" t="s">
        <v>415</v>
      </c>
      <c r="B52" s="1" t="s">
        <v>495</v>
      </c>
      <c r="C52" t="s">
        <v>1</v>
      </c>
      <c r="D52" t="s">
        <v>417</v>
      </c>
      <c r="E52" t="s">
        <v>418</v>
      </c>
      <c r="F52" t="s">
        <v>419</v>
      </c>
      <c r="G52" s="1" t="s">
        <v>496</v>
      </c>
      <c r="H52" s="1" t="s">
        <v>496</v>
      </c>
      <c r="I52" s="1" t="s">
        <v>496</v>
      </c>
      <c r="J52" s="1" t="s">
        <v>496</v>
      </c>
      <c r="L52" s="3" t="s">
        <v>421</v>
      </c>
      <c r="M52" s="3" t="s">
        <v>421</v>
      </c>
      <c r="N52" s="3" t="s">
        <v>421</v>
      </c>
      <c r="O52" s="3" t="s">
        <v>421</v>
      </c>
      <c r="P52" s="3">
        <v>1350</v>
      </c>
      <c r="Q52" s="3" t="s">
        <v>421</v>
      </c>
      <c r="R52" s="3" t="s">
        <v>421</v>
      </c>
      <c r="S52" s="3" t="s">
        <v>421</v>
      </c>
      <c r="T52" s="3" t="s">
        <v>421</v>
      </c>
      <c r="U52" s="84">
        <v>1350</v>
      </c>
      <c r="V52" t="s">
        <v>70</v>
      </c>
    </row>
    <row r="53" spans="1:22" hidden="1" x14ac:dyDescent="0.25">
      <c r="A53" t="s">
        <v>415</v>
      </c>
      <c r="B53" s="1" t="s">
        <v>497</v>
      </c>
      <c r="C53" t="s">
        <v>1</v>
      </c>
      <c r="D53" t="s">
        <v>417</v>
      </c>
      <c r="E53" t="s">
        <v>418</v>
      </c>
      <c r="F53" t="s">
        <v>419</v>
      </c>
      <c r="G53" s="1" t="s">
        <v>498</v>
      </c>
      <c r="H53" s="1" t="s">
        <v>498</v>
      </c>
      <c r="I53" s="1" t="s">
        <v>498</v>
      </c>
      <c r="J53" s="1" t="s">
        <v>498</v>
      </c>
      <c r="L53" s="3" t="s">
        <v>421</v>
      </c>
      <c r="M53" s="3" t="s">
        <v>421</v>
      </c>
      <c r="N53" s="3" t="s">
        <v>421</v>
      </c>
      <c r="O53" s="3" t="s">
        <v>421</v>
      </c>
      <c r="P53" s="3">
        <v>1350</v>
      </c>
      <c r="Q53" s="3" t="s">
        <v>421</v>
      </c>
      <c r="R53" s="3" t="s">
        <v>421</v>
      </c>
      <c r="S53" s="3" t="s">
        <v>421</v>
      </c>
      <c r="T53" s="3" t="s">
        <v>421</v>
      </c>
      <c r="U53" s="84">
        <v>1350</v>
      </c>
      <c r="V53" t="s">
        <v>70</v>
      </c>
    </row>
    <row r="54" spans="1:22" hidden="1" x14ac:dyDescent="0.25">
      <c r="A54" t="s">
        <v>415</v>
      </c>
      <c r="B54" s="1" t="s">
        <v>499</v>
      </c>
      <c r="C54" t="s">
        <v>1</v>
      </c>
      <c r="D54" t="s">
        <v>417</v>
      </c>
      <c r="E54" t="s">
        <v>418</v>
      </c>
      <c r="F54" t="s">
        <v>419</v>
      </c>
      <c r="G54" s="1" t="s">
        <v>500</v>
      </c>
      <c r="H54" s="1" t="s">
        <v>500</v>
      </c>
      <c r="I54" s="1" t="s">
        <v>500</v>
      </c>
      <c r="J54" s="1" t="s">
        <v>500</v>
      </c>
      <c r="L54" s="3" t="s">
        <v>421</v>
      </c>
      <c r="M54" s="3" t="s">
        <v>421</v>
      </c>
      <c r="N54" s="3" t="s">
        <v>421</v>
      </c>
      <c r="O54" s="3" t="s">
        <v>421</v>
      </c>
      <c r="P54" s="3">
        <v>1275</v>
      </c>
      <c r="Q54" s="3" t="s">
        <v>421</v>
      </c>
      <c r="R54" s="3" t="s">
        <v>421</v>
      </c>
      <c r="S54" s="3" t="s">
        <v>421</v>
      </c>
      <c r="T54" s="3" t="s">
        <v>421</v>
      </c>
      <c r="U54" s="84">
        <v>1275</v>
      </c>
      <c r="V54" t="s">
        <v>70</v>
      </c>
    </row>
    <row r="55" spans="1:22" hidden="1" x14ac:dyDescent="0.25">
      <c r="A55" t="s">
        <v>415</v>
      </c>
      <c r="B55" s="1" t="s">
        <v>501</v>
      </c>
      <c r="C55" t="s">
        <v>1</v>
      </c>
      <c r="D55" t="s">
        <v>417</v>
      </c>
      <c r="E55" t="s">
        <v>418</v>
      </c>
      <c r="F55" t="s">
        <v>419</v>
      </c>
      <c r="G55" s="1" t="s">
        <v>502</v>
      </c>
      <c r="H55" s="1" t="s">
        <v>502</v>
      </c>
      <c r="I55" s="1" t="s">
        <v>502</v>
      </c>
      <c r="J55" s="1" t="s">
        <v>502</v>
      </c>
      <c r="L55" s="3" t="s">
        <v>421</v>
      </c>
      <c r="M55" s="3" t="s">
        <v>421</v>
      </c>
      <c r="N55" s="3" t="s">
        <v>421</v>
      </c>
      <c r="O55" s="3" t="s">
        <v>421</v>
      </c>
      <c r="P55" s="3">
        <v>1275</v>
      </c>
      <c r="Q55" s="3" t="s">
        <v>421</v>
      </c>
      <c r="R55" s="3" t="s">
        <v>421</v>
      </c>
      <c r="S55" s="3" t="s">
        <v>421</v>
      </c>
      <c r="T55" s="3" t="s">
        <v>421</v>
      </c>
      <c r="U55" s="84">
        <v>1275</v>
      </c>
      <c r="V55" t="s">
        <v>70</v>
      </c>
    </row>
    <row r="56" spans="1:22" hidden="1" x14ac:dyDescent="0.25">
      <c r="A56" t="s">
        <v>415</v>
      </c>
      <c r="B56" s="1" t="s">
        <v>501</v>
      </c>
      <c r="C56" t="s">
        <v>1</v>
      </c>
      <c r="D56" t="s">
        <v>417</v>
      </c>
      <c r="E56" t="s">
        <v>418</v>
      </c>
      <c r="F56" t="s">
        <v>419</v>
      </c>
      <c r="G56" s="1" t="s">
        <v>503</v>
      </c>
      <c r="H56" s="1" t="s">
        <v>503</v>
      </c>
      <c r="I56" s="1" t="s">
        <v>503</v>
      </c>
      <c r="J56" s="1" t="s">
        <v>503</v>
      </c>
      <c r="L56" s="3" t="s">
        <v>421</v>
      </c>
      <c r="M56" s="3" t="s">
        <v>421</v>
      </c>
      <c r="N56" s="3" t="s">
        <v>421</v>
      </c>
      <c r="O56" s="3" t="s">
        <v>421</v>
      </c>
      <c r="P56" s="3">
        <v>0</v>
      </c>
      <c r="Q56" s="3" t="s">
        <v>421</v>
      </c>
      <c r="R56" s="3" t="s">
        <v>421</v>
      </c>
      <c r="S56" s="3" t="s">
        <v>421</v>
      </c>
      <c r="T56" s="3" t="s">
        <v>421</v>
      </c>
      <c r="U56" s="84">
        <v>0</v>
      </c>
      <c r="V56" t="s">
        <v>70</v>
      </c>
    </row>
    <row r="57" spans="1:22" hidden="1" x14ac:dyDescent="0.25">
      <c r="A57" t="s">
        <v>415</v>
      </c>
      <c r="B57" s="1" t="s">
        <v>504</v>
      </c>
      <c r="C57" t="s">
        <v>1</v>
      </c>
      <c r="D57" t="s">
        <v>417</v>
      </c>
      <c r="E57" t="s">
        <v>418</v>
      </c>
      <c r="F57" t="s">
        <v>419</v>
      </c>
      <c r="G57" s="1" t="s">
        <v>505</v>
      </c>
      <c r="H57" s="1" t="s">
        <v>505</v>
      </c>
      <c r="I57" s="1" t="s">
        <v>505</v>
      </c>
      <c r="J57" s="1" t="s">
        <v>505</v>
      </c>
      <c r="L57" s="3" t="s">
        <v>421</v>
      </c>
      <c r="M57" s="3" t="s">
        <v>421</v>
      </c>
      <c r="N57" s="3" t="s">
        <v>421</v>
      </c>
      <c r="O57" s="3" t="s">
        <v>421</v>
      </c>
      <c r="P57" s="3">
        <v>1350</v>
      </c>
      <c r="Q57" s="3" t="s">
        <v>421</v>
      </c>
      <c r="R57" s="3" t="s">
        <v>421</v>
      </c>
      <c r="S57" s="3" t="s">
        <v>421</v>
      </c>
      <c r="T57" s="3" t="s">
        <v>421</v>
      </c>
      <c r="U57" s="84">
        <v>1350</v>
      </c>
      <c r="V57" t="s">
        <v>70</v>
      </c>
    </row>
    <row r="58" spans="1:22" hidden="1" x14ac:dyDescent="0.25">
      <c r="A58" t="s">
        <v>415</v>
      </c>
      <c r="B58" s="1" t="s">
        <v>504</v>
      </c>
      <c r="C58" t="s">
        <v>1</v>
      </c>
      <c r="D58" t="s">
        <v>417</v>
      </c>
      <c r="E58" t="s">
        <v>418</v>
      </c>
      <c r="F58" t="s">
        <v>419</v>
      </c>
      <c r="G58" s="1" t="s">
        <v>506</v>
      </c>
      <c r="H58" s="1" t="s">
        <v>506</v>
      </c>
      <c r="I58" s="1" t="s">
        <v>506</v>
      </c>
      <c r="J58" s="1" t="s">
        <v>506</v>
      </c>
      <c r="L58" s="3" t="s">
        <v>421</v>
      </c>
      <c r="M58" s="3" t="s">
        <v>421</v>
      </c>
      <c r="N58" s="3" t="s">
        <v>421</v>
      </c>
      <c r="O58" s="3" t="s">
        <v>421</v>
      </c>
      <c r="P58" s="3">
        <v>425</v>
      </c>
      <c r="Q58" s="3" t="s">
        <v>421</v>
      </c>
      <c r="R58" s="3" t="s">
        <v>421</v>
      </c>
      <c r="S58" s="3" t="s">
        <v>421</v>
      </c>
      <c r="T58" s="3" t="s">
        <v>421</v>
      </c>
      <c r="U58" s="84">
        <v>425</v>
      </c>
      <c r="V58" t="s">
        <v>70</v>
      </c>
    </row>
    <row r="59" spans="1:22" hidden="1" x14ac:dyDescent="0.25">
      <c r="A59" t="s">
        <v>415</v>
      </c>
      <c r="B59" s="1" t="s">
        <v>507</v>
      </c>
      <c r="C59" t="s">
        <v>1</v>
      </c>
      <c r="D59" t="s">
        <v>417</v>
      </c>
      <c r="E59" t="s">
        <v>418</v>
      </c>
      <c r="F59" t="s">
        <v>419</v>
      </c>
      <c r="G59" s="1" t="s">
        <v>508</v>
      </c>
      <c r="H59" s="1" t="s">
        <v>508</v>
      </c>
      <c r="I59" s="1" t="s">
        <v>508</v>
      </c>
      <c r="J59" s="1" t="s">
        <v>508</v>
      </c>
      <c r="L59" s="3" t="s">
        <v>421</v>
      </c>
      <c r="M59" s="3" t="s">
        <v>421</v>
      </c>
      <c r="N59" s="3" t="s">
        <v>421</v>
      </c>
      <c r="O59" s="3" t="s">
        <v>421</v>
      </c>
      <c r="P59" s="3">
        <v>1350</v>
      </c>
      <c r="Q59" s="3" t="s">
        <v>421</v>
      </c>
      <c r="R59" s="3" t="s">
        <v>421</v>
      </c>
      <c r="S59" s="3" t="s">
        <v>421</v>
      </c>
      <c r="T59" s="3" t="s">
        <v>421</v>
      </c>
      <c r="U59" s="84">
        <v>1350</v>
      </c>
      <c r="V59" t="s">
        <v>70</v>
      </c>
    </row>
    <row r="60" spans="1:22" hidden="1" x14ac:dyDescent="0.25">
      <c r="A60" t="s">
        <v>415</v>
      </c>
      <c r="B60" s="1" t="s">
        <v>509</v>
      </c>
      <c r="C60" t="s">
        <v>1</v>
      </c>
      <c r="D60" t="s">
        <v>417</v>
      </c>
      <c r="E60" t="s">
        <v>418</v>
      </c>
      <c r="F60" t="s">
        <v>419</v>
      </c>
      <c r="G60" s="1" t="s">
        <v>510</v>
      </c>
      <c r="H60" s="1" t="s">
        <v>510</v>
      </c>
      <c r="I60" s="1" t="s">
        <v>510</v>
      </c>
      <c r="J60" s="1" t="s">
        <v>510</v>
      </c>
      <c r="L60" s="3" t="s">
        <v>421</v>
      </c>
      <c r="M60" s="3" t="s">
        <v>421</v>
      </c>
      <c r="N60" s="3" t="s">
        <v>421</v>
      </c>
      <c r="O60" s="3" t="s">
        <v>421</v>
      </c>
      <c r="P60" s="3">
        <v>675</v>
      </c>
      <c r="Q60" s="3" t="s">
        <v>421</v>
      </c>
      <c r="R60" s="3" t="s">
        <v>421</v>
      </c>
      <c r="S60" s="3" t="s">
        <v>421</v>
      </c>
      <c r="T60" s="3" t="s">
        <v>421</v>
      </c>
      <c r="U60" s="84">
        <v>675</v>
      </c>
      <c r="V60" t="s">
        <v>70</v>
      </c>
    </row>
    <row r="61" spans="1:22" hidden="1" x14ac:dyDescent="0.25">
      <c r="A61" t="s">
        <v>415</v>
      </c>
      <c r="B61" s="1" t="s">
        <v>509</v>
      </c>
      <c r="C61" t="s">
        <v>1</v>
      </c>
      <c r="D61" t="s">
        <v>417</v>
      </c>
      <c r="E61" t="s">
        <v>418</v>
      </c>
      <c r="F61" t="s">
        <v>419</v>
      </c>
      <c r="G61" s="1" t="s">
        <v>511</v>
      </c>
      <c r="H61" s="1" t="s">
        <v>511</v>
      </c>
      <c r="I61" s="1" t="s">
        <v>511</v>
      </c>
      <c r="J61" s="1" t="s">
        <v>511</v>
      </c>
      <c r="L61" s="3" t="s">
        <v>421</v>
      </c>
      <c r="M61" s="3" t="s">
        <v>421</v>
      </c>
      <c r="N61" s="3" t="s">
        <v>421</v>
      </c>
      <c r="O61" s="3" t="s">
        <v>421</v>
      </c>
      <c r="P61" s="3">
        <v>1275</v>
      </c>
      <c r="Q61" s="3" t="s">
        <v>421</v>
      </c>
      <c r="R61" s="3" t="s">
        <v>421</v>
      </c>
      <c r="S61" s="3" t="s">
        <v>421</v>
      </c>
      <c r="T61" s="3" t="s">
        <v>421</v>
      </c>
      <c r="U61" s="84">
        <f>+Tabla3[[#This Row],[EX IN CA]]</f>
        <v>1275</v>
      </c>
      <c r="V61" t="s">
        <v>70</v>
      </c>
    </row>
    <row r="62" spans="1:22" hidden="1" x14ac:dyDescent="0.25">
      <c r="A62" t="s">
        <v>542</v>
      </c>
      <c r="B62" s="1" t="s">
        <v>543</v>
      </c>
      <c r="C62" t="s">
        <v>1</v>
      </c>
      <c r="D62" t="s">
        <v>417</v>
      </c>
      <c r="E62" t="s">
        <v>418</v>
      </c>
      <c r="F62" t="s">
        <v>419</v>
      </c>
      <c r="G62" s="110">
        <v>242</v>
      </c>
      <c r="H62" s="110">
        <v>242</v>
      </c>
      <c r="I62" s="110">
        <v>242</v>
      </c>
      <c r="J62" s="110">
        <v>242</v>
      </c>
      <c r="L62" s="3" t="s">
        <v>421</v>
      </c>
      <c r="M62" s="3" t="s">
        <v>421</v>
      </c>
      <c r="N62" s="3" t="s">
        <v>421</v>
      </c>
      <c r="O62" s="3" t="s">
        <v>421</v>
      </c>
      <c r="P62" s="3">
        <v>1275</v>
      </c>
      <c r="Q62" s="3" t="s">
        <v>421</v>
      </c>
      <c r="R62" s="3" t="s">
        <v>421</v>
      </c>
      <c r="S62" s="3" t="s">
        <v>421</v>
      </c>
      <c r="T62" s="3" t="s">
        <v>421</v>
      </c>
      <c r="U62" s="84">
        <f>+Tabla3[[#This Row],[EX IN CA]]</f>
        <v>1275</v>
      </c>
      <c r="V62" t="s">
        <v>70</v>
      </c>
    </row>
    <row r="63" spans="1:22" hidden="1" x14ac:dyDescent="0.25">
      <c r="A63" t="s">
        <v>542</v>
      </c>
      <c r="B63" s="1" t="s">
        <v>543</v>
      </c>
      <c r="C63" t="s">
        <v>1</v>
      </c>
      <c r="D63" t="s">
        <v>417</v>
      </c>
      <c r="E63" t="s">
        <v>418</v>
      </c>
      <c r="F63" t="s">
        <v>419</v>
      </c>
      <c r="G63" s="110">
        <v>243</v>
      </c>
      <c r="H63" s="110">
        <v>243</v>
      </c>
      <c r="I63" s="110">
        <v>243</v>
      </c>
      <c r="J63" s="110">
        <v>243</v>
      </c>
      <c r="L63" s="3" t="s">
        <v>421</v>
      </c>
      <c r="M63" s="3" t="s">
        <v>421</v>
      </c>
      <c r="N63" s="3" t="s">
        <v>421</v>
      </c>
      <c r="O63" s="3" t="s">
        <v>421</v>
      </c>
      <c r="P63" s="3">
        <v>675</v>
      </c>
      <c r="Q63" s="3" t="s">
        <v>421</v>
      </c>
      <c r="R63" s="3" t="s">
        <v>421</v>
      </c>
      <c r="S63" s="3" t="s">
        <v>421</v>
      </c>
      <c r="T63" s="3" t="s">
        <v>421</v>
      </c>
      <c r="U63" s="84">
        <f>+Tabla3[[#This Row],[EX IN CA]]</f>
        <v>675</v>
      </c>
      <c r="V63" t="s">
        <v>70</v>
      </c>
    </row>
    <row r="64" spans="1:22" hidden="1" x14ac:dyDescent="0.25">
      <c r="A64" t="s">
        <v>542</v>
      </c>
      <c r="B64" s="1" t="s">
        <v>543</v>
      </c>
      <c r="C64" t="s">
        <v>1</v>
      </c>
      <c r="D64" t="s">
        <v>417</v>
      </c>
      <c r="E64" t="s">
        <v>418</v>
      </c>
      <c r="F64" t="s">
        <v>419</v>
      </c>
      <c r="G64" s="110">
        <v>244</v>
      </c>
      <c r="H64" s="110">
        <v>244</v>
      </c>
      <c r="I64" s="110">
        <v>244</v>
      </c>
      <c r="J64" s="110">
        <v>244</v>
      </c>
      <c r="L64" s="3" t="s">
        <v>421</v>
      </c>
      <c r="M64" s="3" t="s">
        <v>421</v>
      </c>
      <c r="N64" s="3" t="s">
        <v>421</v>
      </c>
      <c r="O64" s="3" t="s">
        <v>421</v>
      </c>
      <c r="P64" s="3">
        <v>1350</v>
      </c>
      <c r="Q64" s="3" t="s">
        <v>421</v>
      </c>
      <c r="R64" s="3" t="s">
        <v>421</v>
      </c>
      <c r="S64" s="3" t="s">
        <v>421</v>
      </c>
      <c r="T64" s="3" t="s">
        <v>421</v>
      </c>
      <c r="U64" s="84">
        <f>+Tabla3[[#This Row],[EX IN CA]]</f>
        <v>1350</v>
      </c>
      <c r="V64" t="s">
        <v>70</v>
      </c>
    </row>
    <row r="65" spans="1:22" hidden="1" x14ac:dyDescent="0.25">
      <c r="A65" t="s">
        <v>542</v>
      </c>
      <c r="B65" s="1" t="s">
        <v>544</v>
      </c>
      <c r="C65" t="s">
        <v>1</v>
      </c>
      <c r="D65" t="s">
        <v>417</v>
      </c>
      <c r="E65" t="s">
        <v>418</v>
      </c>
      <c r="F65" t="s">
        <v>419</v>
      </c>
      <c r="G65" s="110">
        <v>245</v>
      </c>
      <c r="H65" s="110">
        <v>245</v>
      </c>
      <c r="I65" s="110">
        <v>245</v>
      </c>
      <c r="J65" s="110">
        <v>245</v>
      </c>
      <c r="L65" s="3" t="s">
        <v>421</v>
      </c>
      <c r="M65" s="3" t="s">
        <v>421</v>
      </c>
      <c r="N65" s="3" t="s">
        <v>421</v>
      </c>
      <c r="O65" s="3" t="s">
        <v>421</v>
      </c>
      <c r="P65" s="3">
        <v>0</v>
      </c>
      <c r="Q65" s="3" t="s">
        <v>421</v>
      </c>
      <c r="R65" s="3" t="s">
        <v>421</v>
      </c>
      <c r="S65" s="3" t="s">
        <v>421</v>
      </c>
      <c r="T65" s="3" t="s">
        <v>421</v>
      </c>
      <c r="U65" s="84">
        <f>+Tabla3[[#This Row],[EX IN CA]]</f>
        <v>0</v>
      </c>
      <c r="V65" t="s">
        <v>70</v>
      </c>
    </row>
    <row r="66" spans="1:22" hidden="1" x14ac:dyDescent="0.25">
      <c r="A66" t="s">
        <v>542</v>
      </c>
      <c r="B66" s="1" t="s">
        <v>544</v>
      </c>
      <c r="C66" t="s">
        <v>1</v>
      </c>
      <c r="D66" t="s">
        <v>417</v>
      </c>
      <c r="E66" t="s">
        <v>418</v>
      </c>
      <c r="F66" t="s">
        <v>419</v>
      </c>
      <c r="G66" s="110">
        <v>246</v>
      </c>
      <c r="H66" s="110">
        <v>246</v>
      </c>
      <c r="I66" s="110">
        <v>246</v>
      </c>
      <c r="J66" s="110">
        <v>246</v>
      </c>
      <c r="L66" s="3" t="s">
        <v>421</v>
      </c>
      <c r="M66" s="3" t="s">
        <v>421</v>
      </c>
      <c r="N66" s="3" t="s">
        <v>421</v>
      </c>
      <c r="O66" s="3" t="s">
        <v>421</v>
      </c>
      <c r="P66" s="3">
        <v>1350</v>
      </c>
      <c r="Q66" s="3" t="s">
        <v>421</v>
      </c>
      <c r="R66" s="3" t="s">
        <v>421</v>
      </c>
      <c r="S66" s="3" t="s">
        <v>421</v>
      </c>
      <c r="T66" s="3" t="s">
        <v>421</v>
      </c>
      <c r="U66" s="84">
        <f>+Tabla3[[#This Row],[EX IN CA]]</f>
        <v>1350</v>
      </c>
      <c r="V66" t="s">
        <v>70</v>
      </c>
    </row>
    <row r="67" spans="1:22" hidden="1" x14ac:dyDescent="0.25">
      <c r="A67" t="s">
        <v>542</v>
      </c>
      <c r="B67" s="1" t="s">
        <v>544</v>
      </c>
      <c r="C67" t="s">
        <v>1</v>
      </c>
      <c r="D67" t="s">
        <v>417</v>
      </c>
      <c r="E67" t="s">
        <v>418</v>
      </c>
      <c r="F67" t="s">
        <v>419</v>
      </c>
      <c r="G67" s="110">
        <v>247</v>
      </c>
      <c r="H67" s="110">
        <v>247</v>
      </c>
      <c r="I67" s="110">
        <v>247</v>
      </c>
      <c r="J67" s="110">
        <v>247</v>
      </c>
      <c r="L67" s="3" t="s">
        <v>421</v>
      </c>
      <c r="M67" s="3" t="s">
        <v>421</v>
      </c>
      <c r="N67" s="3" t="s">
        <v>421</v>
      </c>
      <c r="O67" s="3" t="s">
        <v>421</v>
      </c>
      <c r="P67" s="3">
        <v>1350</v>
      </c>
      <c r="Q67" s="3" t="s">
        <v>421</v>
      </c>
      <c r="R67" s="3" t="s">
        <v>421</v>
      </c>
      <c r="S67" s="3" t="s">
        <v>421</v>
      </c>
      <c r="T67" s="3" t="s">
        <v>421</v>
      </c>
      <c r="U67" s="84">
        <f>+Tabla3[[#This Row],[EX IN CA]]</f>
        <v>1350</v>
      </c>
      <c r="V67" t="s">
        <v>70</v>
      </c>
    </row>
    <row r="68" spans="1:22" hidden="1" x14ac:dyDescent="0.25">
      <c r="A68" t="s">
        <v>542</v>
      </c>
      <c r="B68" s="1" t="s">
        <v>544</v>
      </c>
      <c r="C68" t="s">
        <v>1</v>
      </c>
      <c r="D68" t="s">
        <v>417</v>
      </c>
      <c r="E68" t="s">
        <v>418</v>
      </c>
      <c r="F68" t="s">
        <v>419</v>
      </c>
      <c r="G68" s="110">
        <v>248</v>
      </c>
      <c r="H68" s="110">
        <v>248</v>
      </c>
      <c r="I68" s="110">
        <v>248</v>
      </c>
      <c r="J68" s="110">
        <v>248</v>
      </c>
      <c r="L68" s="3" t="s">
        <v>421</v>
      </c>
      <c r="M68" s="3" t="s">
        <v>421</v>
      </c>
      <c r="N68" s="3" t="s">
        <v>421</v>
      </c>
      <c r="O68" s="3" t="s">
        <v>421</v>
      </c>
      <c r="P68" s="3">
        <v>2125</v>
      </c>
      <c r="Q68" s="3" t="s">
        <v>421</v>
      </c>
      <c r="R68" s="3" t="s">
        <v>421</v>
      </c>
      <c r="S68" s="3" t="s">
        <v>421</v>
      </c>
      <c r="T68" s="3" t="s">
        <v>421</v>
      </c>
      <c r="U68" s="84">
        <f>+Tabla3[[#This Row],[EX IN CA]]</f>
        <v>2125</v>
      </c>
      <c r="V68" t="s">
        <v>70</v>
      </c>
    </row>
    <row r="69" spans="1:22" hidden="1" x14ac:dyDescent="0.25">
      <c r="A69" t="s">
        <v>542</v>
      </c>
      <c r="B69" s="1" t="s">
        <v>545</v>
      </c>
      <c r="C69" t="s">
        <v>1</v>
      </c>
      <c r="D69" t="s">
        <v>417</v>
      </c>
      <c r="E69" t="s">
        <v>418</v>
      </c>
      <c r="F69" t="s">
        <v>419</v>
      </c>
      <c r="G69" s="110">
        <v>249</v>
      </c>
      <c r="H69" s="110">
        <v>249</v>
      </c>
      <c r="I69" s="110">
        <v>249</v>
      </c>
      <c r="J69" s="110">
        <v>249</v>
      </c>
      <c r="L69" s="3" t="s">
        <v>421</v>
      </c>
      <c r="M69" s="3" t="s">
        <v>421</v>
      </c>
      <c r="N69" s="3" t="s">
        <v>421</v>
      </c>
      <c r="O69" s="3" t="s">
        <v>421</v>
      </c>
      <c r="P69" s="3">
        <v>425</v>
      </c>
      <c r="Q69" s="3" t="s">
        <v>421</v>
      </c>
      <c r="R69" s="3" t="s">
        <v>421</v>
      </c>
      <c r="S69" s="3" t="s">
        <v>421</v>
      </c>
      <c r="T69" s="3" t="s">
        <v>421</v>
      </c>
      <c r="U69" s="84">
        <f>+Tabla3[[#This Row],[EX IN CA]]</f>
        <v>425</v>
      </c>
      <c r="V69" t="s">
        <v>70</v>
      </c>
    </row>
    <row r="70" spans="1:22" hidden="1" x14ac:dyDescent="0.25">
      <c r="A70" t="s">
        <v>542</v>
      </c>
      <c r="B70" s="1" t="s">
        <v>545</v>
      </c>
      <c r="C70" t="s">
        <v>1</v>
      </c>
      <c r="D70" t="s">
        <v>417</v>
      </c>
      <c r="E70" t="s">
        <v>418</v>
      </c>
      <c r="F70" t="s">
        <v>419</v>
      </c>
      <c r="G70" s="110">
        <v>250</v>
      </c>
      <c r="H70" s="110">
        <v>250</v>
      </c>
      <c r="I70" s="110">
        <v>250</v>
      </c>
      <c r="J70" s="110">
        <v>250</v>
      </c>
      <c r="L70" s="3" t="s">
        <v>421</v>
      </c>
      <c r="M70" s="3" t="s">
        <v>421</v>
      </c>
      <c r="N70" s="3" t="s">
        <v>421</v>
      </c>
      <c r="O70" s="3" t="s">
        <v>421</v>
      </c>
      <c r="P70" s="3">
        <v>850</v>
      </c>
      <c r="Q70" s="3" t="s">
        <v>421</v>
      </c>
      <c r="R70" s="3" t="s">
        <v>421</v>
      </c>
      <c r="S70" s="3" t="s">
        <v>421</v>
      </c>
      <c r="T70" s="3" t="s">
        <v>421</v>
      </c>
      <c r="U70" s="84">
        <f>+Tabla3[[#This Row],[EX IN CA]]</f>
        <v>850</v>
      </c>
      <c r="V70" t="s">
        <v>70</v>
      </c>
    </row>
    <row r="71" spans="1:22" hidden="1" x14ac:dyDescent="0.25">
      <c r="A71" t="s">
        <v>542</v>
      </c>
      <c r="B71" s="1" t="s">
        <v>545</v>
      </c>
      <c r="C71" t="s">
        <v>1</v>
      </c>
      <c r="D71" t="s">
        <v>417</v>
      </c>
      <c r="E71" t="s">
        <v>418</v>
      </c>
      <c r="F71" t="s">
        <v>419</v>
      </c>
      <c r="G71" s="110">
        <v>251</v>
      </c>
      <c r="H71" s="110">
        <v>251</v>
      </c>
      <c r="I71" s="110">
        <v>251</v>
      </c>
      <c r="J71" s="110">
        <v>251</v>
      </c>
      <c r="L71" s="3" t="s">
        <v>421</v>
      </c>
      <c r="M71" s="3" t="s">
        <v>421</v>
      </c>
      <c r="N71" s="3" t="s">
        <v>421</v>
      </c>
      <c r="O71" s="3" t="s">
        <v>421</v>
      </c>
      <c r="P71" s="3">
        <v>1350</v>
      </c>
      <c r="Q71" s="3" t="s">
        <v>421</v>
      </c>
      <c r="R71" s="3" t="s">
        <v>421</v>
      </c>
      <c r="S71" s="3" t="s">
        <v>421</v>
      </c>
      <c r="T71" s="3" t="s">
        <v>421</v>
      </c>
      <c r="U71" s="84">
        <f>+Tabla3[[#This Row],[EX IN CA]]</f>
        <v>1350</v>
      </c>
      <c r="V71" t="s">
        <v>70</v>
      </c>
    </row>
    <row r="72" spans="1:22" hidden="1" x14ac:dyDescent="0.25">
      <c r="A72" t="s">
        <v>542</v>
      </c>
      <c r="B72" s="1" t="s">
        <v>545</v>
      </c>
      <c r="C72" t="s">
        <v>1</v>
      </c>
      <c r="D72" t="s">
        <v>417</v>
      </c>
      <c r="E72" t="s">
        <v>418</v>
      </c>
      <c r="F72" t="s">
        <v>419</v>
      </c>
      <c r="G72" s="110">
        <v>252</v>
      </c>
      <c r="H72" s="110">
        <v>252</v>
      </c>
      <c r="I72" s="110">
        <v>252</v>
      </c>
      <c r="J72" s="110">
        <v>252</v>
      </c>
      <c r="L72" s="3" t="s">
        <v>421</v>
      </c>
      <c r="M72" s="3" t="s">
        <v>421</v>
      </c>
      <c r="N72" s="3" t="s">
        <v>421</v>
      </c>
      <c r="O72" s="3" t="s">
        <v>421</v>
      </c>
      <c r="P72" s="3">
        <v>1350</v>
      </c>
      <c r="Q72" s="3" t="s">
        <v>421</v>
      </c>
      <c r="R72" s="3" t="s">
        <v>421</v>
      </c>
      <c r="S72" s="3" t="s">
        <v>421</v>
      </c>
      <c r="T72" s="3" t="s">
        <v>421</v>
      </c>
      <c r="U72" s="84">
        <f>+Tabla3[[#This Row],[EX IN CA]]</f>
        <v>1350</v>
      </c>
      <c r="V72" t="s">
        <v>70</v>
      </c>
    </row>
    <row r="73" spans="1:22" hidden="1" x14ac:dyDescent="0.25">
      <c r="A73" t="s">
        <v>542</v>
      </c>
      <c r="B73" s="1" t="s">
        <v>546</v>
      </c>
      <c r="C73" t="s">
        <v>1</v>
      </c>
      <c r="D73" t="s">
        <v>417</v>
      </c>
      <c r="E73" t="s">
        <v>418</v>
      </c>
      <c r="F73" t="s">
        <v>419</v>
      </c>
      <c r="G73" s="110">
        <v>253</v>
      </c>
      <c r="H73" s="110">
        <v>253</v>
      </c>
      <c r="I73" s="110">
        <v>253</v>
      </c>
      <c r="J73" s="110">
        <v>253</v>
      </c>
      <c r="L73" s="3" t="s">
        <v>421</v>
      </c>
      <c r="M73" s="3" t="s">
        <v>421</v>
      </c>
      <c r="N73" s="3" t="s">
        <v>421</v>
      </c>
      <c r="O73" s="3" t="s">
        <v>421</v>
      </c>
      <c r="P73" s="3">
        <v>1350</v>
      </c>
      <c r="Q73" s="3" t="s">
        <v>421</v>
      </c>
      <c r="R73" s="3" t="s">
        <v>421</v>
      </c>
      <c r="S73" s="3" t="s">
        <v>421</v>
      </c>
      <c r="T73" s="3" t="s">
        <v>421</v>
      </c>
      <c r="U73" s="84">
        <f>+Tabla3[[#This Row],[EX IN CA]]</f>
        <v>1350</v>
      </c>
      <c r="V73" t="s">
        <v>70</v>
      </c>
    </row>
    <row r="74" spans="1:22" hidden="1" x14ac:dyDescent="0.25">
      <c r="A74" t="s">
        <v>542</v>
      </c>
      <c r="B74" s="1" t="s">
        <v>547</v>
      </c>
      <c r="C74" t="s">
        <v>1</v>
      </c>
      <c r="D74" t="s">
        <v>417</v>
      </c>
      <c r="E74" t="s">
        <v>418</v>
      </c>
      <c r="F74" t="s">
        <v>419</v>
      </c>
      <c r="G74" s="110">
        <v>254</v>
      </c>
      <c r="H74" s="110">
        <v>254</v>
      </c>
      <c r="I74" s="110">
        <v>254</v>
      </c>
      <c r="J74" s="110">
        <v>254</v>
      </c>
      <c r="L74" s="3" t="s">
        <v>421</v>
      </c>
      <c r="M74" s="3" t="s">
        <v>421</v>
      </c>
      <c r="N74" s="3" t="s">
        <v>421</v>
      </c>
      <c r="O74" s="3" t="s">
        <v>421</v>
      </c>
      <c r="P74" s="3">
        <v>2125</v>
      </c>
      <c r="Q74" s="3" t="s">
        <v>421</v>
      </c>
      <c r="R74" s="3" t="s">
        <v>421</v>
      </c>
      <c r="S74" s="3" t="s">
        <v>421</v>
      </c>
      <c r="T74" s="3" t="s">
        <v>421</v>
      </c>
      <c r="U74" s="84">
        <f>+Tabla3[[#This Row],[EX IN CA]]</f>
        <v>2125</v>
      </c>
      <c r="V74" t="s">
        <v>70</v>
      </c>
    </row>
    <row r="75" spans="1:22" hidden="1" x14ac:dyDescent="0.25">
      <c r="A75" t="s">
        <v>542</v>
      </c>
      <c r="B75" s="1" t="s">
        <v>547</v>
      </c>
      <c r="C75" t="s">
        <v>1</v>
      </c>
      <c r="D75" t="s">
        <v>417</v>
      </c>
      <c r="E75" t="s">
        <v>418</v>
      </c>
      <c r="F75" t="s">
        <v>419</v>
      </c>
      <c r="G75" s="110">
        <v>255</v>
      </c>
      <c r="H75" s="110">
        <v>255</v>
      </c>
      <c r="I75" s="110">
        <v>255</v>
      </c>
      <c r="J75" s="110">
        <v>255</v>
      </c>
      <c r="L75" s="3" t="s">
        <v>421</v>
      </c>
      <c r="M75" s="3" t="s">
        <v>421</v>
      </c>
      <c r="N75" s="3" t="s">
        <v>421</v>
      </c>
      <c r="O75" s="3" t="s">
        <v>421</v>
      </c>
      <c r="P75" s="3">
        <v>850</v>
      </c>
      <c r="Q75" s="3" t="s">
        <v>421</v>
      </c>
      <c r="R75" s="3" t="s">
        <v>421</v>
      </c>
      <c r="S75" s="3" t="s">
        <v>421</v>
      </c>
      <c r="T75" s="3" t="s">
        <v>421</v>
      </c>
      <c r="U75" s="84">
        <f>+Tabla3[[#This Row],[EX IN CA]]</f>
        <v>850</v>
      </c>
      <c r="V75" t="s">
        <v>70</v>
      </c>
    </row>
    <row r="76" spans="1:22" hidden="1" x14ac:dyDescent="0.25">
      <c r="A76" t="s">
        <v>542</v>
      </c>
      <c r="B76" s="1" t="s">
        <v>547</v>
      </c>
      <c r="C76" t="s">
        <v>1</v>
      </c>
      <c r="D76" t="s">
        <v>417</v>
      </c>
      <c r="E76" t="s">
        <v>418</v>
      </c>
      <c r="F76" t="s">
        <v>419</v>
      </c>
      <c r="G76" s="110">
        <v>256</v>
      </c>
      <c r="H76" s="110">
        <v>256</v>
      </c>
      <c r="I76" s="110">
        <v>256</v>
      </c>
      <c r="J76" s="110">
        <v>256</v>
      </c>
      <c r="L76" s="3" t="s">
        <v>421</v>
      </c>
      <c r="M76" s="3" t="s">
        <v>421</v>
      </c>
      <c r="N76" s="3" t="s">
        <v>421</v>
      </c>
      <c r="O76" s="3" t="s">
        <v>421</v>
      </c>
      <c r="P76" s="3">
        <v>0</v>
      </c>
      <c r="Q76" s="3" t="s">
        <v>421</v>
      </c>
      <c r="R76" s="3" t="s">
        <v>421</v>
      </c>
      <c r="S76" s="3" t="s">
        <v>421</v>
      </c>
      <c r="T76" s="3" t="s">
        <v>421</v>
      </c>
      <c r="U76" s="84">
        <f>+Tabla3[[#This Row],[EX IN CA]]</f>
        <v>0</v>
      </c>
      <c r="V76" t="s">
        <v>70</v>
      </c>
    </row>
    <row r="77" spans="1:22" hidden="1" x14ac:dyDescent="0.25">
      <c r="A77" t="s">
        <v>555</v>
      </c>
      <c r="B77" s="1" t="s">
        <v>556</v>
      </c>
      <c r="C77" t="s">
        <v>1</v>
      </c>
      <c r="D77" t="s">
        <v>417</v>
      </c>
      <c r="E77" t="s">
        <v>418</v>
      </c>
      <c r="F77" t="s">
        <v>419</v>
      </c>
      <c r="G77" s="110">
        <v>257</v>
      </c>
      <c r="H77" s="110">
        <v>257</v>
      </c>
      <c r="I77" s="110">
        <v>257</v>
      </c>
      <c r="J77" s="110">
        <v>257</v>
      </c>
      <c r="L77" s="3" t="s">
        <v>421</v>
      </c>
      <c r="M77" s="3" t="s">
        <v>421</v>
      </c>
      <c r="N77" s="3" t="s">
        <v>421</v>
      </c>
      <c r="O77" s="3" t="s">
        <v>421</v>
      </c>
      <c r="P77" s="3">
        <v>1350</v>
      </c>
      <c r="Q77" s="3" t="s">
        <v>421</v>
      </c>
      <c r="R77" s="3" t="s">
        <v>421</v>
      </c>
      <c r="S77" s="3" t="s">
        <v>421</v>
      </c>
      <c r="T77" s="3" t="s">
        <v>421</v>
      </c>
      <c r="U77" s="84">
        <f>+Tabla3[[#This Row],[EX IN CA]]</f>
        <v>1350</v>
      </c>
      <c r="V77" t="s">
        <v>70</v>
      </c>
    </row>
    <row r="78" spans="1:22" hidden="1" x14ac:dyDescent="0.25">
      <c r="A78" t="s">
        <v>555</v>
      </c>
      <c r="B78" s="1" t="s">
        <v>556</v>
      </c>
      <c r="C78" t="s">
        <v>1</v>
      </c>
      <c r="D78" t="s">
        <v>417</v>
      </c>
      <c r="E78" t="s">
        <v>418</v>
      </c>
      <c r="F78" t="s">
        <v>419</v>
      </c>
      <c r="G78" s="110">
        <v>258</v>
      </c>
      <c r="H78" s="110">
        <v>258</v>
      </c>
      <c r="I78" s="110">
        <v>258</v>
      </c>
      <c r="J78" s="110">
        <v>258</v>
      </c>
      <c r="L78" s="3" t="s">
        <v>421</v>
      </c>
      <c r="M78" s="3" t="s">
        <v>421</v>
      </c>
      <c r="N78" s="3" t="s">
        <v>421</v>
      </c>
      <c r="O78" s="3" t="s">
        <v>421</v>
      </c>
      <c r="P78" s="3">
        <v>1350</v>
      </c>
      <c r="Q78" s="3" t="s">
        <v>421</v>
      </c>
      <c r="R78" s="3" t="s">
        <v>421</v>
      </c>
      <c r="S78" s="3" t="s">
        <v>421</v>
      </c>
      <c r="T78" s="3" t="s">
        <v>421</v>
      </c>
      <c r="U78" s="84">
        <f>+Tabla3[[#This Row],[EX IN CA]]</f>
        <v>1350</v>
      </c>
      <c r="V78" t="s">
        <v>70</v>
      </c>
    </row>
    <row r="79" spans="1:22" hidden="1" x14ac:dyDescent="0.25">
      <c r="A79" t="s">
        <v>555</v>
      </c>
      <c r="B79" s="1" t="s">
        <v>557</v>
      </c>
      <c r="C79" t="s">
        <v>1</v>
      </c>
      <c r="D79" t="s">
        <v>417</v>
      </c>
      <c r="E79" t="s">
        <v>418</v>
      </c>
      <c r="F79" t="s">
        <v>419</v>
      </c>
      <c r="G79" s="110">
        <v>259</v>
      </c>
      <c r="H79" s="110">
        <v>259</v>
      </c>
      <c r="I79" s="110">
        <v>259</v>
      </c>
      <c r="J79" s="110">
        <v>259</v>
      </c>
      <c r="L79" s="3" t="s">
        <v>421</v>
      </c>
      <c r="M79" s="3" t="s">
        <v>421</v>
      </c>
      <c r="N79" s="3" t="s">
        <v>421</v>
      </c>
      <c r="O79" s="3" t="s">
        <v>421</v>
      </c>
      <c r="P79" s="3">
        <v>2125</v>
      </c>
      <c r="Q79" s="3" t="s">
        <v>421</v>
      </c>
      <c r="R79" s="3" t="s">
        <v>421</v>
      </c>
      <c r="S79" s="3" t="s">
        <v>421</v>
      </c>
      <c r="T79" s="3" t="s">
        <v>421</v>
      </c>
      <c r="U79" s="84">
        <f>+Tabla3[[#This Row],[EX IN CA]]</f>
        <v>2125</v>
      </c>
      <c r="V79" t="s">
        <v>70</v>
      </c>
    </row>
    <row r="80" spans="1:22" hidden="1" x14ac:dyDescent="0.25">
      <c r="A80" t="s">
        <v>555</v>
      </c>
      <c r="B80" s="1" t="s">
        <v>557</v>
      </c>
      <c r="C80" t="s">
        <v>1</v>
      </c>
      <c r="D80" t="s">
        <v>417</v>
      </c>
      <c r="E80" t="s">
        <v>418</v>
      </c>
      <c r="F80" t="s">
        <v>419</v>
      </c>
      <c r="G80" s="110">
        <v>260</v>
      </c>
      <c r="H80" s="110">
        <v>260</v>
      </c>
      <c r="I80" s="110">
        <v>260</v>
      </c>
      <c r="J80" s="110">
        <v>260</v>
      </c>
      <c r="L80" s="3" t="s">
        <v>421</v>
      </c>
      <c r="M80" s="3" t="s">
        <v>421</v>
      </c>
      <c r="N80" s="3" t="s">
        <v>421</v>
      </c>
      <c r="O80" s="3" t="s">
        <v>421</v>
      </c>
      <c r="P80" s="3">
        <v>1350</v>
      </c>
      <c r="Q80" s="3" t="s">
        <v>421</v>
      </c>
      <c r="R80" s="3" t="s">
        <v>421</v>
      </c>
      <c r="S80" s="3" t="s">
        <v>421</v>
      </c>
      <c r="T80" s="3" t="s">
        <v>421</v>
      </c>
      <c r="U80" s="84">
        <f>+Tabla3[[#This Row],[EX IN CA]]</f>
        <v>1350</v>
      </c>
      <c r="V80" t="s">
        <v>70</v>
      </c>
    </row>
    <row r="81" spans="1:22" hidden="1" x14ac:dyDescent="0.25">
      <c r="A81" t="s">
        <v>555</v>
      </c>
      <c r="B81" s="1" t="s">
        <v>558</v>
      </c>
      <c r="C81" t="s">
        <v>1</v>
      </c>
      <c r="D81" t="s">
        <v>417</v>
      </c>
      <c r="E81" t="s">
        <v>418</v>
      </c>
      <c r="F81" t="s">
        <v>419</v>
      </c>
      <c r="G81" s="110">
        <v>261</v>
      </c>
      <c r="H81" s="110">
        <v>261</v>
      </c>
      <c r="I81" s="110">
        <v>261</v>
      </c>
      <c r="J81" s="110">
        <v>261</v>
      </c>
      <c r="L81" s="3" t="s">
        <v>421</v>
      </c>
      <c r="M81" s="3" t="s">
        <v>421</v>
      </c>
      <c r="N81" s="3" t="s">
        <v>421</v>
      </c>
      <c r="O81" s="3" t="s">
        <v>421</v>
      </c>
      <c r="P81" s="3">
        <v>675</v>
      </c>
      <c r="Q81" s="3" t="s">
        <v>421</v>
      </c>
      <c r="R81" s="3" t="s">
        <v>421</v>
      </c>
      <c r="S81" s="3" t="s">
        <v>421</v>
      </c>
      <c r="T81" s="3" t="s">
        <v>421</v>
      </c>
      <c r="U81" s="84">
        <f>+Tabla3[[#This Row],[EX IN CA]]</f>
        <v>675</v>
      </c>
      <c r="V81" t="s">
        <v>70</v>
      </c>
    </row>
    <row r="82" spans="1:22" hidden="1" x14ac:dyDescent="0.25">
      <c r="A82" t="s">
        <v>555</v>
      </c>
      <c r="B82" s="1" t="s">
        <v>558</v>
      </c>
      <c r="C82" t="s">
        <v>1</v>
      </c>
      <c r="D82" t="s">
        <v>417</v>
      </c>
      <c r="E82" t="s">
        <v>418</v>
      </c>
      <c r="F82" t="s">
        <v>419</v>
      </c>
      <c r="G82" s="110">
        <v>262</v>
      </c>
      <c r="H82" s="110">
        <v>262</v>
      </c>
      <c r="I82" s="110">
        <v>262</v>
      </c>
      <c r="J82" s="110">
        <v>262</v>
      </c>
      <c r="L82" s="3" t="s">
        <v>421</v>
      </c>
      <c r="M82" s="3" t="s">
        <v>421</v>
      </c>
      <c r="N82" s="3" t="s">
        <v>421</v>
      </c>
      <c r="O82" s="3" t="s">
        <v>421</v>
      </c>
      <c r="P82" s="3">
        <v>850</v>
      </c>
      <c r="Q82" s="3" t="s">
        <v>421</v>
      </c>
      <c r="R82" s="3" t="s">
        <v>421</v>
      </c>
      <c r="S82" s="3" t="s">
        <v>421</v>
      </c>
      <c r="T82" s="3" t="s">
        <v>421</v>
      </c>
      <c r="U82" s="84">
        <f>+Tabla3[[#This Row],[EX IN CA]]</f>
        <v>850</v>
      </c>
      <c r="V82" t="s">
        <v>70</v>
      </c>
    </row>
    <row r="83" spans="1:22" hidden="1" x14ac:dyDescent="0.25">
      <c r="A83" t="s">
        <v>555</v>
      </c>
      <c r="B83" s="1" t="s">
        <v>558</v>
      </c>
      <c r="C83" t="s">
        <v>1</v>
      </c>
      <c r="D83" t="s">
        <v>417</v>
      </c>
      <c r="E83" t="s">
        <v>418</v>
      </c>
      <c r="F83" t="s">
        <v>419</v>
      </c>
      <c r="G83" s="110">
        <v>263</v>
      </c>
      <c r="H83" s="110">
        <v>263</v>
      </c>
      <c r="I83" s="110">
        <v>263</v>
      </c>
      <c r="J83" s="110">
        <v>263</v>
      </c>
      <c r="L83" s="3" t="s">
        <v>421</v>
      </c>
      <c r="M83" s="3" t="s">
        <v>421</v>
      </c>
      <c r="N83" s="3" t="s">
        <v>421</v>
      </c>
      <c r="O83" s="3" t="s">
        <v>421</v>
      </c>
      <c r="P83" s="3">
        <v>675</v>
      </c>
      <c r="Q83" s="3" t="s">
        <v>421</v>
      </c>
      <c r="R83" s="3" t="s">
        <v>421</v>
      </c>
      <c r="S83" s="3" t="s">
        <v>421</v>
      </c>
      <c r="T83" s="3" t="s">
        <v>421</v>
      </c>
      <c r="U83" s="84">
        <f>+Tabla3[[#This Row],[EX IN CA]]</f>
        <v>675</v>
      </c>
      <c r="V83" t="s">
        <v>70</v>
      </c>
    </row>
    <row r="84" spans="1:22" hidden="1" x14ac:dyDescent="0.25">
      <c r="A84" t="s">
        <v>555</v>
      </c>
      <c r="B84" s="1" t="s">
        <v>559</v>
      </c>
      <c r="C84" t="s">
        <v>1</v>
      </c>
      <c r="D84" t="s">
        <v>417</v>
      </c>
      <c r="E84" t="s">
        <v>418</v>
      </c>
      <c r="F84" t="s">
        <v>419</v>
      </c>
      <c r="G84" s="110">
        <v>264</v>
      </c>
      <c r="H84" s="110">
        <v>264</v>
      </c>
      <c r="I84" s="110">
        <v>264</v>
      </c>
      <c r="J84" s="110">
        <v>264</v>
      </c>
      <c r="L84" s="3" t="s">
        <v>421</v>
      </c>
      <c r="M84" s="3" t="s">
        <v>421</v>
      </c>
      <c r="N84" s="3" t="s">
        <v>421</v>
      </c>
      <c r="O84" s="3" t="s">
        <v>421</v>
      </c>
      <c r="P84" s="3">
        <v>1350</v>
      </c>
      <c r="Q84" s="3" t="s">
        <v>421</v>
      </c>
      <c r="R84" s="3" t="s">
        <v>421</v>
      </c>
      <c r="S84" s="3" t="s">
        <v>421</v>
      </c>
      <c r="T84" s="3" t="s">
        <v>421</v>
      </c>
      <c r="U84" s="84">
        <f>+Tabla3[[#This Row],[EX IN CA]]</f>
        <v>1350</v>
      </c>
      <c r="V84" t="s">
        <v>70</v>
      </c>
    </row>
    <row r="85" spans="1:22" hidden="1" x14ac:dyDescent="0.25">
      <c r="A85" t="s">
        <v>555</v>
      </c>
      <c r="B85" s="1" t="s">
        <v>559</v>
      </c>
      <c r="C85" t="s">
        <v>1</v>
      </c>
      <c r="D85" t="s">
        <v>417</v>
      </c>
      <c r="E85" t="s">
        <v>418</v>
      </c>
      <c r="F85" t="s">
        <v>419</v>
      </c>
      <c r="G85" s="110">
        <v>265</v>
      </c>
      <c r="H85" s="110">
        <v>265</v>
      </c>
      <c r="I85" s="110">
        <v>265</v>
      </c>
      <c r="J85" s="110">
        <v>265</v>
      </c>
      <c r="L85" s="3" t="s">
        <v>421</v>
      </c>
      <c r="M85" s="3" t="s">
        <v>421</v>
      </c>
      <c r="N85" s="3" t="s">
        <v>421</v>
      </c>
      <c r="O85" s="3" t="s">
        <v>421</v>
      </c>
      <c r="P85" s="3">
        <v>675</v>
      </c>
      <c r="Q85" s="3" t="s">
        <v>421</v>
      </c>
      <c r="R85" s="3" t="s">
        <v>421</v>
      </c>
      <c r="S85" s="3" t="s">
        <v>421</v>
      </c>
      <c r="T85" s="3" t="s">
        <v>421</v>
      </c>
      <c r="U85" s="84">
        <f>+Tabla3[[#This Row],[EX IN CA]]</f>
        <v>675</v>
      </c>
      <c r="V85" t="s">
        <v>70</v>
      </c>
    </row>
    <row r="86" spans="1:22" hidden="1" x14ac:dyDescent="0.25">
      <c r="A86" t="s">
        <v>555</v>
      </c>
      <c r="B86" s="1" t="s">
        <v>559</v>
      </c>
      <c r="C86" t="s">
        <v>1</v>
      </c>
      <c r="D86" t="s">
        <v>417</v>
      </c>
      <c r="E86" t="s">
        <v>418</v>
      </c>
      <c r="F86" t="s">
        <v>419</v>
      </c>
      <c r="G86" s="110">
        <v>266</v>
      </c>
      <c r="H86" s="110">
        <v>266</v>
      </c>
      <c r="I86" s="110">
        <v>266</v>
      </c>
      <c r="J86" s="110">
        <v>266</v>
      </c>
      <c r="L86" s="3" t="s">
        <v>421</v>
      </c>
      <c r="M86" s="3" t="s">
        <v>421</v>
      </c>
      <c r="N86" s="3" t="s">
        <v>421</v>
      </c>
      <c r="O86" s="3" t="s">
        <v>421</v>
      </c>
      <c r="P86" s="3">
        <v>1275</v>
      </c>
      <c r="Q86" s="3" t="s">
        <v>421</v>
      </c>
      <c r="R86" s="3" t="s">
        <v>421</v>
      </c>
      <c r="S86" s="3" t="s">
        <v>421</v>
      </c>
      <c r="T86" s="3" t="s">
        <v>421</v>
      </c>
      <c r="U86" s="84">
        <f>+Tabla3[[#This Row],[EX IN CA]]</f>
        <v>1275</v>
      </c>
      <c r="V86" t="s">
        <v>70</v>
      </c>
    </row>
    <row r="87" spans="1:22" hidden="1" x14ac:dyDescent="0.25">
      <c r="A87" t="s">
        <v>555</v>
      </c>
      <c r="B87" s="1" t="s">
        <v>560</v>
      </c>
      <c r="C87" t="s">
        <v>1</v>
      </c>
      <c r="D87" t="s">
        <v>417</v>
      </c>
      <c r="E87" t="s">
        <v>418</v>
      </c>
      <c r="F87" t="s">
        <v>419</v>
      </c>
      <c r="G87" s="110">
        <v>267</v>
      </c>
      <c r="H87" s="110">
        <v>267</v>
      </c>
      <c r="I87" s="110">
        <v>267</v>
      </c>
      <c r="J87" s="110">
        <v>267</v>
      </c>
      <c r="L87" s="3" t="s">
        <v>421</v>
      </c>
      <c r="M87" s="3" t="s">
        <v>421</v>
      </c>
      <c r="N87" s="3" t="s">
        <v>421</v>
      </c>
      <c r="O87" s="3" t="s">
        <v>421</v>
      </c>
      <c r="P87" s="3">
        <v>1275</v>
      </c>
      <c r="Q87" s="3" t="s">
        <v>421</v>
      </c>
      <c r="R87" s="3" t="s">
        <v>421</v>
      </c>
      <c r="S87" s="3" t="s">
        <v>421</v>
      </c>
      <c r="T87" s="3" t="s">
        <v>421</v>
      </c>
      <c r="U87" s="84">
        <f>+Tabla3[[#This Row],[EX IN CA]]</f>
        <v>1275</v>
      </c>
      <c r="V87" t="s">
        <v>70</v>
      </c>
    </row>
    <row r="88" spans="1:22" hidden="1" x14ac:dyDescent="0.25">
      <c r="A88" t="s">
        <v>555</v>
      </c>
      <c r="B88" s="1" t="s">
        <v>560</v>
      </c>
      <c r="C88" t="s">
        <v>1</v>
      </c>
      <c r="D88" t="s">
        <v>417</v>
      </c>
      <c r="E88" t="s">
        <v>418</v>
      </c>
      <c r="F88" t="s">
        <v>419</v>
      </c>
      <c r="G88" s="110">
        <v>268</v>
      </c>
      <c r="H88" s="110">
        <v>268</v>
      </c>
      <c r="I88" s="110">
        <v>268</v>
      </c>
      <c r="J88" s="110">
        <v>268</v>
      </c>
      <c r="L88" s="3" t="s">
        <v>421</v>
      </c>
      <c r="M88" s="3" t="s">
        <v>421</v>
      </c>
      <c r="N88" s="3" t="s">
        <v>421</v>
      </c>
      <c r="O88" s="3" t="s">
        <v>421</v>
      </c>
      <c r="P88" s="3">
        <v>675</v>
      </c>
      <c r="Q88" s="3" t="s">
        <v>421</v>
      </c>
      <c r="R88" s="3" t="s">
        <v>421</v>
      </c>
      <c r="S88" s="3" t="s">
        <v>421</v>
      </c>
      <c r="T88" s="3" t="s">
        <v>421</v>
      </c>
      <c r="U88" s="84">
        <f>+Tabla3[[#This Row],[EX IN CA]]</f>
        <v>675</v>
      </c>
      <c r="V88" t="s">
        <v>70</v>
      </c>
    </row>
    <row r="89" spans="1:22" hidden="1" x14ac:dyDescent="0.25">
      <c r="A89" t="s">
        <v>555</v>
      </c>
      <c r="B89" s="1" t="s">
        <v>561</v>
      </c>
      <c r="C89" t="s">
        <v>1</v>
      </c>
      <c r="D89" t="s">
        <v>417</v>
      </c>
      <c r="E89" t="s">
        <v>418</v>
      </c>
      <c r="F89" t="s">
        <v>419</v>
      </c>
      <c r="G89" s="110">
        <v>269</v>
      </c>
      <c r="H89" s="110">
        <v>269</v>
      </c>
      <c r="I89" s="110">
        <v>269</v>
      </c>
      <c r="J89" s="110">
        <v>269</v>
      </c>
      <c r="L89" s="3" t="s">
        <v>421</v>
      </c>
      <c r="M89" s="3" t="s">
        <v>421</v>
      </c>
      <c r="N89" s="3" t="s">
        <v>421</v>
      </c>
      <c r="O89" s="3" t="s">
        <v>421</v>
      </c>
      <c r="P89" s="3">
        <v>1350</v>
      </c>
      <c r="Q89" s="3" t="s">
        <v>421</v>
      </c>
      <c r="R89" s="3" t="s">
        <v>421</v>
      </c>
      <c r="S89" s="3" t="s">
        <v>421</v>
      </c>
      <c r="T89" s="3" t="s">
        <v>421</v>
      </c>
      <c r="U89" s="84">
        <f>+Tabla3[[#This Row],[EX IN CA]]</f>
        <v>1350</v>
      </c>
      <c r="V89" t="s">
        <v>70</v>
      </c>
    </row>
    <row r="90" spans="1:22" hidden="1" x14ac:dyDescent="0.25">
      <c r="A90" t="s">
        <v>555</v>
      </c>
      <c r="B90" s="1" t="s">
        <v>561</v>
      </c>
      <c r="C90" t="s">
        <v>1</v>
      </c>
      <c r="D90" t="s">
        <v>417</v>
      </c>
      <c r="E90" t="s">
        <v>418</v>
      </c>
      <c r="F90" t="s">
        <v>419</v>
      </c>
      <c r="G90" s="110">
        <v>270</v>
      </c>
      <c r="H90" s="110">
        <v>270</v>
      </c>
      <c r="I90" s="110">
        <v>270</v>
      </c>
      <c r="J90" s="110">
        <v>270</v>
      </c>
      <c r="L90" s="3" t="s">
        <v>421</v>
      </c>
      <c r="M90" s="3" t="s">
        <v>421</v>
      </c>
      <c r="N90" s="3" t="s">
        <v>421</v>
      </c>
      <c r="O90" s="3" t="s">
        <v>421</v>
      </c>
      <c r="P90" s="3">
        <v>425</v>
      </c>
      <c r="Q90" s="3" t="s">
        <v>421</v>
      </c>
      <c r="R90" s="3" t="s">
        <v>421</v>
      </c>
      <c r="S90" s="3" t="s">
        <v>421</v>
      </c>
      <c r="T90" s="3" t="s">
        <v>421</v>
      </c>
      <c r="U90" s="84">
        <f>+Tabla3[[#This Row],[EX IN CA]]</f>
        <v>425</v>
      </c>
      <c r="V90" t="s">
        <v>70</v>
      </c>
    </row>
    <row r="91" spans="1:22" hidden="1" x14ac:dyDescent="0.25">
      <c r="A91" t="s">
        <v>555</v>
      </c>
      <c r="B91" s="1" t="s">
        <v>561</v>
      </c>
      <c r="C91" t="s">
        <v>1</v>
      </c>
      <c r="D91" t="s">
        <v>417</v>
      </c>
      <c r="E91" t="s">
        <v>418</v>
      </c>
      <c r="F91" t="s">
        <v>419</v>
      </c>
      <c r="G91" s="110">
        <v>271</v>
      </c>
      <c r="H91" s="110">
        <v>271</v>
      </c>
      <c r="I91" s="110">
        <v>271</v>
      </c>
      <c r="J91" s="110">
        <v>271</v>
      </c>
      <c r="L91" s="3" t="s">
        <v>421</v>
      </c>
      <c r="M91" s="3" t="s">
        <v>421</v>
      </c>
      <c r="N91" s="3" t="s">
        <v>421</v>
      </c>
      <c r="O91" s="3" t="s">
        <v>421</v>
      </c>
      <c r="P91" s="3">
        <v>1350</v>
      </c>
      <c r="Q91" s="3" t="s">
        <v>421</v>
      </c>
      <c r="R91" s="3" t="s">
        <v>421</v>
      </c>
      <c r="S91" s="3" t="s">
        <v>421</v>
      </c>
      <c r="T91" s="3" t="s">
        <v>421</v>
      </c>
      <c r="U91" s="84">
        <f>+Tabla3[[#This Row],[EX IN CA]]</f>
        <v>1350</v>
      </c>
      <c r="V91" t="s">
        <v>70</v>
      </c>
    </row>
    <row r="92" spans="1:22" hidden="1" x14ac:dyDescent="0.25">
      <c r="A92" t="s">
        <v>555</v>
      </c>
      <c r="B92" s="1" t="s">
        <v>562</v>
      </c>
      <c r="C92" t="s">
        <v>1</v>
      </c>
      <c r="D92" t="s">
        <v>417</v>
      </c>
      <c r="E92" t="s">
        <v>418</v>
      </c>
      <c r="F92" t="s">
        <v>419</v>
      </c>
      <c r="G92" s="110">
        <v>272</v>
      </c>
      <c r="H92" s="110">
        <v>272</v>
      </c>
      <c r="I92" s="110">
        <v>272</v>
      </c>
      <c r="J92" s="110">
        <v>272</v>
      </c>
      <c r="L92" s="3" t="s">
        <v>421</v>
      </c>
      <c r="M92" s="3" t="s">
        <v>421</v>
      </c>
      <c r="N92" s="3" t="s">
        <v>421</v>
      </c>
      <c r="O92" s="3" t="s">
        <v>421</v>
      </c>
      <c r="P92" s="3">
        <v>675</v>
      </c>
      <c r="Q92" s="3" t="s">
        <v>421</v>
      </c>
      <c r="R92" s="3" t="s">
        <v>421</v>
      </c>
      <c r="S92" s="3" t="s">
        <v>421</v>
      </c>
      <c r="T92" s="3" t="s">
        <v>421</v>
      </c>
      <c r="U92" s="84">
        <f>+Tabla3[[#This Row],[EX IN CA]]</f>
        <v>675</v>
      </c>
      <c r="V92" t="s">
        <v>70</v>
      </c>
    </row>
    <row r="93" spans="1:22" hidden="1" x14ac:dyDescent="0.25">
      <c r="A93" t="s">
        <v>555</v>
      </c>
      <c r="B93" s="1" t="s">
        <v>562</v>
      </c>
      <c r="C93" t="s">
        <v>1</v>
      </c>
      <c r="D93" t="s">
        <v>417</v>
      </c>
      <c r="E93" t="s">
        <v>418</v>
      </c>
      <c r="F93" t="s">
        <v>419</v>
      </c>
      <c r="G93" s="110">
        <v>273</v>
      </c>
      <c r="H93" s="110">
        <v>273</v>
      </c>
      <c r="I93" s="110">
        <v>273</v>
      </c>
      <c r="J93" s="110">
        <v>273</v>
      </c>
      <c r="L93" s="3" t="s">
        <v>421</v>
      </c>
      <c r="M93" s="3" t="s">
        <v>421</v>
      </c>
      <c r="N93" s="3" t="s">
        <v>421</v>
      </c>
      <c r="O93" s="3" t="s">
        <v>421</v>
      </c>
      <c r="P93" s="3">
        <v>1275</v>
      </c>
      <c r="Q93" s="3" t="s">
        <v>421</v>
      </c>
      <c r="R93" s="3" t="s">
        <v>421</v>
      </c>
      <c r="S93" s="3" t="s">
        <v>421</v>
      </c>
      <c r="T93" s="3" t="s">
        <v>421</v>
      </c>
      <c r="U93" s="84">
        <f>+Tabla3[[#This Row],[EX IN CA]]</f>
        <v>1275</v>
      </c>
      <c r="V93" t="s">
        <v>70</v>
      </c>
    </row>
    <row r="94" spans="1:22" hidden="1" x14ac:dyDescent="0.25">
      <c r="A94" t="s">
        <v>555</v>
      </c>
      <c r="B94" s="1" t="s">
        <v>563</v>
      </c>
      <c r="C94" t="s">
        <v>1</v>
      </c>
      <c r="D94" t="s">
        <v>417</v>
      </c>
      <c r="E94" t="s">
        <v>418</v>
      </c>
      <c r="F94" t="s">
        <v>419</v>
      </c>
      <c r="G94" s="110">
        <v>274</v>
      </c>
      <c r="H94" s="110">
        <v>274</v>
      </c>
      <c r="I94" s="110">
        <v>274</v>
      </c>
      <c r="J94" s="110">
        <v>274</v>
      </c>
      <c r="L94" s="3" t="s">
        <v>421</v>
      </c>
      <c r="M94" s="3" t="s">
        <v>421</v>
      </c>
      <c r="N94" s="3" t="s">
        <v>421</v>
      </c>
      <c r="O94" s="3" t="s">
        <v>421</v>
      </c>
      <c r="P94" s="3">
        <v>1275</v>
      </c>
      <c r="Q94" s="3" t="s">
        <v>421</v>
      </c>
      <c r="R94" s="3" t="s">
        <v>421</v>
      </c>
      <c r="S94" s="3" t="s">
        <v>421</v>
      </c>
      <c r="T94" s="3" t="s">
        <v>421</v>
      </c>
      <c r="U94" s="84">
        <f>+Tabla3[[#This Row],[EX IN CA]]</f>
        <v>1275</v>
      </c>
      <c r="V94" t="s">
        <v>70</v>
      </c>
    </row>
    <row r="95" spans="1:22" hidden="1" x14ac:dyDescent="0.25">
      <c r="A95" t="s">
        <v>555</v>
      </c>
      <c r="B95" s="1" t="s">
        <v>563</v>
      </c>
      <c r="C95" t="s">
        <v>1</v>
      </c>
      <c r="D95" t="s">
        <v>417</v>
      </c>
      <c r="E95" t="s">
        <v>418</v>
      </c>
      <c r="F95" t="s">
        <v>419</v>
      </c>
      <c r="G95" s="110">
        <v>275</v>
      </c>
      <c r="H95" s="110">
        <v>275</v>
      </c>
      <c r="I95" s="110">
        <v>275</v>
      </c>
      <c r="J95" s="110">
        <v>275</v>
      </c>
      <c r="L95" s="3" t="s">
        <v>421</v>
      </c>
      <c r="M95" s="3" t="s">
        <v>421</v>
      </c>
      <c r="N95" s="3" t="s">
        <v>421</v>
      </c>
      <c r="O95" s="3" t="s">
        <v>421</v>
      </c>
      <c r="P95" s="3">
        <v>675</v>
      </c>
      <c r="Q95" s="3" t="s">
        <v>421</v>
      </c>
      <c r="R95" s="3" t="s">
        <v>421</v>
      </c>
      <c r="S95" s="3" t="s">
        <v>421</v>
      </c>
      <c r="T95" s="3" t="s">
        <v>421</v>
      </c>
      <c r="U95" s="84">
        <f>+Tabla3[[#This Row],[EX IN CA]]</f>
        <v>675</v>
      </c>
      <c r="V95" t="s">
        <v>70</v>
      </c>
    </row>
    <row r="96" spans="1:22" hidden="1" x14ac:dyDescent="0.25">
      <c r="A96" t="s">
        <v>555</v>
      </c>
      <c r="B96" s="1" t="s">
        <v>563</v>
      </c>
      <c r="C96" t="s">
        <v>1</v>
      </c>
      <c r="D96" t="s">
        <v>417</v>
      </c>
      <c r="E96" t="s">
        <v>418</v>
      </c>
      <c r="F96" t="s">
        <v>419</v>
      </c>
      <c r="G96" s="110">
        <v>276</v>
      </c>
      <c r="H96" s="110">
        <v>276</v>
      </c>
      <c r="I96" s="110">
        <v>276</v>
      </c>
      <c r="J96" s="110">
        <v>276</v>
      </c>
      <c r="L96" s="3" t="s">
        <v>421</v>
      </c>
      <c r="M96" s="3" t="s">
        <v>421</v>
      </c>
      <c r="N96" s="3" t="s">
        <v>421</v>
      </c>
      <c r="O96" s="3" t="s">
        <v>421</v>
      </c>
      <c r="P96" s="3">
        <v>1350</v>
      </c>
      <c r="Q96" s="3" t="s">
        <v>421</v>
      </c>
      <c r="R96" s="3" t="s">
        <v>421</v>
      </c>
      <c r="S96" s="3" t="s">
        <v>421</v>
      </c>
      <c r="T96" s="3" t="s">
        <v>421</v>
      </c>
      <c r="U96" s="84">
        <f>+Tabla3[[#This Row],[EX IN CA]]</f>
        <v>1350</v>
      </c>
      <c r="V96" t="s">
        <v>70</v>
      </c>
    </row>
    <row r="97" spans="1:22" hidden="1" x14ac:dyDescent="0.25">
      <c r="A97" t="s">
        <v>555</v>
      </c>
      <c r="B97" s="1" t="s">
        <v>563</v>
      </c>
      <c r="C97" t="s">
        <v>1</v>
      </c>
      <c r="D97" t="s">
        <v>417</v>
      </c>
      <c r="E97" t="s">
        <v>418</v>
      </c>
      <c r="F97" t="s">
        <v>419</v>
      </c>
      <c r="G97" s="110">
        <v>277</v>
      </c>
      <c r="H97" s="110">
        <v>277</v>
      </c>
      <c r="I97" s="110">
        <v>277</v>
      </c>
      <c r="J97" s="110">
        <v>277</v>
      </c>
      <c r="L97" s="3" t="s">
        <v>421</v>
      </c>
      <c r="M97" s="3" t="s">
        <v>421</v>
      </c>
      <c r="N97" s="3" t="s">
        <v>421</v>
      </c>
      <c r="O97" s="3" t="s">
        <v>421</v>
      </c>
      <c r="P97" s="3">
        <v>425</v>
      </c>
      <c r="Q97" s="3" t="s">
        <v>421</v>
      </c>
      <c r="R97" s="3" t="s">
        <v>421</v>
      </c>
      <c r="S97" s="3" t="s">
        <v>421</v>
      </c>
      <c r="T97" s="3" t="s">
        <v>421</v>
      </c>
      <c r="U97" s="84">
        <f>+Tabla3[[#This Row],[EX IN CA]]</f>
        <v>425</v>
      </c>
      <c r="V97" t="s">
        <v>70</v>
      </c>
    </row>
    <row r="98" spans="1:22" hidden="1" x14ac:dyDescent="0.25">
      <c r="A98" t="s">
        <v>573</v>
      </c>
      <c r="B98" s="1" t="s">
        <v>574</v>
      </c>
      <c r="C98" t="s">
        <v>1</v>
      </c>
      <c r="D98" t="s">
        <v>417</v>
      </c>
      <c r="E98" t="s">
        <v>418</v>
      </c>
      <c r="F98" t="s">
        <v>419</v>
      </c>
      <c r="G98" s="110">
        <v>278</v>
      </c>
      <c r="H98" s="110">
        <v>278</v>
      </c>
      <c r="I98" s="110">
        <v>278</v>
      </c>
      <c r="J98" s="110">
        <v>278</v>
      </c>
      <c r="L98" s="3" t="s">
        <v>421</v>
      </c>
      <c r="M98" s="3" t="s">
        <v>421</v>
      </c>
      <c r="N98" s="3" t="s">
        <v>421</v>
      </c>
      <c r="O98" s="3" t="s">
        <v>421</v>
      </c>
      <c r="P98" s="3">
        <v>1050</v>
      </c>
      <c r="Q98" s="3" t="s">
        <v>421</v>
      </c>
      <c r="R98" s="3" t="s">
        <v>421</v>
      </c>
      <c r="S98" s="3" t="s">
        <v>421</v>
      </c>
      <c r="T98" s="3" t="s">
        <v>421</v>
      </c>
      <c r="U98" s="84">
        <f>+Tabla3[[#This Row],[EX IN CA]]</f>
        <v>1050</v>
      </c>
      <c r="V98" t="s">
        <v>70</v>
      </c>
    </row>
    <row r="99" spans="1:22" hidden="1" x14ac:dyDescent="0.25">
      <c r="A99" t="s">
        <v>573</v>
      </c>
      <c r="B99" s="1" t="s">
        <v>575</v>
      </c>
      <c r="C99" t="s">
        <v>1</v>
      </c>
      <c r="D99" t="s">
        <v>417</v>
      </c>
      <c r="E99" t="s">
        <v>418</v>
      </c>
      <c r="F99" t="s">
        <v>419</v>
      </c>
      <c r="G99" s="110">
        <v>279</v>
      </c>
      <c r="H99" s="110">
        <v>279</v>
      </c>
      <c r="I99" s="110">
        <v>279</v>
      </c>
      <c r="J99" s="110">
        <v>279</v>
      </c>
      <c r="L99" s="3" t="s">
        <v>421</v>
      </c>
      <c r="M99" s="3" t="s">
        <v>421</v>
      </c>
      <c r="N99" s="3" t="s">
        <v>421</v>
      </c>
      <c r="O99" s="3" t="s">
        <v>421</v>
      </c>
      <c r="P99" s="3">
        <v>1350</v>
      </c>
      <c r="Q99" s="3" t="s">
        <v>421</v>
      </c>
      <c r="R99" s="3" t="s">
        <v>421</v>
      </c>
      <c r="S99" s="3" t="s">
        <v>421</v>
      </c>
      <c r="T99" s="3" t="s">
        <v>421</v>
      </c>
      <c r="U99" s="84">
        <f>+Tabla3[[#This Row],[EX IN CA]]</f>
        <v>1350</v>
      </c>
      <c r="V99" t="s">
        <v>70</v>
      </c>
    </row>
    <row r="100" spans="1:22" hidden="1" x14ac:dyDescent="0.25">
      <c r="A100" t="s">
        <v>573</v>
      </c>
      <c r="B100" s="1" t="s">
        <v>576</v>
      </c>
      <c r="C100" t="s">
        <v>1</v>
      </c>
      <c r="D100" t="s">
        <v>417</v>
      </c>
      <c r="E100" t="s">
        <v>418</v>
      </c>
      <c r="F100" t="s">
        <v>419</v>
      </c>
      <c r="G100" s="110">
        <v>280</v>
      </c>
      <c r="H100" s="110">
        <v>280</v>
      </c>
      <c r="I100" s="110">
        <v>280</v>
      </c>
      <c r="J100" s="110">
        <v>280</v>
      </c>
      <c r="L100" s="3" t="s">
        <v>421</v>
      </c>
      <c r="M100" s="3" t="s">
        <v>421</v>
      </c>
      <c r="N100" s="3" t="s">
        <v>421</v>
      </c>
      <c r="O100" s="3" t="s">
        <v>421</v>
      </c>
      <c r="P100" s="3">
        <v>675</v>
      </c>
      <c r="Q100" s="3" t="s">
        <v>421</v>
      </c>
      <c r="R100" s="3" t="s">
        <v>421</v>
      </c>
      <c r="S100" s="3" t="s">
        <v>421</v>
      </c>
      <c r="T100" s="3" t="s">
        <v>421</v>
      </c>
      <c r="U100" s="84">
        <f>+Tabla3[[#This Row],[EX IN CA]]</f>
        <v>675</v>
      </c>
      <c r="V100" t="s">
        <v>70</v>
      </c>
    </row>
    <row r="101" spans="1:22" hidden="1" x14ac:dyDescent="0.25">
      <c r="A101" t="s">
        <v>573</v>
      </c>
      <c r="B101" s="1" t="s">
        <v>576</v>
      </c>
      <c r="C101" t="s">
        <v>1</v>
      </c>
      <c r="D101" t="s">
        <v>417</v>
      </c>
      <c r="E101" t="s">
        <v>418</v>
      </c>
      <c r="F101" t="s">
        <v>419</v>
      </c>
      <c r="G101" s="110">
        <v>281</v>
      </c>
      <c r="H101" s="110">
        <v>281</v>
      </c>
      <c r="I101" s="110">
        <v>281</v>
      </c>
      <c r="J101" s="110">
        <v>281</v>
      </c>
      <c r="L101" s="3" t="s">
        <v>421</v>
      </c>
      <c r="M101" s="3" t="s">
        <v>421</v>
      </c>
      <c r="N101" s="3" t="s">
        <v>421</v>
      </c>
      <c r="O101" s="3" t="s">
        <v>421</v>
      </c>
      <c r="P101" s="3">
        <v>1275</v>
      </c>
      <c r="Q101" s="3" t="s">
        <v>421</v>
      </c>
      <c r="R101" s="3" t="s">
        <v>421</v>
      </c>
      <c r="S101" s="3" t="s">
        <v>421</v>
      </c>
      <c r="T101" s="3" t="s">
        <v>421</v>
      </c>
      <c r="U101" s="84">
        <f>+Tabla3[[#This Row],[EX IN CA]]</f>
        <v>1275</v>
      </c>
      <c r="V101" t="s">
        <v>70</v>
      </c>
    </row>
    <row r="102" spans="1:22" hidden="1" x14ac:dyDescent="0.25">
      <c r="A102" t="s">
        <v>573</v>
      </c>
      <c r="B102" s="1" t="s">
        <v>577</v>
      </c>
      <c r="C102" t="s">
        <v>1</v>
      </c>
      <c r="D102" t="s">
        <v>417</v>
      </c>
      <c r="E102" t="s">
        <v>418</v>
      </c>
      <c r="F102" t="s">
        <v>419</v>
      </c>
      <c r="G102" s="110">
        <v>282</v>
      </c>
      <c r="H102" s="110">
        <v>282</v>
      </c>
      <c r="I102" s="110">
        <v>282</v>
      </c>
      <c r="J102" s="110">
        <v>282</v>
      </c>
      <c r="L102" s="3" t="s">
        <v>421</v>
      </c>
      <c r="M102" s="3" t="s">
        <v>421</v>
      </c>
      <c r="N102" s="3" t="s">
        <v>421</v>
      </c>
      <c r="O102" s="3" t="s">
        <v>421</v>
      </c>
      <c r="P102" s="3">
        <v>675</v>
      </c>
      <c r="Q102" s="3" t="s">
        <v>421</v>
      </c>
      <c r="R102" s="3" t="s">
        <v>421</v>
      </c>
      <c r="S102" s="3" t="s">
        <v>421</v>
      </c>
      <c r="T102" s="3" t="s">
        <v>421</v>
      </c>
      <c r="U102" s="84">
        <f>+Tabla3[[#This Row],[EX IN CA]]</f>
        <v>675</v>
      </c>
      <c r="V102" t="s">
        <v>70</v>
      </c>
    </row>
    <row r="103" spans="1:22" hidden="1" x14ac:dyDescent="0.25">
      <c r="A103" t="s">
        <v>573</v>
      </c>
      <c r="B103" s="1" t="s">
        <v>577</v>
      </c>
      <c r="C103" t="s">
        <v>1</v>
      </c>
      <c r="D103" t="s">
        <v>417</v>
      </c>
      <c r="E103" t="s">
        <v>418</v>
      </c>
      <c r="F103" t="s">
        <v>419</v>
      </c>
      <c r="G103" s="110">
        <v>283</v>
      </c>
      <c r="H103" s="110">
        <v>283</v>
      </c>
      <c r="I103" s="110">
        <v>283</v>
      </c>
      <c r="J103" s="110">
        <v>283</v>
      </c>
      <c r="L103" s="3" t="s">
        <v>421</v>
      </c>
      <c r="M103" s="3" t="s">
        <v>421</v>
      </c>
      <c r="N103" s="3" t="s">
        <v>421</v>
      </c>
      <c r="O103" s="3" t="s">
        <v>421</v>
      </c>
      <c r="P103" s="3">
        <v>1275</v>
      </c>
      <c r="Q103" s="3" t="s">
        <v>421</v>
      </c>
      <c r="R103" s="3" t="s">
        <v>421</v>
      </c>
      <c r="S103" s="3" t="s">
        <v>421</v>
      </c>
      <c r="T103" s="3" t="s">
        <v>421</v>
      </c>
      <c r="U103" s="84">
        <f>+Tabla3[[#This Row],[EX IN CA]]</f>
        <v>1275</v>
      </c>
      <c r="V103" t="s">
        <v>70</v>
      </c>
    </row>
    <row r="104" spans="1:22" hidden="1" x14ac:dyDescent="0.25">
      <c r="A104" t="s">
        <v>573</v>
      </c>
      <c r="B104" s="1" t="s">
        <v>578</v>
      </c>
      <c r="C104" t="s">
        <v>1</v>
      </c>
      <c r="D104" t="s">
        <v>417</v>
      </c>
      <c r="E104" t="s">
        <v>418</v>
      </c>
      <c r="F104" t="s">
        <v>419</v>
      </c>
      <c r="G104" s="110">
        <v>284</v>
      </c>
      <c r="H104" s="110">
        <v>284</v>
      </c>
      <c r="I104" s="110">
        <v>284</v>
      </c>
      <c r="J104" s="110">
        <v>284</v>
      </c>
      <c r="L104" s="3" t="s">
        <v>421</v>
      </c>
      <c r="M104" s="3" t="s">
        <v>421</v>
      </c>
      <c r="N104" s="3" t="s">
        <v>421</v>
      </c>
      <c r="O104" s="3" t="s">
        <v>421</v>
      </c>
      <c r="P104" s="3">
        <v>1350</v>
      </c>
      <c r="Q104" s="3" t="s">
        <v>421</v>
      </c>
      <c r="R104" s="3" t="s">
        <v>421</v>
      </c>
      <c r="S104" s="3" t="s">
        <v>421</v>
      </c>
      <c r="T104" s="3" t="s">
        <v>421</v>
      </c>
      <c r="U104" s="84">
        <f>+Tabla3[[#This Row],[EX IN CA]]</f>
        <v>1350</v>
      </c>
      <c r="V104" t="s">
        <v>70</v>
      </c>
    </row>
    <row r="105" spans="1:22" hidden="1" x14ac:dyDescent="0.25">
      <c r="A105" t="s">
        <v>573</v>
      </c>
      <c r="B105" s="1" t="s">
        <v>578</v>
      </c>
      <c r="C105" t="s">
        <v>1</v>
      </c>
      <c r="D105" t="s">
        <v>417</v>
      </c>
      <c r="E105" t="s">
        <v>418</v>
      </c>
      <c r="F105" t="s">
        <v>419</v>
      </c>
      <c r="G105" s="110">
        <v>285</v>
      </c>
      <c r="H105" s="110">
        <v>285</v>
      </c>
      <c r="I105" s="110">
        <v>285</v>
      </c>
      <c r="J105" s="110">
        <v>285</v>
      </c>
      <c r="L105" s="3" t="s">
        <v>421</v>
      </c>
      <c r="M105" s="3" t="s">
        <v>421</v>
      </c>
      <c r="N105" s="3" t="s">
        <v>421</v>
      </c>
      <c r="O105" s="3" t="s">
        <v>421</v>
      </c>
      <c r="P105" s="3">
        <v>425</v>
      </c>
      <c r="Q105" s="3" t="s">
        <v>421</v>
      </c>
      <c r="R105" s="3" t="s">
        <v>421</v>
      </c>
      <c r="S105" s="3" t="s">
        <v>421</v>
      </c>
      <c r="T105" s="3" t="s">
        <v>421</v>
      </c>
      <c r="U105" s="84">
        <f>+Tabla3[[#This Row],[EX IN CA]]</f>
        <v>425</v>
      </c>
      <c r="V105" t="s">
        <v>70</v>
      </c>
    </row>
    <row r="106" spans="1:22" hidden="1" x14ac:dyDescent="0.25">
      <c r="A106" t="s">
        <v>573</v>
      </c>
      <c r="B106" s="1" t="s">
        <v>579</v>
      </c>
      <c r="C106" t="s">
        <v>1</v>
      </c>
      <c r="D106" t="s">
        <v>417</v>
      </c>
      <c r="E106" t="s">
        <v>418</v>
      </c>
      <c r="F106" t="s">
        <v>419</v>
      </c>
      <c r="G106" s="110">
        <v>286</v>
      </c>
      <c r="H106" s="110">
        <v>286</v>
      </c>
      <c r="I106" s="110">
        <v>286</v>
      </c>
      <c r="J106" s="110">
        <v>286</v>
      </c>
      <c r="L106" s="3" t="s">
        <v>421</v>
      </c>
      <c r="M106" s="3" t="s">
        <v>421</v>
      </c>
      <c r="N106" s="3" t="s">
        <v>421</v>
      </c>
      <c r="O106" s="3" t="s">
        <v>421</v>
      </c>
      <c r="P106" s="3">
        <v>1350</v>
      </c>
      <c r="Q106" s="3" t="s">
        <v>421</v>
      </c>
      <c r="R106" s="3" t="s">
        <v>421</v>
      </c>
      <c r="S106" s="3" t="s">
        <v>421</v>
      </c>
      <c r="T106" s="3" t="s">
        <v>421</v>
      </c>
      <c r="U106" s="84">
        <f>+Tabla3[[#This Row],[EX IN CA]]</f>
        <v>1350</v>
      </c>
      <c r="V106" t="s">
        <v>70</v>
      </c>
    </row>
    <row r="107" spans="1:22" hidden="1" x14ac:dyDescent="0.25">
      <c r="A107" t="s">
        <v>573</v>
      </c>
      <c r="B107" s="1" t="s">
        <v>580</v>
      </c>
      <c r="C107" t="s">
        <v>1</v>
      </c>
      <c r="D107" t="s">
        <v>417</v>
      </c>
      <c r="E107" t="s">
        <v>418</v>
      </c>
      <c r="F107" t="s">
        <v>419</v>
      </c>
      <c r="G107" s="110">
        <v>287</v>
      </c>
      <c r="H107" s="110">
        <v>287</v>
      </c>
      <c r="I107" s="110">
        <v>287</v>
      </c>
      <c r="J107" s="110">
        <v>287</v>
      </c>
      <c r="L107" s="3" t="s">
        <v>421</v>
      </c>
      <c r="M107" s="3" t="s">
        <v>421</v>
      </c>
      <c r="N107" s="3" t="s">
        <v>421</v>
      </c>
      <c r="O107" s="3" t="s">
        <v>421</v>
      </c>
      <c r="P107" s="3">
        <v>675</v>
      </c>
      <c r="Q107" s="3" t="s">
        <v>421</v>
      </c>
      <c r="R107" s="3" t="s">
        <v>421</v>
      </c>
      <c r="S107" s="3" t="s">
        <v>421</v>
      </c>
      <c r="T107" s="3" t="s">
        <v>421</v>
      </c>
      <c r="U107" s="84">
        <f>+Tabla3[[#This Row],[EX IN CA]]</f>
        <v>675</v>
      </c>
      <c r="V107" t="s">
        <v>70</v>
      </c>
    </row>
    <row r="108" spans="1:22" hidden="1" x14ac:dyDescent="0.25">
      <c r="A108" t="s">
        <v>573</v>
      </c>
      <c r="B108" s="1" t="s">
        <v>580</v>
      </c>
      <c r="C108" t="s">
        <v>1</v>
      </c>
      <c r="D108" t="s">
        <v>417</v>
      </c>
      <c r="E108" t="s">
        <v>418</v>
      </c>
      <c r="F108" t="s">
        <v>419</v>
      </c>
      <c r="G108" s="110">
        <v>288</v>
      </c>
      <c r="H108" s="110">
        <v>288</v>
      </c>
      <c r="I108" s="110">
        <v>288</v>
      </c>
      <c r="J108" s="110">
        <v>288</v>
      </c>
      <c r="L108" s="3" t="s">
        <v>421</v>
      </c>
      <c r="M108" s="3" t="s">
        <v>421</v>
      </c>
      <c r="N108" s="3" t="s">
        <v>421</v>
      </c>
      <c r="O108" s="3" t="s">
        <v>421</v>
      </c>
      <c r="P108" s="3">
        <v>1275</v>
      </c>
      <c r="Q108" s="3" t="s">
        <v>421</v>
      </c>
      <c r="R108" s="3" t="s">
        <v>421</v>
      </c>
      <c r="S108" s="3" t="s">
        <v>421</v>
      </c>
      <c r="T108" s="3" t="s">
        <v>421</v>
      </c>
      <c r="U108" s="84">
        <f>+Tabla3[[#This Row],[EX IN CA]]</f>
        <v>1275</v>
      </c>
      <c r="V108" t="s">
        <v>70</v>
      </c>
    </row>
    <row r="109" spans="1:22" hidden="1" x14ac:dyDescent="0.25">
      <c r="A109" t="s">
        <v>573</v>
      </c>
      <c r="B109" s="1" t="s">
        <v>581</v>
      </c>
      <c r="C109" t="s">
        <v>1</v>
      </c>
      <c r="D109" t="s">
        <v>417</v>
      </c>
      <c r="E109" t="s">
        <v>418</v>
      </c>
      <c r="F109" t="s">
        <v>419</v>
      </c>
      <c r="G109" s="110">
        <v>289</v>
      </c>
      <c r="H109" s="110">
        <v>289</v>
      </c>
      <c r="I109" s="110">
        <v>289</v>
      </c>
      <c r="J109" s="110">
        <v>289</v>
      </c>
      <c r="L109" s="3" t="s">
        <v>421</v>
      </c>
      <c r="M109" s="3" t="s">
        <v>421</v>
      </c>
      <c r="N109" s="3" t="s">
        <v>421</v>
      </c>
      <c r="O109" s="3" t="s">
        <v>421</v>
      </c>
      <c r="P109" s="3">
        <v>675</v>
      </c>
      <c r="Q109" s="3" t="s">
        <v>421</v>
      </c>
      <c r="R109" s="3" t="s">
        <v>421</v>
      </c>
      <c r="S109" s="3" t="s">
        <v>421</v>
      </c>
      <c r="T109" s="3" t="s">
        <v>421</v>
      </c>
      <c r="U109" s="84">
        <f>+Tabla3[[#This Row],[EX IN CA]]</f>
        <v>675</v>
      </c>
      <c r="V109" t="s">
        <v>70</v>
      </c>
    </row>
    <row r="110" spans="1:22" hidden="1" x14ac:dyDescent="0.25">
      <c r="A110" t="s">
        <v>573</v>
      </c>
      <c r="B110" s="1" t="s">
        <v>581</v>
      </c>
      <c r="C110" t="s">
        <v>1</v>
      </c>
      <c r="D110" t="s">
        <v>417</v>
      </c>
      <c r="E110" t="s">
        <v>418</v>
      </c>
      <c r="F110" t="s">
        <v>419</v>
      </c>
      <c r="G110" s="110">
        <v>290</v>
      </c>
      <c r="H110" s="110">
        <v>290</v>
      </c>
      <c r="I110" s="110">
        <v>290</v>
      </c>
      <c r="J110" s="110">
        <v>290</v>
      </c>
      <c r="L110" s="3" t="s">
        <v>421</v>
      </c>
      <c r="M110" s="3" t="s">
        <v>421</v>
      </c>
      <c r="N110" s="3" t="s">
        <v>421</v>
      </c>
      <c r="O110" s="3" t="s">
        <v>421</v>
      </c>
      <c r="P110" s="3">
        <v>1275</v>
      </c>
      <c r="Q110" s="3" t="s">
        <v>421</v>
      </c>
      <c r="R110" s="3" t="s">
        <v>421</v>
      </c>
      <c r="S110" s="3" t="s">
        <v>421</v>
      </c>
      <c r="T110" s="3" t="s">
        <v>421</v>
      </c>
      <c r="U110" s="84">
        <f>+Tabla3[[#This Row],[EX IN CA]]</f>
        <v>1275</v>
      </c>
      <c r="V110" t="s">
        <v>70</v>
      </c>
    </row>
    <row r="111" spans="1:22" hidden="1" x14ac:dyDescent="0.25">
      <c r="A111" t="s">
        <v>573</v>
      </c>
      <c r="B111" s="1" t="s">
        <v>581</v>
      </c>
      <c r="C111" t="s">
        <v>1</v>
      </c>
      <c r="D111" t="s">
        <v>417</v>
      </c>
      <c r="E111" t="s">
        <v>418</v>
      </c>
      <c r="F111" t="s">
        <v>419</v>
      </c>
      <c r="G111" s="110">
        <v>291</v>
      </c>
      <c r="H111" s="110">
        <v>291</v>
      </c>
      <c r="I111" s="110">
        <v>291</v>
      </c>
      <c r="J111" s="110">
        <v>291</v>
      </c>
      <c r="L111" s="3" t="s">
        <v>421</v>
      </c>
      <c r="M111" s="3" t="s">
        <v>421</v>
      </c>
      <c r="N111" s="3" t="s">
        <v>421</v>
      </c>
      <c r="O111" s="3" t="s">
        <v>421</v>
      </c>
      <c r="P111" s="3">
        <v>1350</v>
      </c>
      <c r="Q111" s="3" t="s">
        <v>421</v>
      </c>
      <c r="R111" s="3" t="s">
        <v>421</v>
      </c>
      <c r="S111" s="3" t="s">
        <v>421</v>
      </c>
      <c r="T111" s="3" t="s">
        <v>421</v>
      </c>
      <c r="U111" s="84">
        <f>+Tabla3[[#This Row],[EX IN CA]]</f>
        <v>1350</v>
      </c>
      <c r="V111" t="s">
        <v>70</v>
      </c>
    </row>
    <row r="112" spans="1:22" hidden="1" x14ac:dyDescent="0.25">
      <c r="A112" t="s">
        <v>573</v>
      </c>
      <c r="B112" s="1" t="s">
        <v>582</v>
      </c>
      <c r="C112" t="s">
        <v>1</v>
      </c>
      <c r="D112" t="s">
        <v>417</v>
      </c>
      <c r="E112" t="s">
        <v>418</v>
      </c>
      <c r="F112" t="s">
        <v>419</v>
      </c>
      <c r="G112" s="110">
        <v>292</v>
      </c>
      <c r="H112" s="110">
        <v>292</v>
      </c>
      <c r="I112" s="110">
        <v>292</v>
      </c>
      <c r="J112" s="110">
        <v>292</v>
      </c>
      <c r="L112" s="3" t="s">
        <v>421</v>
      </c>
      <c r="M112" s="3" t="s">
        <v>421</v>
      </c>
      <c r="N112" s="3" t="s">
        <v>421</v>
      </c>
      <c r="O112" s="3" t="s">
        <v>421</v>
      </c>
      <c r="P112" s="3">
        <v>1350</v>
      </c>
      <c r="Q112" s="3" t="s">
        <v>421</v>
      </c>
      <c r="R112" s="3" t="s">
        <v>421</v>
      </c>
      <c r="S112" s="3" t="s">
        <v>421</v>
      </c>
      <c r="T112" s="3" t="s">
        <v>421</v>
      </c>
      <c r="U112" s="84">
        <f>+Tabla3[[#This Row],[EX IN CA]]</f>
        <v>1350</v>
      </c>
      <c r="V112" t="s">
        <v>70</v>
      </c>
    </row>
    <row r="113" spans="1:22" hidden="1" x14ac:dyDescent="0.25">
      <c r="A113" t="s">
        <v>573</v>
      </c>
      <c r="B113" s="1" t="s">
        <v>582</v>
      </c>
      <c r="C113" t="s">
        <v>1</v>
      </c>
      <c r="D113" t="s">
        <v>417</v>
      </c>
      <c r="E113" t="s">
        <v>418</v>
      </c>
      <c r="F113" t="s">
        <v>419</v>
      </c>
      <c r="G113" s="110">
        <v>293</v>
      </c>
      <c r="H113" s="110">
        <v>293</v>
      </c>
      <c r="I113" s="110">
        <v>293</v>
      </c>
      <c r="J113" s="110">
        <v>293</v>
      </c>
      <c r="L113" s="3" t="s">
        <v>421</v>
      </c>
      <c r="M113" s="3" t="s">
        <v>421</v>
      </c>
      <c r="N113" s="3" t="s">
        <v>421</v>
      </c>
      <c r="O113" s="3" t="s">
        <v>421</v>
      </c>
      <c r="P113" s="3">
        <v>0</v>
      </c>
      <c r="Q113" s="3" t="s">
        <v>421</v>
      </c>
      <c r="R113" s="3" t="s">
        <v>421</v>
      </c>
      <c r="S113" s="3" t="s">
        <v>421</v>
      </c>
      <c r="T113" s="3" t="s">
        <v>421</v>
      </c>
      <c r="U113" s="84">
        <f>+Tabla3[[#This Row],[EX IN CA]]</f>
        <v>0</v>
      </c>
      <c r="V113" t="s">
        <v>70</v>
      </c>
    </row>
    <row r="114" spans="1:22" hidden="1" x14ac:dyDescent="0.25">
      <c r="A114" t="s">
        <v>573</v>
      </c>
      <c r="B114" s="1" t="s">
        <v>583</v>
      </c>
      <c r="C114" t="s">
        <v>1</v>
      </c>
      <c r="D114" t="s">
        <v>417</v>
      </c>
      <c r="E114" t="s">
        <v>418</v>
      </c>
      <c r="F114" t="s">
        <v>419</v>
      </c>
      <c r="G114" s="110">
        <v>294</v>
      </c>
      <c r="H114" s="110">
        <v>294</v>
      </c>
      <c r="I114" s="110">
        <v>294</v>
      </c>
      <c r="J114" s="110">
        <v>294</v>
      </c>
      <c r="L114" s="3" t="s">
        <v>421</v>
      </c>
      <c r="M114" s="3" t="s">
        <v>421</v>
      </c>
      <c r="N114" s="3" t="s">
        <v>421</v>
      </c>
      <c r="O114" s="3" t="s">
        <v>421</v>
      </c>
      <c r="P114" s="3">
        <v>2125</v>
      </c>
      <c r="Q114" s="3" t="s">
        <v>421</v>
      </c>
      <c r="R114" s="3" t="s">
        <v>421</v>
      </c>
      <c r="S114" s="3" t="s">
        <v>421</v>
      </c>
      <c r="T114" s="3" t="s">
        <v>421</v>
      </c>
      <c r="U114" s="84">
        <f>+Tabla3[[#This Row],[EX IN CA]]</f>
        <v>2125</v>
      </c>
      <c r="V114" t="s">
        <v>70</v>
      </c>
    </row>
    <row r="115" spans="1:22" hidden="1" x14ac:dyDescent="0.25">
      <c r="A115" t="s">
        <v>573</v>
      </c>
      <c r="B115" s="1" t="s">
        <v>583</v>
      </c>
      <c r="C115" t="s">
        <v>1</v>
      </c>
      <c r="D115" t="s">
        <v>417</v>
      </c>
      <c r="E115" t="s">
        <v>418</v>
      </c>
      <c r="F115" t="s">
        <v>419</v>
      </c>
      <c r="G115" s="110">
        <v>295</v>
      </c>
      <c r="H115" s="110">
        <v>295</v>
      </c>
      <c r="I115" s="110">
        <v>295</v>
      </c>
      <c r="J115" s="110">
        <v>295</v>
      </c>
      <c r="L115" s="3" t="s">
        <v>421</v>
      </c>
      <c r="M115" s="3" t="s">
        <v>421</v>
      </c>
      <c r="N115" s="3" t="s">
        <v>421</v>
      </c>
      <c r="O115" s="3" t="s">
        <v>421</v>
      </c>
      <c r="P115" s="3">
        <v>425</v>
      </c>
      <c r="Q115" s="3" t="s">
        <v>421</v>
      </c>
      <c r="R115" s="3" t="s">
        <v>421</v>
      </c>
      <c r="S115" s="3" t="s">
        <v>421</v>
      </c>
      <c r="T115" s="3" t="s">
        <v>421</v>
      </c>
      <c r="U115" s="84">
        <f>+Tabla3[[#This Row],[EX IN CA]]</f>
        <v>425</v>
      </c>
      <c r="V115" t="s">
        <v>70</v>
      </c>
    </row>
    <row r="116" spans="1:22" hidden="1" x14ac:dyDescent="0.25">
      <c r="A116" t="s">
        <v>573</v>
      </c>
      <c r="B116" s="1" t="s">
        <v>584</v>
      </c>
      <c r="C116" t="s">
        <v>1</v>
      </c>
      <c r="D116" t="s">
        <v>417</v>
      </c>
      <c r="E116" t="s">
        <v>418</v>
      </c>
      <c r="F116" t="s">
        <v>419</v>
      </c>
      <c r="G116" s="110">
        <v>296</v>
      </c>
      <c r="H116" s="110">
        <v>296</v>
      </c>
      <c r="I116" s="110">
        <v>296</v>
      </c>
      <c r="J116" s="110">
        <v>296</v>
      </c>
      <c r="L116" s="3" t="s">
        <v>421</v>
      </c>
      <c r="M116" s="3" t="s">
        <v>421</v>
      </c>
      <c r="N116" s="3" t="s">
        <v>421</v>
      </c>
      <c r="O116" s="3" t="s">
        <v>421</v>
      </c>
      <c r="P116" s="3">
        <v>850</v>
      </c>
      <c r="Q116" s="3" t="s">
        <v>421</v>
      </c>
      <c r="R116" s="3" t="s">
        <v>421</v>
      </c>
      <c r="S116" s="3" t="s">
        <v>421</v>
      </c>
      <c r="T116" s="3" t="s">
        <v>421</v>
      </c>
      <c r="U116" s="84">
        <f>+Tabla3[[#This Row],[EX IN CA]]</f>
        <v>850</v>
      </c>
      <c r="V116" t="s">
        <v>70</v>
      </c>
    </row>
    <row r="117" spans="1:22" hidden="1" x14ac:dyDescent="0.25">
      <c r="A117" t="s">
        <v>573</v>
      </c>
      <c r="B117" s="1" t="s">
        <v>584</v>
      </c>
      <c r="C117" t="s">
        <v>1</v>
      </c>
      <c r="D117" t="s">
        <v>417</v>
      </c>
      <c r="E117" t="s">
        <v>418</v>
      </c>
      <c r="F117" t="s">
        <v>419</v>
      </c>
      <c r="G117" s="110">
        <v>297</v>
      </c>
      <c r="H117" s="110">
        <v>297</v>
      </c>
      <c r="I117" s="110">
        <v>297</v>
      </c>
      <c r="J117" s="110">
        <v>297</v>
      </c>
      <c r="L117" s="3" t="s">
        <v>421</v>
      </c>
      <c r="M117" s="3" t="s">
        <v>421</v>
      </c>
      <c r="N117" s="3" t="s">
        <v>421</v>
      </c>
      <c r="O117" s="3" t="s">
        <v>421</v>
      </c>
      <c r="P117" s="3">
        <v>1050</v>
      </c>
      <c r="Q117" s="3" t="s">
        <v>421</v>
      </c>
      <c r="R117" s="3" t="s">
        <v>421</v>
      </c>
      <c r="S117" s="3" t="s">
        <v>421</v>
      </c>
      <c r="T117" s="3" t="s">
        <v>421</v>
      </c>
      <c r="U117" s="84">
        <f>+Tabla3[[#This Row],[EX IN CA]]</f>
        <v>1050</v>
      </c>
      <c r="V117" t="s">
        <v>70</v>
      </c>
    </row>
    <row r="118" spans="1:22" hidden="1" x14ac:dyDescent="0.25">
      <c r="A118" t="s">
        <v>587</v>
      </c>
      <c r="B118" s="1" t="s">
        <v>588</v>
      </c>
      <c r="C118" t="s">
        <v>1</v>
      </c>
      <c r="D118" t="s">
        <v>417</v>
      </c>
      <c r="E118" t="s">
        <v>418</v>
      </c>
      <c r="F118" t="s">
        <v>419</v>
      </c>
      <c r="G118" s="110">
        <v>298</v>
      </c>
      <c r="H118" s="110">
        <v>298</v>
      </c>
      <c r="I118" s="110">
        <v>298</v>
      </c>
      <c r="J118" s="110">
        <v>298</v>
      </c>
      <c r="L118" s="3" t="s">
        <v>421</v>
      </c>
      <c r="M118" s="3" t="s">
        <v>421</v>
      </c>
      <c r="N118" s="3" t="s">
        <v>421</v>
      </c>
      <c r="O118" s="3" t="s">
        <v>421</v>
      </c>
      <c r="P118" s="3">
        <v>1350</v>
      </c>
      <c r="Q118" s="3" t="s">
        <v>421</v>
      </c>
      <c r="R118" s="3" t="s">
        <v>421</v>
      </c>
      <c r="S118" s="3" t="s">
        <v>421</v>
      </c>
      <c r="T118" s="3" t="s">
        <v>421</v>
      </c>
      <c r="U118" s="84">
        <f>+Tabla3[[#This Row],[EX IN CA]]</f>
        <v>1350</v>
      </c>
      <c r="V118" t="s">
        <v>70</v>
      </c>
    </row>
    <row r="119" spans="1:22" hidden="1" x14ac:dyDescent="0.25">
      <c r="A119" t="s">
        <v>587</v>
      </c>
      <c r="B119" s="1" t="s">
        <v>589</v>
      </c>
      <c r="C119" t="s">
        <v>1</v>
      </c>
      <c r="D119" t="s">
        <v>417</v>
      </c>
      <c r="E119" t="s">
        <v>418</v>
      </c>
      <c r="F119" t="s">
        <v>419</v>
      </c>
      <c r="G119" s="110">
        <v>299</v>
      </c>
      <c r="H119" s="110">
        <v>299</v>
      </c>
      <c r="I119" s="110">
        <v>299</v>
      </c>
      <c r="J119" s="110">
        <v>299</v>
      </c>
      <c r="L119" s="3" t="s">
        <v>421</v>
      </c>
      <c r="M119" s="3" t="s">
        <v>421</v>
      </c>
      <c r="N119" s="3" t="s">
        <v>421</v>
      </c>
      <c r="O119" s="3" t="s">
        <v>421</v>
      </c>
      <c r="P119" s="3">
        <v>1350</v>
      </c>
      <c r="Q119" s="3" t="s">
        <v>421</v>
      </c>
      <c r="R119" s="3" t="s">
        <v>421</v>
      </c>
      <c r="S119" s="3" t="s">
        <v>421</v>
      </c>
      <c r="T119" s="3" t="s">
        <v>421</v>
      </c>
      <c r="U119" s="84">
        <f>+Tabla3[[#This Row],[EX IN CA]]</f>
        <v>1350</v>
      </c>
      <c r="V119" t="s">
        <v>70</v>
      </c>
    </row>
    <row r="120" spans="1:22" hidden="1" x14ac:dyDescent="0.25">
      <c r="A120" t="s">
        <v>587</v>
      </c>
      <c r="B120" s="1" t="s">
        <v>590</v>
      </c>
      <c r="C120" t="s">
        <v>1</v>
      </c>
      <c r="D120" t="s">
        <v>417</v>
      </c>
      <c r="E120" t="s">
        <v>418</v>
      </c>
      <c r="F120" t="s">
        <v>419</v>
      </c>
      <c r="G120" s="110">
        <v>300</v>
      </c>
      <c r="H120" s="110">
        <v>300</v>
      </c>
      <c r="I120" s="110">
        <v>300</v>
      </c>
      <c r="J120" s="110">
        <v>300</v>
      </c>
      <c r="L120" s="3" t="s">
        <v>421</v>
      </c>
      <c r="M120" s="3" t="s">
        <v>421</v>
      </c>
      <c r="N120" s="3" t="s">
        <v>421</v>
      </c>
      <c r="O120" s="3" t="s">
        <v>421</v>
      </c>
      <c r="P120" s="3">
        <v>1350</v>
      </c>
      <c r="Q120" s="3" t="s">
        <v>421</v>
      </c>
      <c r="R120" s="3" t="s">
        <v>421</v>
      </c>
      <c r="S120" s="3" t="s">
        <v>421</v>
      </c>
      <c r="T120" s="3" t="s">
        <v>421</v>
      </c>
      <c r="U120" s="84">
        <f>+Tabla3[[#This Row],[EX IN CA]]</f>
        <v>1350</v>
      </c>
      <c r="V120" t="s">
        <v>70</v>
      </c>
    </row>
    <row r="121" spans="1:22" hidden="1" x14ac:dyDescent="0.25">
      <c r="A121" t="s">
        <v>587</v>
      </c>
      <c r="B121" s="1" t="s">
        <v>591</v>
      </c>
      <c r="C121" t="s">
        <v>1</v>
      </c>
      <c r="D121" t="s">
        <v>417</v>
      </c>
      <c r="E121" t="s">
        <v>418</v>
      </c>
      <c r="F121" t="s">
        <v>419</v>
      </c>
      <c r="G121" s="110">
        <v>301</v>
      </c>
      <c r="H121" s="110">
        <v>301</v>
      </c>
      <c r="I121" s="110">
        <v>301</v>
      </c>
      <c r="J121" s="110">
        <v>301</v>
      </c>
      <c r="L121" s="3" t="s">
        <v>421</v>
      </c>
      <c r="M121" s="3" t="s">
        <v>421</v>
      </c>
      <c r="N121" s="3" t="s">
        <v>421</v>
      </c>
      <c r="O121" s="3" t="s">
        <v>421</v>
      </c>
      <c r="P121" s="3">
        <v>0</v>
      </c>
      <c r="Q121" s="3" t="s">
        <v>421</v>
      </c>
      <c r="R121" s="3" t="s">
        <v>421</v>
      </c>
      <c r="S121" s="3" t="s">
        <v>421</v>
      </c>
      <c r="T121" s="3" t="s">
        <v>421</v>
      </c>
      <c r="U121" s="84">
        <f>+Tabla3[[#This Row],[EX IN CA]]</f>
        <v>0</v>
      </c>
      <c r="V121" t="s">
        <v>70</v>
      </c>
    </row>
    <row r="122" spans="1:22" hidden="1" x14ac:dyDescent="0.25">
      <c r="A122" t="s">
        <v>587</v>
      </c>
      <c r="B122" s="1" t="s">
        <v>591</v>
      </c>
      <c r="C122" t="s">
        <v>1</v>
      </c>
      <c r="D122" t="s">
        <v>417</v>
      </c>
      <c r="E122" t="s">
        <v>418</v>
      </c>
      <c r="F122" t="s">
        <v>419</v>
      </c>
      <c r="G122" s="110">
        <v>302</v>
      </c>
      <c r="H122" s="110">
        <v>302</v>
      </c>
      <c r="I122" s="110">
        <v>302</v>
      </c>
      <c r="J122" s="110">
        <v>302</v>
      </c>
      <c r="L122" s="3" t="s">
        <v>421</v>
      </c>
      <c r="M122" s="3" t="s">
        <v>421</v>
      </c>
      <c r="N122" s="3" t="s">
        <v>421</v>
      </c>
      <c r="O122" s="3" t="s">
        <v>421</v>
      </c>
      <c r="P122" s="3">
        <v>0</v>
      </c>
      <c r="Q122" s="3" t="s">
        <v>421</v>
      </c>
      <c r="R122" s="3" t="s">
        <v>421</v>
      </c>
      <c r="S122" s="3" t="s">
        <v>421</v>
      </c>
      <c r="T122" s="3" t="s">
        <v>421</v>
      </c>
      <c r="U122" s="84">
        <f>+Tabla3[[#This Row],[EX IN CA]]</f>
        <v>0</v>
      </c>
      <c r="V122" t="s">
        <v>70</v>
      </c>
    </row>
    <row r="123" spans="1:22" hidden="1" x14ac:dyDescent="0.25">
      <c r="A123" t="s">
        <v>587</v>
      </c>
      <c r="B123" s="1" t="s">
        <v>592</v>
      </c>
      <c r="C123" t="s">
        <v>1</v>
      </c>
      <c r="D123" t="s">
        <v>417</v>
      </c>
      <c r="E123" t="s">
        <v>418</v>
      </c>
      <c r="F123" t="s">
        <v>419</v>
      </c>
      <c r="G123" s="110">
        <v>303</v>
      </c>
      <c r="H123" s="110">
        <v>303</v>
      </c>
      <c r="I123" s="110">
        <v>303</v>
      </c>
      <c r="J123" s="110">
        <v>303</v>
      </c>
      <c r="L123" s="3" t="s">
        <v>421</v>
      </c>
      <c r="M123" s="3" t="s">
        <v>421</v>
      </c>
      <c r="N123" s="3" t="s">
        <v>421</v>
      </c>
      <c r="O123" s="3" t="s">
        <v>421</v>
      </c>
      <c r="P123" s="3">
        <v>2125</v>
      </c>
      <c r="Q123" s="3" t="s">
        <v>421</v>
      </c>
      <c r="R123" s="3" t="s">
        <v>421</v>
      </c>
      <c r="S123" s="3" t="s">
        <v>421</v>
      </c>
      <c r="T123" s="3" t="s">
        <v>421</v>
      </c>
      <c r="U123" s="84">
        <f>+Tabla3[[#This Row],[EX IN CA]]</f>
        <v>2125</v>
      </c>
      <c r="V123" t="s">
        <v>70</v>
      </c>
    </row>
    <row r="124" spans="1:22" hidden="1" x14ac:dyDescent="0.25">
      <c r="A124" t="s">
        <v>587</v>
      </c>
      <c r="B124" s="1" t="s">
        <v>592</v>
      </c>
      <c r="C124" t="s">
        <v>1</v>
      </c>
      <c r="D124" t="s">
        <v>417</v>
      </c>
      <c r="E124" t="s">
        <v>418</v>
      </c>
      <c r="F124" t="s">
        <v>419</v>
      </c>
      <c r="G124" s="110">
        <v>304</v>
      </c>
      <c r="H124" s="110">
        <v>304</v>
      </c>
      <c r="I124" s="110">
        <v>304</v>
      </c>
      <c r="J124" s="110">
        <v>304</v>
      </c>
      <c r="L124" s="3" t="s">
        <v>421</v>
      </c>
      <c r="M124" s="3" t="s">
        <v>421</v>
      </c>
      <c r="N124" s="3" t="s">
        <v>421</v>
      </c>
      <c r="O124" s="3" t="s">
        <v>421</v>
      </c>
      <c r="P124" s="3">
        <v>1350</v>
      </c>
      <c r="Q124" s="3" t="s">
        <v>421</v>
      </c>
      <c r="R124" s="3" t="s">
        <v>421</v>
      </c>
      <c r="S124" s="3" t="s">
        <v>421</v>
      </c>
      <c r="T124" s="3" t="s">
        <v>421</v>
      </c>
      <c r="U124" s="84">
        <f>+Tabla3[[#This Row],[EX IN CA]]</f>
        <v>1350</v>
      </c>
      <c r="V124" t="s">
        <v>70</v>
      </c>
    </row>
    <row r="125" spans="1:22" hidden="1" x14ac:dyDescent="0.25">
      <c r="A125" t="s">
        <v>587</v>
      </c>
      <c r="B125" s="1" t="s">
        <v>593</v>
      </c>
      <c r="C125" t="s">
        <v>1</v>
      </c>
      <c r="D125" t="s">
        <v>417</v>
      </c>
      <c r="E125" t="s">
        <v>418</v>
      </c>
      <c r="F125" t="s">
        <v>419</v>
      </c>
      <c r="G125" s="110">
        <v>305</v>
      </c>
      <c r="H125" s="110">
        <v>305</v>
      </c>
      <c r="I125" s="110">
        <v>305</v>
      </c>
      <c r="J125" s="110">
        <v>305</v>
      </c>
      <c r="L125" s="3" t="s">
        <v>421</v>
      </c>
      <c r="M125" s="3" t="s">
        <v>421</v>
      </c>
      <c r="N125" s="3" t="s">
        <v>421</v>
      </c>
      <c r="O125" s="3" t="s">
        <v>421</v>
      </c>
      <c r="P125" s="3">
        <v>1350</v>
      </c>
      <c r="Q125" s="3" t="s">
        <v>421</v>
      </c>
      <c r="R125" s="3" t="s">
        <v>421</v>
      </c>
      <c r="S125" s="3" t="s">
        <v>421</v>
      </c>
      <c r="T125" s="3" t="s">
        <v>421</v>
      </c>
      <c r="U125" s="84">
        <f>+Tabla3[[#This Row],[EX IN CA]]</f>
        <v>1350</v>
      </c>
      <c r="V125" t="s">
        <v>70</v>
      </c>
    </row>
    <row r="126" spans="1:22" hidden="1" x14ac:dyDescent="0.25">
      <c r="A126" t="s">
        <v>587</v>
      </c>
      <c r="B126" s="1" t="s">
        <v>594</v>
      </c>
      <c r="C126" t="s">
        <v>1</v>
      </c>
      <c r="D126" t="s">
        <v>417</v>
      </c>
      <c r="E126" t="s">
        <v>418</v>
      </c>
      <c r="F126" t="s">
        <v>419</v>
      </c>
      <c r="G126" s="110">
        <v>306</v>
      </c>
      <c r="H126" s="110">
        <v>306</v>
      </c>
      <c r="I126" s="110">
        <v>306</v>
      </c>
      <c r="J126" s="110">
        <v>306</v>
      </c>
      <c r="L126" s="3" t="s">
        <v>421</v>
      </c>
      <c r="M126" s="3" t="s">
        <v>421</v>
      </c>
      <c r="N126" s="3" t="s">
        <v>421</v>
      </c>
      <c r="O126" s="3" t="s">
        <v>421</v>
      </c>
      <c r="P126" s="3">
        <v>850</v>
      </c>
      <c r="Q126" s="3" t="s">
        <v>421</v>
      </c>
      <c r="R126" s="3" t="s">
        <v>421</v>
      </c>
      <c r="S126" s="3" t="s">
        <v>421</v>
      </c>
      <c r="T126" s="3" t="s">
        <v>421</v>
      </c>
      <c r="U126" s="84">
        <f>+Tabla3[[#This Row],[EX IN CA]]</f>
        <v>850</v>
      </c>
      <c r="V126" t="s">
        <v>70</v>
      </c>
    </row>
    <row r="127" spans="1:22" hidden="1" x14ac:dyDescent="0.25">
      <c r="A127" t="s">
        <v>587</v>
      </c>
      <c r="B127" s="1" t="s">
        <v>594</v>
      </c>
      <c r="C127" t="s">
        <v>1</v>
      </c>
      <c r="D127" t="s">
        <v>417</v>
      </c>
      <c r="E127" t="s">
        <v>418</v>
      </c>
      <c r="F127" t="s">
        <v>419</v>
      </c>
      <c r="G127" s="110">
        <v>307</v>
      </c>
      <c r="H127" s="110">
        <v>307</v>
      </c>
      <c r="I127" s="110">
        <v>307</v>
      </c>
      <c r="J127" s="110">
        <v>307</v>
      </c>
      <c r="L127" s="3" t="s">
        <v>421</v>
      </c>
      <c r="M127" s="3" t="s">
        <v>421</v>
      </c>
      <c r="N127" s="3" t="s">
        <v>421</v>
      </c>
      <c r="O127" s="3" t="s">
        <v>421</v>
      </c>
      <c r="P127" s="3">
        <v>1350</v>
      </c>
      <c r="Q127" s="3" t="s">
        <v>421</v>
      </c>
      <c r="R127" s="3" t="s">
        <v>421</v>
      </c>
      <c r="S127" s="3" t="s">
        <v>421</v>
      </c>
      <c r="T127" s="3" t="s">
        <v>421</v>
      </c>
      <c r="U127" s="84">
        <f>+Tabla3[[#This Row],[EX IN CA]]</f>
        <v>1350</v>
      </c>
      <c r="V127" t="s">
        <v>70</v>
      </c>
    </row>
    <row r="128" spans="1:22" hidden="1" x14ac:dyDescent="0.25">
      <c r="A128" t="s">
        <v>587</v>
      </c>
      <c r="B128" s="1" t="s">
        <v>595</v>
      </c>
      <c r="C128" t="s">
        <v>1</v>
      </c>
      <c r="D128" t="s">
        <v>417</v>
      </c>
      <c r="E128" t="s">
        <v>418</v>
      </c>
      <c r="F128" t="s">
        <v>419</v>
      </c>
      <c r="G128" s="110">
        <v>308</v>
      </c>
      <c r="H128" s="110">
        <v>308</v>
      </c>
      <c r="I128" s="110">
        <v>308</v>
      </c>
      <c r="J128" s="110">
        <v>308</v>
      </c>
      <c r="L128" s="3" t="s">
        <v>421</v>
      </c>
      <c r="M128" s="3" t="s">
        <v>421</v>
      </c>
      <c r="N128" s="3" t="s">
        <v>421</v>
      </c>
      <c r="O128" s="3" t="s">
        <v>421</v>
      </c>
      <c r="P128" s="3">
        <v>2125</v>
      </c>
      <c r="Q128" s="3" t="s">
        <v>421</v>
      </c>
      <c r="R128" s="3" t="s">
        <v>421</v>
      </c>
      <c r="S128" s="3" t="s">
        <v>421</v>
      </c>
      <c r="T128" s="3" t="s">
        <v>421</v>
      </c>
      <c r="U128" s="84">
        <f>+Tabla3[[#This Row],[EX IN CA]]</f>
        <v>2125</v>
      </c>
      <c r="V128" t="s">
        <v>70</v>
      </c>
    </row>
    <row r="129" spans="1:22" hidden="1" x14ac:dyDescent="0.25">
      <c r="A129" t="s">
        <v>587</v>
      </c>
      <c r="B129" s="1" t="s">
        <v>596</v>
      </c>
      <c r="C129" t="s">
        <v>1</v>
      </c>
      <c r="D129" t="s">
        <v>417</v>
      </c>
      <c r="E129" t="s">
        <v>418</v>
      </c>
      <c r="F129" t="s">
        <v>419</v>
      </c>
      <c r="G129" s="110">
        <v>309</v>
      </c>
      <c r="H129" s="110">
        <v>309</v>
      </c>
      <c r="I129" s="110">
        <v>309</v>
      </c>
      <c r="J129" s="110">
        <v>309</v>
      </c>
      <c r="L129" s="3" t="s">
        <v>421</v>
      </c>
      <c r="M129" s="3" t="s">
        <v>421</v>
      </c>
      <c r="N129" s="3" t="s">
        <v>421</v>
      </c>
      <c r="O129" s="3" t="s">
        <v>421</v>
      </c>
      <c r="P129" s="3">
        <v>1350</v>
      </c>
      <c r="Q129" s="3" t="s">
        <v>421</v>
      </c>
      <c r="R129" s="3" t="s">
        <v>421</v>
      </c>
      <c r="S129" s="3" t="s">
        <v>421</v>
      </c>
      <c r="T129" s="3" t="s">
        <v>421</v>
      </c>
      <c r="U129" s="84">
        <f>+Tabla3[[#This Row],[EX IN CA]]</f>
        <v>1350</v>
      </c>
      <c r="V129" t="s">
        <v>70</v>
      </c>
    </row>
    <row r="130" spans="1:22" hidden="1" x14ac:dyDescent="0.25">
      <c r="A130" t="s">
        <v>587</v>
      </c>
      <c r="B130" s="1" t="s">
        <v>596</v>
      </c>
      <c r="C130" t="s">
        <v>1</v>
      </c>
      <c r="D130" t="s">
        <v>417</v>
      </c>
      <c r="E130" t="s">
        <v>418</v>
      </c>
      <c r="F130" t="s">
        <v>419</v>
      </c>
      <c r="G130" s="110">
        <v>310</v>
      </c>
      <c r="H130" s="110">
        <v>310</v>
      </c>
      <c r="I130" s="110">
        <v>310</v>
      </c>
      <c r="J130" s="110">
        <v>310</v>
      </c>
      <c r="L130" s="3" t="s">
        <v>421</v>
      </c>
      <c r="M130" s="3" t="s">
        <v>421</v>
      </c>
      <c r="N130" s="3" t="s">
        <v>421</v>
      </c>
      <c r="O130" s="3" t="s">
        <v>421</v>
      </c>
      <c r="P130" s="3">
        <v>850</v>
      </c>
      <c r="Q130" s="3" t="s">
        <v>421</v>
      </c>
      <c r="R130" s="3" t="s">
        <v>421</v>
      </c>
      <c r="S130" s="3" t="s">
        <v>421</v>
      </c>
      <c r="T130" s="3" t="s">
        <v>421</v>
      </c>
      <c r="U130" s="84">
        <f>+Tabla3[[#This Row],[EX IN CA]]</f>
        <v>850</v>
      </c>
      <c r="V130" t="s">
        <v>70</v>
      </c>
    </row>
    <row r="131" spans="1:22" hidden="1" x14ac:dyDescent="0.25">
      <c r="A131" t="s">
        <v>587</v>
      </c>
      <c r="B131" s="1" t="s">
        <v>597</v>
      </c>
      <c r="C131" t="s">
        <v>1</v>
      </c>
      <c r="D131" t="s">
        <v>417</v>
      </c>
      <c r="E131" t="s">
        <v>418</v>
      </c>
      <c r="F131" t="s">
        <v>419</v>
      </c>
      <c r="G131" s="110">
        <v>311</v>
      </c>
      <c r="H131" s="110">
        <v>311</v>
      </c>
      <c r="I131" s="110">
        <v>311</v>
      </c>
      <c r="J131" s="110">
        <v>311</v>
      </c>
      <c r="L131" s="3" t="s">
        <v>421</v>
      </c>
      <c r="M131" s="3" t="s">
        <v>421</v>
      </c>
      <c r="N131" s="3" t="s">
        <v>421</v>
      </c>
      <c r="O131" s="3" t="s">
        <v>421</v>
      </c>
      <c r="P131" s="3">
        <v>1350</v>
      </c>
      <c r="Q131" s="3" t="s">
        <v>421</v>
      </c>
      <c r="R131" s="3" t="s">
        <v>421</v>
      </c>
      <c r="S131" s="3" t="s">
        <v>421</v>
      </c>
      <c r="T131" s="3" t="s">
        <v>421</v>
      </c>
      <c r="U131" s="84">
        <f>+Tabla3[[#This Row],[EX IN CA]]</f>
        <v>1350</v>
      </c>
      <c r="V131" t="s">
        <v>70</v>
      </c>
    </row>
    <row r="132" spans="1:22" hidden="1" x14ac:dyDescent="0.25">
      <c r="A132" t="s">
        <v>587</v>
      </c>
      <c r="B132" s="1" t="s">
        <v>597</v>
      </c>
      <c r="C132" t="s">
        <v>1</v>
      </c>
      <c r="D132" t="s">
        <v>417</v>
      </c>
      <c r="E132" t="s">
        <v>418</v>
      </c>
      <c r="F132" t="s">
        <v>419</v>
      </c>
      <c r="G132" s="110">
        <v>312</v>
      </c>
      <c r="H132" s="110">
        <v>312</v>
      </c>
      <c r="I132" s="110">
        <v>312</v>
      </c>
      <c r="J132" s="110">
        <v>312</v>
      </c>
      <c r="L132" s="3" t="s">
        <v>421</v>
      </c>
      <c r="M132" s="3" t="s">
        <v>421</v>
      </c>
      <c r="N132" s="3" t="s">
        <v>421</v>
      </c>
      <c r="O132" s="3" t="s">
        <v>421</v>
      </c>
      <c r="P132" s="3">
        <v>1050</v>
      </c>
      <c r="Q132" s="3" t="s">
        <v>421</v>
      </c>
      <c r="R132" s="3" t="s">
        <v>421</v>
      </c>
      <c r="S132" s="3" t="s">
        <v>421</v>
      </c>
      <c r="T132" s="3" t="s">
        <v>421</v>
      </c>
      <c r="U132" s="84">
        <f>+Tabla3[[#This Row],[EX IN CA]]</f>
        <v>1050</v>
      </c>
      <c r="V132" t="s">
        <v>70</v>
      </c>
    </row>
    <row r="133" spans="1:22" hidden="1" x14ac:dyDescent="0.25">
      <c r="A133" t="s">
        <v>587</v>
      </c>
      <c r="B133" s="1" t="s">
        <v>598</v>
      </c>
      <c r="C133" t="s">
        <v>1</v>
      </c>
      <c r="D133" t="s">
        <v>417</v>
      </c>
      <c r="E133" t="s">
        <v>418</v>
      </c>
      <c r="F133" t="s">
        <v>419</v>
      </c>
      <c r="G133" s="110">
        <v>313</v>
      </c>
      <c r="H133" s="110">
        <v>313</v>
      </c>
      <c r="I133" s="110">
        <v>313</v>
      </c>
      <c r="J133" s="110">
        <v>313</v>
      </c>
      <c r="L133" s="3" t="s">
        <v>421</v>
      </c>
      <c r="M133" s="3" t="s">
        <v>421</v>
      </c>
      <c r="N133" s="3" t="s">
        <v>421</v>
      </c>
      <c r="O133" s="3" t="s">
        <v>421</v>
      </c>
      <c r="P133" s="3">
        <v>1350</v>
      </c>
      <c r="Q133" s="3" t="s">
        <v>421</v>
      </c>
      <c r="R133" s="3" t="s">
        <v>421</v>
      </c>
      <c r="S133" s="3" t="s">
        <v>421</v>
      </c>
      <c r="T133" s="3" t="s">
        <v>421</v>
      </c>
      <c r="U133" s="84">
        <f>+Tabla3[[#This Row],[EX IN CA]]</f>
        <v>1350</v>
      </c>
      <c r="V133" t="s">
        <v>70</v>
      </c>
    </row>
    <row r="134" spans="1:22" hidden="1" x14ac:dyDescent="0.25">
      <c r="A134" t="s">
        <v>600</v>
      </c>
      <c r="B134" s="1" t="s">
        <v>601</v>
      </c>
      <c r="C134" t="s">
        <v>1</v>
      </c>
      <c r="D134" t="s">
        <v>417</v>
      </c>
      <c r="E134" t="s">
        <v>418</v>
      </c>
      <c r="F134" t="s">
        <v>419</v>
      </c>
      <c r="G134" s="110">
        <v>314</v>
      </c>
      <c r="H134" s="110">
        <v>314</v>
      </c>
      <c r="I134" s="110">
        <v>314</v>
      </c>
      <c r="J134" s="110">
        <v>314</v>
      </c>
      <c r="L134" s="3" t="s">
        <v>421</v>
      </c>
      <c r="M134" s="3" t="s">
        <v>421</v>
      </c>
      <c r="N134" s="3" t="s">
        <v>421</v>
      </c>
      <c r="O134" s="3" t="s">
        <v>421</v>
      </c>
      <c r="P134" s="3">
        <v>1275</v>
      </c>
      <c r="Q134" s="3" t="s">
        <v>421</v>
      </c>
      <c r="R134" s="3" t="s">
        <v>421</v>
      </c>
      <c r="S134" s="3" t="s">
        <v>421</v>
      </c>
      <c r="T134" s="3" t="s">
        <v>421</v>
      </c>
      <c r="U134" s="84">
        <f>+Tabla3[[#This Row],[EX IN CA]]</f>
        <v>1275</v>
      </c>
      <c r="V134" t="s">
        <v>70</v>
      </c>
    </row>
    <row r="135" spans="1:22" hidden="1" x14ac:dyDescent="0.25">
      <c r="A135" t="s">
        <v>600</v>
      </c>
      <c r="B135" s="1" t="s">
        <v>601</v>
      </c>
      <c r="C135" t="s">
        <v>1</v>
      </c>
      <c r="D135" t="s">
        <v>417</v>
      </c>
      <c r="E135" t="s">
        <v>418</v>
      </c>
      <c r="F135" t="s">
        <v>419</v>
      </c>
      <c r="G135" s="110">
        <v>315</v>
      </c>
      <c r="H135" s="110">
        <v>315</v>
      </c>
      <c r="I135" s="110">
        <v>315</v>
      </c>
      <c r="J135" s="110">
        <v>315</v>
      </c>
      <c r="L135" s="3" t="s">
        <v>421</v>
      </c>
      <c r="M135" s="3" t="s">
        <v>421</v>
      </c>
      <c r="N135" s="3" t="s">
        <v>421</v>
      </c>
      <c r="O135" s="3" t="s">
        <v>421</v>
      </c>
      <c r="P135" s="3">
        <v>675</v>
      </c>
      <c r="Q135" s="3" t="s">
        <v>421</v>
      </c>
      <c r="R135" s="3" t="s">
        <v>421</v>
      </c>
      <c r="S135" s="3" t="s">
        <v>421</v>
      </c>
      <c r="T135" s="3" t="s">
        <v>421</v>
      </c>
      <c r="U135" s="84">
        <f>+Tabla3[[#This Row],[EX IN CA]]</f>
        <v>675</v>
      </c>
      <c r="V135" t="s">
        <v>70</v>
      </c>
    </row>
    <row r="136" spans="1:22" hidden="1" x14ac:dyDescent="0.25">
      <c r="A136" t="s">
        <v>600</v>
      </c>
      <c r="B136" s="1" t="s">
        <v>602</v>
      </c>
      <c r="C136" t="s">
        <v>1</v>
      </c>
      <c r="D136" t="s">
        <v>417</v>
      </c>
      <c r="E136" t="s">
        <v>418</v>
      </c>
      <c r="F136" t="s">
        <v>419</v>
      </c>
      <c r="G136" s="110">
        <v>316</v>
      </c>
      <c r="H136" s="110">
        <v>316</v>
      </c>
      <c r="I136" s="110">
        <v>316</v>
      </c>
      <c r="J136" s="110">
        <v>316</v>
      </c>
      <c r="L136" s="3" t="s">
        <v>421</v>
      </c>
      <c r="M136" s="3" t="s">
        <v>421</v>
      </c>
      <c r="N136" s="3" t="s">
        <v>421</v>
      </c>
      <c r="O136" s="3" t="s">
        <v>421</v>
      </c>
      <c r="P136" s="3">
        <v>1275</v>
      </c>
      <c r="Q136" s="3" t="s">
        <v>421</v>
      </c>
      <c r="R136" s="3" t="s">
        <v>421</v>
      </c>
      <c r="S136" s="3" t="s">
        <v>421</v>
      </c>
      <c r="T136" s="3" t="s">
        <v>421</v>
      </c>
      <c r="U136" s="84">
        <f>+Tabla3[[#This Row],[EX IN CA]]</f>
        <v>1275</v>
      </c>
      <c r="V136" t="s">
        <v>70</v>
      </c>
    </row>
    <row r="137" spans="1:22" hidden="1" x14ac:dyDescent="0.25">
      <c r="A137" t="s">
        <v>600</v>
      </c>
      <c r="B137" s="1" t="s">
        <v>602</v>
      </c>
      <c r="C137" t="s">
        <v>1</v>
      </c>
      <c r="D137" t="s">
        <v>417</v>
      </c>
      <c r="E137" t="s">
        <v>418</v>
      </c>
      <c r="F137" t="s">
        <v>419</v>
      </c>
      <c r="G137" s="110">
        <v>317</v>
      </c>
      <c r="H137" s="110">
        <v>317</v>
      </c>
      <c r="I137" s="110">
        <v>317</v>
      </c>
      <c r="J137" s="110">
        <v>317</v>
      </c>
      <c r="L137" s="3" t="s">
        <v>421</v>
      </c>
      <c r="M137" s="3" t="s">
        <v>421</v>
      </c>
      <c r="N137" s="3" t="s">
        <v>421</v>
      </c>
      <c r="O137" s="3" t="s">
        <v>421</v>
      </c>
      <c r="P137" s="3">
        <v>675</v>
      </c>
      <c r="Q137" s="3" t="s">
        <v>421</v>
      </c>
      <c r="R137" s="3" t="s">
        <v>421</v>
      </c>
      <c r="S137" s="3" t="s">
        <v>421</v>
      </c>
      <c r="T137" s="3" t="s">
        <v>421</v>
      </c>
      <c r="U137" s="84">
        <f>+Tabla3[[#This Row],[EX IN CA]]</f>
        <v>675</v>
      </c>
      <c r="V137" t="s">
        <v>70</v>
      </c>
    </row>
    <row r="138" spans="1:22" hidden="1" x14ac:dyDescent="0.25">
      <c r="A138" t="s">
        <v>600</v>
      </c>
      <c r="B138" s="1" t="s">
        <v>603</v>
      </c>
      <c r="C138" t="s">
        <v>1</v>
      </c>
      <c r="D138" t="s">
        <v>417</v>
      </c>
      <c r="E138" t="s">
        <v>418</v>
      </c>
      <c r="F138" t="s">
        <v>419</v>
      </c>
      <c r="G138" s="110">
        <v>318</v>
      </c>
      <c r="H138" s="110">
        <v>318</v>
      </c>
      <c r="I138" s="110">
        <v>318</v>
      </c>
      <c r="J138" s="110">
        <v>318</v>
      </c>
      <c r="L138" s="3" t="s">
        <v>421</v>
      </c>
      <c r="M138" s="3" t="s">
        <v>421</v>
      </c>
      <c r="N138" s="3" t="s">
        <v>421</v>
      </c>
      <c r="O138" s="3" t="s">
        <v>421</v>
      </c>
      <c r="P138" s="3">
        <v>425</v>
      </c>
      <c r="Q138" s="3" t="s">
        <v>421</v>
      </c>
      <c r="R138" s="3" t="s">
        <v>421</v>
      </c>
      <c r="S138" s="3" t="s">
        <v>421</v>
      </c>
      <c r="T138" s="3" t="s">
        <v>421</v>
      </c>
      <c r="U138" s="84">
        <f>+Tabla3[[#This Row],[EX IN CA]]</f>
        <v>425</v>
      </c>
      <c r="V138" t="s">
        <v>70</v>
      </c>
    </row>
    <row r="139" spans="1:22" hidden="1" x14ac:dyDescent="0.25">
      <c r="A139" t="s">
        <v>600</v>
      </c>
      <c r="B139" s="1" t="s">
        <v>604</v>
      </c>
      <c r="C139" t="s">
        <v>1</v>
      </c>
      <c r="D139" t="s">
        <v>417</v>
      </c>
      <c r="E139" t="s">
        <v>418</v>
      </c>
      <c r="F139" t="s">
        <v>419</v>
      </c>
      <c r="G139" s="110">
        <v>319</v>
      </c>
      <c r="H139" s="110">
        <v>319</v>
      </c>
      <c r="I139" s="110">
        <v>319</v>
      </c>
      <c r="J139" s="110">
        <v>319</v>
      </c>
      <c r="L139" s="3" t="s">
        <v>421</v>
      </c>
      <c r="M139" s="3" t="s">
        <v>421</v>
      </c>
      <c r="N139" s="3" t="s">
        <v>421</v>
      </c>
      <c r="O139" s="3" t="s">
        <v>421</v>
      </c>
      <c r="P139" s="3">
        <v>1350</v>
      </c>
      <c r="Q139" s="3" t="s">
        <v>421</v>
      </c>
      <c r="R139" s="3" t="s">
        <v>421</v>
      </c>
      <c r="S139" s="3" t="s">
        <v>421</v>
      </c>
      <c r="T139" s="3" t="s">
        <v>421</v>
      </c>
      <c r="U139" s="84">
        <f>+Tabla3[[#This Row],[EX IN CA]]</f>
        <v>1350</v>
      </c>
      <c r="V139" t="s">
        <v>70</v>
      </c>
    </row>
    <row r="140" spans="1:22" hidden="1" x14ac:dyDescent="0.25">
      <c r="A140" t="s">
        <v>600</v>
      </c>
      <c r="B140" s="1" t="s">
        <v>604</v>
      </c>
      <c r="C140" t="s">
        <v>1</v>
      </c>
      <c r="D140" t="s">
        <v>417</v>
      </c>
      <c r="E140" t="s">
        <v>418</v>
      </c>
      <c r="F140" t="s">
        <v>419</v>
      </c>
      <c r="G140" s="110">
        <v>320</v>
      </c>
      <c r="H140" s="110">
        <v>320</v>
      </c>
      <c r="I140" s="110">
        <v>320</v>
      </c>
      <c r="J140" s="110">
        <v>320</v>
      </c>
      <c r="L140" s="3" t="s">
        <v>421</v>
      </c>
      <c r="M140" s="3" t="s">
        <v>421</v>
      </c>
      <c r="N140" s="3" t="s">
        <v>421</v>
      </c>
      <c r="O140" s="3" t="s">
        <v>421</v>
      </c>
      <c r="P140" s="3">
        <v>1350</v>
      </c>
      <c r="Q140" s="3" t="s">
        <v>421</v>
      </c>
      <c r="R140" s="3" t="s">
        <v>421</v>
      </c>
      <c r="S140" s="3" t="s">
        <v>421</v>
      </c>
      <c r="T140" s="3" t="s">
        <v>421</v>
      </c>
      <c r="U140" s="84">
        <f>+Tabla3[[#This Row],[EX IN CA]]</f>
        <v>1350</v>
      </c>
      <c r="V140" t="s">
        <v>70</v>
      </c>
    </row>
    <row r="141" spans="1:22" hidden="1" x14ac:dyDescent="0.25">
      <c r="A141" t="s">
        <v>600</v>
      </c>
      <c r="B141" s="1" t="s">
        <v>604</v>
      </c>
      <c r="C141" t="s">
        <v>1</v>
      </c>
      <c r="D141" t="s">
        <v>417</v>
      </c>
      <c r="E141" t="s">
        <v>418</v>
      </c>
      <c r="F141" t="s">
        <v>419</v>
      </c>
      <c r="G141" s="110">
        <v>321</v>
      </c>
      <c r="H141" s="110">
        <v>321</v>
      </c>
      <c r="I141" s="110">
        <v>321</v>
      </c>
      <c r="J141" s="110">
        <v>321</v>
      </c>
      <c r="L141" s="3" t="s">
        <v>421</v>
      </c>
      <c r="M141" s="3" t="s">
        <v>421</v>
      </c>
      <c r="N141" s="3" t="s">
        <v>421</v>
      </c>
      <c r="O141" s="3" t="s">
        <v>421</v>
      </c>
      <c r="P141" s="3">
        <v>0</v>
      </c>
      <c r="Q141" s="3" t="s">
        <v>421</v>
      </c>
      <c r="R141" s="3" t="s">
        <v>421</v>
      </c>
      <c r="S141" s="3" t="s">
        <v>421</v>
      </c>
      <c r="T141" s="3" t="s">
        <v>421</v>
      </c>
      <c r="U141" s="84">
        <f>+Tabla3[[#This Row],[EX IN CA]]</f>
        <v>0</v>
      </c>
      <c r="V141" t="s">
        <v>70</v>
      </c>
    </row>
    <row r="142" spans="1:22" hidden="1" x14ac:dyDescent="0.25">
      <c r="A142" t="s">
        <v>600</v>
      </c>
      <c r="B142" s="1" t="s">
        <v>604</v>
      </c>
      <c r="C142" t="s">
        <v>1</v>
      </c>
      <c r="D142" t="s">
        <v>417</v>
      </c>
      <c r="E142" t="s">
        <v>418</v>
      </c>
      <c r="F142" t="s">
        <v>419</v>
      </c>
      <c r="G142" s="110">
        <v>322</v>
      </c>
      <c r="H142" s="110">
        <v>322</v>
      </c>
      <c r="I142" s="110">
        <v>322</v>
      </c>
      <c r="J142" s="110">
        <v>322</v>
      </c>
      <c r="L142" s="3" t="s">
        <v>421</v>
      </c>
      <c r="M142" s="3" t="s">
        <v>421</v>
      </c>
      <c r="N142" s="3" t="s">
        <v>421</v>
      </c>
      <c r="O142" s="3" t="s">
        <v>421</v>
      </c>
      <c r="P142" s="3">
        <v>1450</v>
      </c>
      <c r="Q142" s="3" t="s">
        <v>421</v>
      </c>
      <c r="R142" s="3" t="s">
        <v>421</v>
      </c>
      <c r="S142" s="3" t="s">
        <v>421</v>
      </c>
      <c r="T142" s="3" t="s">
        <v>421</v>
      </c>
      <c r="U142" s="84">
        <f>+Tabla3[[#This Row],[EX IN CA]]</f>
        <v>1450</v>
      </c>
      <c r="V142" t="s">
        <v>70</v>
      </c>
    </row>
    <row r="143" spans="1:22" hidden="1" x14ac:dyDescent="0.25">
      <c r="A143" t="s">
        <v>600</v>
      </c>
      <c r="B143" s="1" t="s">
        <v>605</v>
      </c>
      <c r="C143" t="s">
        <v>1</v>
      </c>
      <c r="D143" t="s">
        <v>417</v>
      </c>
      <c r="E143" t="s">
        <v>418</v>
      </c>
      <c r="F143" t="s">
        <v>419</v>
      </c>
      <c r="G143" s="110">
        <v>323</v>
      </c>
      <c r="H143" s="110">
        <v>323</v>
      </c>
      <c r="I143" s="110">
        <v>323</v>
      </c>
      <c r="J143" s="110">
        <v>323</v>
      </c>
      <c r="L143" s="3" t="s">
        <v>421</v>
      </c>
      <c r="M143" s="3" t="s">
        <v>421</v>
      </c>
      <c r="N143" s="3" t="s">
        <v>421</v>
      </c>
      <c r="O143" s="3" t="s">
        <v>421</v>
      </c>
      <c r="P143" s="3">
        <v>437.5</v>
      </c>
      <c r="Q143" s="3" t="s">
        <v>421</v>
      </c>
      <c r="R143" s="3" t="s">
        <v>421</v>
      </c>
      <c r="S143" s="3" t="s">
        <v>421</v>
      </c>
      <c r="T143" s="3" t="s">
        <v>421</v>
      </c>
      <c r="U143" s="84">
        <f>+Tabla3[[#This Row],[EX IN CA]]</f>
        <v>437.5</v>
      </c>
      <c r="V143" t="s">
        <v>70</v>
      </c>
    </row>
    <row r="144" spans="1:22" hidden="1" x14ac:dyDescent="0.25">
      <c r="A144" t="s">
        <v>600</v>
      </c>
      <c r="B144" s="1" t="s">
        <v>605</v>
      </c>
      <c r="C144" t="s">
        <v>1</v>
      </c>
      <c r="D144" t="s">
        <v>417</v>
      </c>
      <c r="E144" t="s">
        <v>418</v>
      </c>
      <c r="F144" t="s">
        <v>419</v>
      </c>
      <c r="G144" s="110">
        <v>324</v>
      </c>
      <c r="H144" s="110">
        <v>324</v>
      </c>
      <c r="I144" s="110">
        <v>324</v>
      </c>
      <c r="J144" s="110">
        <v>324</v>
      </c>
      <c r="L144" s="3" t="s">
        <v>421</v>
      </c>
      <c r="M144" s="3" t="s">
        <v>421</v>
      </c>
      <c r="N144" s="3" t="s">
        <v>421</v>
      </c>
      <c r="O144" s="3" t="s">
        <v>421</v>
      </c>
      <c r="P144" s="3">
        <v>1450</v>
      </c>
      <c r="Q144" s="3" t="s">
        <v>421</v>
      </c>
      <c r="R144" s="3" t="s">
        <v>421</v>
      </c>
      <c r="S144" s="3" t="s">
        <v>421</v>
      </c>
      <c r="T144" s="3" t="s">
        <v>421</v>
      </c>
      <c r="U144" s="84">
        <f>+Tabla3[[#This Row],[EX IN CA]]</f>
        <v>1450</v>
      </c>
      <c r="V144" t="s">
        <v>70</v>
      </c>
    </row>
    <row r="145" spans="1:22" hidden="1" x14ac:dyDescent="0.25">
      <c r="A145" t="s">
        <v>600</v>
      </c>
      <c r="B145" s="1" t="s">
        <v>605</v>
      </c>
      <c r="C145" t="s">
        <v>1</v>
      </c>
      <c r="D145" t="s">
        <v>417</v>
      </c>
      <c r="E145" t="s">
        <v>418</v>
      </c>
      <c r="F145" t="s">
        <v>419</v>
      </c>
      <c r="G145" s="110">
        <v>325</v>
      </c>
      <c r="H145" s="110">
        <v>325</v>
      </c>
      <c r="I145" s="110">
        <v>325</v>
      </c>
      <c r="J145" s="110">
        <v>325</v>
      </c>
      <c r="L145" s="3" t="s">
        <v>421</v>
      </c>
      <c r="M145" s="3" t="s">
        <v>421</v>
      </c>
      <c r="N145" s="3" t="s">
        <v>421</v>
      </c>
      <c r="O145" s="3" t="s">
        <v>421</v>
      </c>
      <c r="P145" s="3">
        <v>0</v>
      </c>
      <c r="Q145" s="3" t="s">
        <v>421</v>
      </c>
      <c r="R145" s="3" t="s">
        <v>421</v>
      </c>
      <c r="S145" s="3" t="s">
        <v>421</v>
      </c>
      <c r="T145" s="3" t="s">
        <v>421</v>
      </c>
      <c r="U145" s="84">
        <f>+Tabla3[[#This Row],[EX IN CA]]</f>
        <v>0</v>
      </c>
      <c r="V145" t="s">
        <v>70</v>
      </c>
    </row>
    <row r="146" spans="1:22" hidden="1" x14ac:dyDescent="0.25">
      <c r="A146" t="s">
        <v>600</v>
      </c>
      <c r="B146" s="1" t="s">
        <v>605</v>
      </c>
      <c r="C146" t="s">
        <v>1</v>
      </c>
      <c r="D146" t="s">
        <v>417</v>
      </c>
      <c r="E146" t="s">
        <v>418</v>
      </c>
      <c r="F146" t="s">
        <v>419</v>
      </c>
      <c r="G146" s="110">
        <v>326</v>
      </c>
      <c r="H146" s="110">
        <v>326</v>
      </c>
      <c r="I146" s="110">
        <v>326</v>
      </c>
      <c r="J146" s="110">
        <v>326</v>
      </c>
      <c r="L146" s="3" t="s">
        <v>421</v>
      </c>
      <c r="M146" s="3" t="s">
        <v>421</v>
      </c>
      <c r="N146" s="3" t="s">
        <v>421</v>
      </c>
      <c r="O146" s="3" t="s">
        <v>421</v>
      </c>
      <c r="P146" s="3">
        <v>3062.5</v>
      </c>
      <c r="Q146" s="3" t="s">
        <v>421</v>
      </c>
      <c r="R146" s="3" t="s">
        <v>421</v>
      </c>
      <c r="S146" s="3" t="s">
        <v>421</v>
      </c>
      <c r="T146" s="3" t="s">
        <v>421</v>
      </c>
      <c r="U146" s="84">
        <f>+Tabla3[[#This Row],[EX IN CA]]</f>
        <v>3062.5</v>
      </c>
      <c r="V146" t="s">
        <v>70</v>
      </c>
    </row>
    <row r="147" spans="1:22" hidden="1" x14ac:dyDescent="0.25">
      <c r="A147" t="s">
        <v>600</v>
      </c>
      <c r="B147" s="1" t="s">
        <v>605</v>
      </c>
      <c r="C147" t="s">
        <v>1</v>
      </c>
      <c r="D147" t="s">
        <v>417</v>
      </c>
      <c r="E147" t="s">
        <v>418</v>
      </c>
      <c r="F147" t="s">
        <v>419</v>
      </c>
      <c r="G147" s="110">
        <v>327</v>
      </c>
      <c r="H147" s="110">
        <v>327</v>
      </c>
      <c r="I147" s="110">
        <v>327</v>
      </c>
      <c r="J147" s="110">
        <v>327</v>
      </c>
      <c r="L147" s="3" t="s">
        <v>421</v>
      </c>
      <c r="M147" s="3" t="s">
        <v>421</v>
      </c>
      <c r="N147" s="3" t="s">
        <v>421</v>
      </c>
      <c r="O147" s="3" t="s">
        <v>421</v>
      </c>
      <c r="P147" s="3">
        <v>3062.5</v>
      </c>
      <c r="Q147" s="3" t="s">
        <v>421</v>
      </c>
      <c r="R147" s="3" t="s">
        <v>421</v>
      </c>
      <c r="S147" s="3" t="s">
        <v>421</v>
      </c>
      <c r="T147" s="3" t="s">
        <v>421</v>
      </c>
      <c r="U147" s="84">
        <f>+Tabla3[[#This Row],[EX IN CA]]</f>
        <v>3062.5</v>
      </c>
      <c r="V147" t="s">
        <v>70</v>
      </c>
    </row>
    <row r="148" spans="1:22" hidden="1" x14ac:dyDescent="0.25">
      <c r="A148" t="s">
        <v>600</v>
      </c>
      <c r="B148" s="1" t="s">
        <v>605</v>
      </c>
      <c r="C148" t="s">
        <v>1</v>
      </c>
      <c r="D148" t="s">
        <v>417</v>
      </c>
      <c r="E148" t="s">
        <v>418</v>
      </c>
      <c r="F148" t="s">
        <v>419</v>
      </c>
      <c r="G148" s="110">
        <v>328</v>
      </c>
      <c r="H148" s="110">
        <v>328</v>
      </c>
      <c r="I148" s="110">
        <v>328</v>
      </c>
      <c r="J148" s="110">
        <v>328</v>
      </c>
      <c r="L148" s="3" t="s">
        <v>421</v>
      </c>
      <c r="M148" s="3" t="s">
        <v>421</v>
      </c>
      <c r="N148" s="3" t="s">
        <v>421</v>
      </c>
      <c r="O148" s="3" t="s">
        <v>421</v>
      </c>
      <c r="P148" s="3">
        <v>1450</v>
      </c>
      <c r="Q148" s="3" t="s">
        <v>421</v>
      </c>
      <c r="R148" s="3" t="s">
        <v>421</v>
      </c>
      <c r="S148" s="3" t="s">
        <v>421</v>
      </c>
      <c r="T148" s="3" t="s">
        <v>421</v>
      </c>
      <c r="U148" s="84">
        <f>+Tabla3[[#This Row],[EX IN CA]]</f>
        <v>1450</v>
      </c>
      <c r="V148" t="s">
        <v>70</v>
      </c>
    </row>
    <row r="149" spans="1:22" hidden="1" x14ac:dyDescent="0.25">
      <c r="A149" t="s">
        <v>600</v>
      </c>
      <c r="B149" s="1" t="s">
        <v>606</v>
      </c>
      <c r="C149" t="s">
        <v>1</v>
      </c>
      <c r="D149" t="s">
        <v>417</v>
      </c>
      <c r="E149" t="s">
        <v>418</v>
      </c>
      <c r="F149" t="s">
        <v>419</v>
      </c>
      <c r="G149" s="110">
        <v>329</v>
      </c>
      <c r="H149" s="110">
        <v>329</v>
      </c>
      <c r="I149" s="110">
        <v>329</v>
      </c>
      <c r="J149" s="110">
        <v>329</v>
      </c>
      <c r="L149" s="3" t="s">
        <v>421</v>
      </c>
      <c r="M149" s="3" t="s">
        <v>421</v>
      </c>
      <c r="N149" s="3" t="s">
        <v>421</v>
      </c>
      <c r="O149" s="3" t="s">
        <v>421</v>
      </c>
      <c r="P149" s="3">
        <v>1450</v>
      </c>
      <c r="Q149" s="3" t="s">
        <v>421</v>
      </c>
      <c r="R149" s="3" t="s">
        <v>421</v>
      </c>
      <c r="S149" s="3" t="s">
        <v>421</v>
      </c>
      <c r="T149" s="3" t="s">
        <v>421</v>
      </c>
      <c r="U149" s="84">
        <f>+Tabla3[[#This Row],[EX IN CA]]</f>
        <v>1450</v>
      </c>
      <c r="V149" t="s">
        <v>70</v>
      </c>
    </row>
    <row r="150" spans="1:22" hidden="1" x14ac:dyDescent="0.25">
      <c r="A150" t="s">
        <v>600</v>
      </c>
      <c r="B150" s="1" t="s">
        <v>607</v>
      </c>
      <c r="C150" t="s">
        <v>1</v>
      </c>
      <c r="D150" t="s">
        <v>417</v>
      </c>
      <c r="E150" t="s">
        <v>418</v>
      </c>
      <c r="F150" t="s">
        <v>419</v>
      </c>
      <c r="G150" s="110">
        <v>330</v>
      </c>
      <c r="H150" s="110">
        <v>330</v>
      </c>
      <c r="I150" s="110">
        <v>330</v>
      </c>
      <c r="J150" s="110">
        <v>330</v>
      </c>
      <c r="L150" s="3" t="s">
        <v>421</v>
      </c>
      <c r="M150" s="3" t="s">
        <v>421</v>
      </c>
      <c r="N150" s="3" t="s">
        <v>421</v>
      </c>
      <c r="O150" s="3" t="s">
        <v>421</v>
      </c>
      <c r="P150" s="3">
        <v>1450</v>
      </c>
      <c r="Q150" s="3" t="s">
        <v>421</v>
      </c>
      <c r="R150" s="3" t="s">
        <v>421</v>
      </c>
      <c r="S150" s="3" t="s">
        <v>421</v>
      </c>
      <c r="T150" s="3" t="s">
        <v>421</v>
      </c>
      <c r="U150" s="84">
        <f>+Tabla3[[#This Row],[EX IN CA]]</f>
        <v>1450</v>
      </c>
      <c r="V150" t="s">
        <v>70</v>
      </c>
    </row>
    <row r="151" spans="1:22" hidden="1" x14ac:dyDescent="0.25">
      <c r="A151" t="s">
        <v>600</v>
      </c>
      <c r="B151" s="1" t="s">
        <v>607</v>
      </c>
      <c r="C151" t="s">
        <v>1</v>
      </c>
      <c r="D151" t="s">
        <v>417</v>
      </c>
      <c r="E151" t="s">
        <v>418</v>
      </c>
      <c r="F151" t="s">
        <v>419</v>
      </c>
      <c r="G151" s="110">
        <v>331</v>
      </c>
      <c r="H151" s="110">
        <v>331</v>
      </c>
      <c r="I151" s="110">
        <v>331</v>
      </c>
      <c r="J151" s="110">
        <v>331</v>
      </c>
      <c r="L151" s="3" t="s">
        <v>421</v>
      </c>
      <c r="M151" s="3" t="s">
        <v>421</v>
      </c>
      <c r="N151" s="3" t="s">
        <v>421</v>
      </c>
      <c r="O151" s="3" t="s">
        <v>421</v>
      </c>
      <c r="P151" s="3">
        <v>1450</v>
      </c>
      <c r="Q151" s="3" t="s">
        <v>421</v>
      </c>
      <c r="R151" s="3" t="s">
        <v>421</v>
      </c>
      <c r="S151" s="3" t="s">
        <v>421</v>
      </c>
      <c r="T151" s="3" t="s">
        <v>421</v>
      </c>
      <c r="U151" s="84">
        <f>+Tabla3[[#This Row],[EX IN CA]]</f>
        <v>1450</v>
      </c>
      <c r="V151" t="s">
        <v>70</v>
      </c>
    </row>
    <row r="152" spans="1:22" hidden="1" x14ac:dyDescent="0.25">
      <c r="A152" t="s">
        <v>600</v>
      </c>
      <c r="B152" s="1" t="s">
        <v>608</v>
      </c>
      <c r="C152" t="s">
        <v>1</v>
      </c>
      <c r="D152" t="s">
        <v>417</v>
      </c>
      <c r="E152" t="s">
        <v>418</v>
      </c>
      <c r="F152" t="s">
        <v>419</v>
      </c>
      <c r="G152" s="110">
        <v>332</v>
      </c>
      <c r="H152" s="110">
        <v>332</v>
      </c>
      <c r="I152" s="110">
        <v>332</v>
      </c>
      <c r="J152" s="110">
        <v>332</v>
      </c>
      <c r="L152" s="3" t="s">
        <v>421</v>
      </c>
      <c r="M152" s="3" t="s">
        <v>421</v>
      </c>
      <c r="N152" s="3" t="s">
        <v>421</v>
      </c>
      <c r="O152" s="3" t="s">
        <v>421</v>
      </c>
      <c r="P152" s="3">
        <v>2625</v>
      </c>
      <c r="Q152" s="3" t="s">
        <v>421</v>
      </c>
      <c r="R152" s="3" t="s">
        <v>421</v>
      </c>
      <c r="S152" s="3" t="s">
        <v>421</v>
      </c>
      <c r="T152" s="3" t="s">
        <v>421</v>
      </c>
      <c r="U152" s="84">
        <f>+Tabla3[[#This Row],[EX IN CA]]</f>
        <v>2625</v>
      </c>
      <c r="V152" t="s">
        <v>70</v>
      </c>
    </row>
    <row r="153" spans="1:22" hidden="1" x14ac:dyDescent="0.25">
      <c r="A153" t="s">
        <v>600</v>
      </c>
      <c r="B153" s="1" t="s">
        <v>608</v>
      </c>
      <c r="C153" t="s">
        <v>1</v>
      </c>
      <c r="D153" t="s">
        <v>417</v>
      </c>
      <c r="E153" t="s">
        <v>418</v>
      </c>
      <c r="F153" t="s">
        <v>419</v>
      </c>
      <c r="G153" s="110">
        <v>333</v>
      </c>
      <c r="H153" s="110">
        <v>333</v>
      </c>
      <c r="I153" s="110">
        <v>333</v>
      </c>
      <c r="J153" s="110">
        <v>333</v>
      </c>
      <c r="L153" s="3" t="s">
        <v>421</v>
      </c>
      <c r="M153" s="3" t="s">
        <v>421</v>
      </c>
      <c r="N153" s="3" t="s">
        <v>421</v>
      </c>
      <c r="O153" s="3" t="s">
        <v>421</v>
      </c>
      <c r="P153" s="3">
        <v>725</v>
      </c>
      <c r="Q153" s="3" t="s">
        <v>421</v>
      </c>
      <c r="R153" s="3" t="s">
        <v>421</v>
      </c>
      <c r="S153" s="3" t="s">
        <v>421</v>
      </c>
      <c r="T153" s="3" t="s">
        <v>421</v>
      </c>
      <c r="U153" s="84">
        <f>+Tabla3[[#This Row],[EX IN CA]]</f>
        <v>725</v>
      </c>
      <c r="V153" t="s">
        <v>70</v>
      </c>
    </row>
    <row r="154" spans="1:22" hidden="1" x14ac:dyDescent="0.25">
      <c r="A154" t="s">
        <v>611</v>
      </c>
      <c r="B154" s="1" t="s">
        <v>617</v>
      </c>
      <c r="C154" t="s">
        <v>1</v>
      </c>
      <c r="D154" t="s">
        <v>417</v>
      </c>
      <c r="E154" t="s">
        <v>418</v>
      </c>
      <c r="F154" t="s">
        <v>419</v>
      </c>
      <c r="G154" s="110">
        <v>334</v>
      </c>
      <c r="H154" s="110">
        <v>334</v>
      </c>
      <c r="I154" s="110">
        <v>334</v>
      </c>
      <c r="J154" s="110">
        <v>334</v>
      </c>
      <c r="L154" s="3" t="s">
        <v>421</v>
      </c>
      <c r="M154" s="3" t="s">
        <v>421</v>
      </c>
      <c r="N154" s="3" t="s">
        <v>421</v>
      </c>
      <c r="O154" s="3" t="s">
        <v>421</v>
      </c>
      <c r="P154" s="3">
        <v>1450</v>
      </c>
      <c r="Q154" s="3" t="s">
        <v>421</v>
      </c>
      <c r="R154" s="3" t="s">
        <v>421</v>
      </c>
      <c r="S154" s="3" t="s">
        <v>421</v>
      </c>
      <c r="T154" s="3" t="s">
        <v>421</v>
      </c>
      <c r="U154" s="84">
        <f>+Tabla3[[#This Row],[EX IN CA]]</f>
        <v>1450</v>
      </c>
      <c r="V154" t="s">
        <v>70</v>
      </c>
    </row>
    <row r="155" spans="1:22" hidden="1" x14ac:dyDescent="0.25">
      <c r="A155" t="s">
        <v>611</v>
      </c>
      <c r="B155" s="1" t="s">
        <v>618</v>
      </c>
      <c r="C155" t="s">
        <v>1</v>
      </c>
      <c r="D155" t="s">
        <v>417</v>
      </c>
      <c r="E155" t="s">
        <v>418</v>
      </c>
      <c r="F155" t="s">
        <v>419</v>
      </c>
      <c r="G155" s="110">
        <v>335</v>
      </c>
      <c r="H155" s="110">
        <v>335</v>
      </c>
      <c r="I155" s="110">
        <v>335</v>
      </c>
      <c r="J155" s="110">
        <v>335</v>
      </c>
      <c r="L155" s="3" t="s">
        <v>421</v>
      </c>
      <c r="M155" s="3" t="s">
        <v>421</v>
      </c>
      <c r="N155" s="3" t="s">
        <v>421</v>
      </c>
      <c r="O155" s="3" t="s">
        <v>421</v>
      </c>
      <c r="P155" s="3">
        <v>1450</v>
      </c>
      <c r="Q155" s="3" t="s">
        <v>421</v>
      </c>
      <c r="R155" s="3" t="s">
        <v>421</v>
      </c>
      <c r="S155" s="3" t="s">
        <v>421</v>
      </c>
      <c r="T155" s="3" t="s">
        <v>421</v>
      </c>
      <c r="U155" s="84">
        <f>+Tabla3[[#This Row],[EX IN CA]]</f>
        <v>1450</v>
      </c>
      <c r="V155" t="s">
        <v>70</v>
      </c>
    </row>
    <row r="156" spans="1:22" hidden="1" x14ac:dyDescent="0.25">
      <c r="A156" t="s">
        <v>611</v>
      </c>
      <c r="B156" s="1" t="s">
        <v>618</v>
      </c>
      <c r="C156" t="s">
        <v>1</v>
      </c>
      <c r="D156" t="s">
        <v>417</v>
      </c>
      <c r="E156" t="s">
        <v>418</v>
      </c>
      <c r="F156" t="s">
        <v>419</v>
      </c>
      <c r="G156" s="110">
        <v>336</v>
      </c>
      <c r="H156" s="110">
        <v>336</v>
      </c>
      <c r="I156" s="110">
        <v>336</v>
      </c>
      <c r="J156" s="110">
        <v>336</v>
      </c>
      <c r="L156" s="3" t="s">
        <v>421</v>
      </c>
      <c r="M156" s="3" t="s">
        <v>421</v>
      </c>
      <c r="N156" s="3" t="s">
        <v>421</v>
      </c>
      <c r="O156" s="3" t="s">
        <v>421</v>
      </c>
      <c r="P156" s="3">
        <v>725</v>
      </c>
      <c r="Q156" s="3" t="s">
        <v>421</v>
      </c>
      <c r="R156" s="3" t="s">
        <v>421</v>
      </c>
      <c r="S156" s="3" t="s">
        <v>421</v>
      </c>
      <c r="T156" s="3" t="s">
        <v>421</v>
      </c>
      <c r="U156" s="84">
        <f>+Tabla3[[#This Row],[EX IN CA]]</f>
        <v>725</v>
      </c>
      <c r="V156" t="s">
        <v>70</v>
      </c>
    </row>
    <row r="157" spans="1:22" hidden="1" x14ac:dyDescent="0.25">
      <c r="A157" t="s">
        <v>611</v>
      </c>
      <c r="B157" s="1" t="s">
        <v>619</v>
      </c>
      <c r="C157" t="s">
        <v>1</v>
      </c>
      <c r="D157" t="s">
        <v>417</v>
      </c>
      <c r="E157" t="s">
        <v>418</v>
      </c>
      <c r="F157" t="s">
        <v>419</v>
      </c>
      <c r="G157" s="110">
        <v>337</v>
      </c>
      <c r="H157" s="110">
        <v>337</v>
      </c>
      <c r="I157" s="110">
        <v>337</v>
      </c>
      <c r="J157" s="110">
        <v>337</v>
      </c>
      <c r="L157" s="3" t="s">
        <v>421</v>
      </c>
      <c r="M157" s="3" t="s">
        <v>421</v>
      </c>
      <c r="N157" s="3" t="s">
        <v>421</v>
      </c>
      <c r="O157" s="3" t="s">
        <v>421</v>
      </c>
      <c r="P157" s="3">
        <v>1450</v>
      </c>
      <c r="Q157" s="3" t="s">
        <v>421</v>
      </c>
      <c r="R157" s="3" t="s">
        <v>421</v>
      </c>
      <c r="S157" s="3" t="s">
        <v>421</v>
      </c>
      <c r="T157" s="3" t="s">
        <v>421</v>
      </c>
      <c r="U157" s="84">
        <f>+Tabla3[[#This Row],[EX IN CA]]</f>
        <v>1450</v>
      </c>
      <c r="V157" t="s">
        <v>70</v>
      </c>
    </row>
    <row r="158" spans="1:22" hidden="1" x14ac:dyDescent="0.25">
      <c r="A158" t="s">
        <v>611</v>
      </c>
      <c r="B158" s="1" t="s">
        <v>619</v>
      </c>
      <c r="C158" t="s">
        <v>1</v>
      </c>
      <c r="D158" t="s">
        <v>417</v>
      </c>
      <c r="E158" t="s">
        <v>418</v>
      </c>
      <c r="F158" t="s">
        <v>419</v>
      </c>
      <c r="G158" s="110">
        <v>338</v>
      </c>
      <c r="H158" s="110">
        <v>338</v>
      </c>
      <c r="I158" s="110">
        <v>338</v>
      </c>
      <c r="J158" s="110">
        <v>338</v>
      </c>
      <c r="L158" s="3" t="s">
        <v>421</v>
      </c>
      <c r="M158" s="3" t="s">
        <v>421</v>
      </c>
      <c r="N158" s="3" t="s">
        <v>421</v>
      </c>
      <c r="O158" s="3" t="s">
        <v>421</v>
      </c>
      <c r="P158" s="3">
        <v>2625</v>
      </c>
      <c r="Q158" s="3" t="s">
        <v>421</v>
      </c>
      <c r="R158" s="3" t="s">
        <v>421</v>
      </c>
      <c r="S158" s="3" t="s">
        <v>421</v>
      </c>
      <c r="T158" s="3" t="s">
        <v>421</v>
      </c>
      <c r="U158" s="84">
        <f>+Tabla3[[#This Row],[EX IN CA]]</f>
        <v>2625</v>
      </c>
      <c r="V158" t="s">
        <v>70</v>
      </c>
    </row>
    <row r="159" spans="1:22" hidden="1" x14ac:dyDescent="0.25">
      <c r="A159" t="s">
        <v>611</v>
      </c>
      <c r="B159" s="1" t="s">
        <v>620</v>
      </c>
      <c r="C159" t="s">
        <v>1</v>
      </c>
      <c r="D159" t="s">
        <v>417</v>
      </c>
      <c r="E159" t="s">
        <v>418</v>
      </c>
      <c r="F159" t="s">
        <v>419</v>
      </c>
      <c r="G159" s="110">
        <v>339</v>
      </c>
      <c r="H159" s="110">
        <v>339</v>
      </c>
      <c r="I159" s="110">
        <v>339</v>
      </c>
      <c r="J159" s="110">
        <v>339</v>
      </c>
      <c r="L159" s="3" t="s">
        <v>421</v>
      </c>
      <c r="M159" s="3" t="s">
        <v>421</v>
      </c>
      <c r="N159" s="3" t="s">
        <v>421</v>
      </c>
      <c r="O159" s="3" t="s">
        <v>421</v>
      </c>
      <c r="P159" s="3">
        <v>1450</v>
      </c>
      <c r="Q159" s="3" t="s">
        <v>421</v>
      </c>
      <c r="R159" s="3" t="s">
        <v>421</v>
      </c>
      <c r="S159" s="3" t="s">
        <v>421</v>
      </c>
      <c r="T159" s="3" t="s">
        <v>421</v>
      </c>
      <c r="U159" s="84">
        <f>+Tabla3[[#This Row],[EX IN CA]]</f>
        <v>1450</v>
      </c>
      <c r="V159" t="s">
        <v>70</v>
      </c>
    </row>
    <row r="160" spans="1:22" hidden="1" x14ac:dyDescent="0.25">
      <c r="A160" t="s">
        <v>611</v>
      </c>
      <c r="B160" s="1" t="s">
        <v>620</v>
      </c>
      <c r="C160" t="s">
        <v>1</v>
      </c>
      <c r="D160" t="s">
        <v>417</v>
      </c>
      <c r="E160" t="s">
        <v>418</v>
      </c>
      <c r="F160" t="s">
        <v>419</v>
      </c>
      <c r="G160" s="110">
        <v>340</v>
      </c>
      <c r="H160" s="110">
        <v>340</v>
      </c>
      <c r="I160" s="110">
        <v>340</v>
      </c>
      <c r="J160" s="110">
        <v>340</v>
      </c>
      <c r="L160" s="3" t="s">
        <v>421</v>
      </c>
      <c r="M160" s="3" t="s">
        <v>421</v>
      </c>
      <c r="N160" s="3" t="s">
        <v>421</v>
      </c>
      <c r="O160" s="3" t="s">
        <v>421</v>
      </c>
      <c r="P160" s="3">
        <v>725</v>
      </c>
      <c r="Q160" s="3" t="s">
        <v>421</v>
      </c>
      <c r="R160" s="3" t="s">
        <v>421</v>
      </c>
      <c r="S160" s="3" t="s">
        <v>421</v>
      </c>
      <c r="T160" s="3" t="s">
        <v>421</v>
      </c>
      <c r="U160" s="84">
        <f>+Tabla3[[#This Row],[EX IN CA]]</f>
        <v>725</v>
      </c>
      <c r="V160" t="s">
        <v>70</v>
      </c>
    </row>
    <row r="161" spans="1:22" hidden="1" x14ac:dyDescent="0.25">
      <c r="A161" t="s">
        <v>611</v>
      </c>
      <c r="B161" s="1" t="s">
        <v>620</v>
      </c>
      <c r="C161" t="s">
        <v>1</v>
      </c>
      <c r="D161" t="s">
        <v>417</v>
      </c>
      <c r="E161" t="s">
        <v>418</v>
      </c>
      <c r="F161" t="s">
        <v>419</v>
      </c>
      <c r="G161" s="110">
        <v>341</v>
      </c>
      <c r="H161" s="110">
        <v>341</v>
      </c>
      <c r="I161" s="110">
        <v>341</v>
      </c>
      <c r="J161" s="110">
        <v>341</v>
      </c>
      <c r="L161" s="3" t="s">
        <v>421</v>
      </c>
      <c r="M161" s="3" t="s">
        <v>421</v>
      </c>
      <c r="N161" s="3" t="s">
        <v>421</v>
      </c>
      <c r="O161" s="3" t="s">
        <v>421</v>
      </c>
      <c r="P161" s="3">
        <v>0</v>
      </c>
      <c r="Q161" s="3" t="s">
        <v>421</v>
      </c>
      <c r="R161" s="3" t="s">
        <v>421</v>
      </c>
      <c r="S161" s="3" t="s">
        <v>421</v>
      </c>
      <c r="T161" s="3" t="s">
        <v>421</v>
      </c>
      <c r="U161" s="84">
        <f>+Tabla3[[#This Row],[EX IN CA]]</f>
        <v>0</v>
      </c>
      <c r="V161" t="s">
        <v>70</v>
      </c>
    </row>
    <row r="162" spans="1:22" hidden="1" x14ac:dyDescent="0.25">
      <c r="A162" t="s">
        <v>611</v>
      </c>
      <c r="B162" s="1" t="s">
        <v>620</v>
      </c>
      <c r="C162" t="s">
        <v>1</v>
      </c>
      <c r="D162" t="s">
        <v>417</v>
      </c>
      <c r="E162" t="s">
        <v>418</v>
      </c>
      <c r="F162" t="s">
        <v>419</v>
      </c>
      <c r="G162" s="110">
        <v>342</v>
      </c>
      <c r="H162" s="110">
        <v>342</v>
      </c>
      <c r="I162" s="110">
        <v>342</v>
      </c>
      <c r="J162" s="110">
        <v>342</v>
      </c>
      <c r="L162" s="3" t="s">
        <v>421</v>
      </c>
      <c r="M162" s="3" t="s">
        <v>421</v>
      </c>
      <c r="N162" s="3" t="s">
        <v>421</v>
      </c>
      <c r="O162" s="3" t="s">
        <v>421</v>
      </c>
      <c r="P162" s="3">
        <v>437.5</v>
      </c>
      <c r="Q162" s="3" t="s">
        <v>421</v>
      </c>
      <c r="R162" s="3" t="s">
        <v>421</v>
      </c>
      <c r="S162" s="3" t="s">
        <v>421</v>
      </c>
      <c r="T162" s="3" t="s">
        <v>421</v>
      </c>
      <c r="U162" s="84">
        <f>+Tabla3[[#This Row],[EX IN CA]]</f>
        <v>437.5</v>
      </c>
      <c r="V162" t="s">
        <v>70</v>
      </c>
    </row>
    <row r="163" spans="1:22" hidden="1" x14ac:dyDescent="0.25">
      <c r="A163" t="s">
        <v>611</v>
      </c>
      <c r="B163" s="1" t="s">
        <v>620</v>
      </c>
      <c r="C163" t="s">
        <v>1</v>
      </c>
      <c r="D163" t="s">
        <v>417</v>
      </c>
      <c r="E163" t="s">
        <v>418</v>
      </c>
      <c r="F163" t="s">
        <v>419</v>
      </c>
      <c r="G163" s="110">
        <v>343</v>
      </c>
      <c r="H163" s="110">
        <v>343</v>
      </c>
      <c r="I163" s="110">
        <v>343</v>
      </c>
      <c r="J163" s="110">
        <v>343</v>
      </c>
      <c r="L163" s="3" t="s">
        <v>421</v>
      </c>
      <c r="M163" s="3" t="s">
        <v>421</v>
      </c>
      <c r="N163" s="3" t="s">
        <v>421</v>
      </c>
      <c r="O163" s="3" t="s">
        <v>421</v>
      </c>
      <c r="P163" s="3">
        <v>1087.5</v>
      </c>
      <c r="Q163" s="3" t="s">
        <v>421</v>
      </c>
      <c r="R163" s="3" t="s">
        <v>421</v>
      </c>
      <c r="S163" s="3" t="s">
        <v>421</v>
      </c>
      <c r="T163" s="3" t="s">
        <v>421</v>
      </c>
      <c r="U163" s="84">
        <f>+Tabla3[[#This Row],[EX IN CA]]</f>
        <v>1087.5</v>
      </c>
      <c r="V163" t="s">
        <v>70</v>
      </c>
    </row>
    <row r="164" spans="1:22" hidden="1" x14ac:dyDescent="0.25">
      <c r="A164" t="s">
        <v>611</v>
      </c>
      <c r="B164" s="1" t="s">
        <v>621</v>
      </c>
      <c r="C164" t="s">
        <v>1</v>
      </c>
      <c r="D164" t="s">
        <v>417</v>
      </c>
      <c r="E164" t="s">
        <v>418</v>
      </c>
      <c r="F164" t="s">
        <v>419</v>
      </c>
      <c r="G164" s="110">
        <v>344</v>
      </c>
      <c r="H164" s="110">
        <v>344</v>
      </c>
      <c r="I164" s="110">
        <v>344</v>
      </c>
      <c r="J164" s="110">
        <v>344</v>
      </c>
      <c r="L164" s="3" t="s">
        <v>421</v>
      </c>
      <c r="M164" s="3" t="s">
        <v>421</v>
      </c>
      <c r="N164" s="3" t="s">
        <v>421</v>
      </c>
      <c r="O164" s="3" t="s">
        <v>421</v>
      </c>
      <c r="P164" s="3">
        <v>1450</v>
      </c>
      <c r="Q164" s="3" t="s">
        <v>421</v>
      </c>
      <c r="R164" s="3" t="s">
        <v>421</v>
      </c>
      <c r="S164" s="3" t="s">
        <v>421</v>
      </c>
      <c r="T164" s="3" t="s">
        <v>421</v>
      </c>
      <c r="U164" s="84">
        <f>+Tabla3[[#This Row],[EX IN CA]]</f>
        <v>1450</v>
      </c>
      <c r="V164" t="s">
        <v>70</v>
      </c>
    </row>
    <row r="165" spans="1:22" hidden="1" x14ac:dyDescent="0.25">
      <c r="A165" t="s">
        <v>611</v>
      </c>
      <c r="B165" s="1" t="s">
        <v>622</v>
      </c>
      <c r="C165" t="s">
        <v>1</v>
      </c>
      <c r="D165" t="s">
        <v>417</v>
      </c>
      <c r="E165" t="s">
        <v>418</v>
      </c>
      <c r="F165" t="s">
        <v>419</v>
      </c>
      <c r="G165" s="110">
        <v>345</v>
      </c>
      <c r="H165" s="110">
        <v>345</v>
      </c>
      <c r="I165" s="110">
        <v>345</v>
      </c>
      <c r="J165" s="110">
        <v>345</v>
      </c>
      <c r="L165" s="3" t="s">
        <v>421</v>
      </c>
      <c r="M165" s="3" t="s">
        <v>421</v>
      </c>
      <c r="N165" s="3" t="s">
        <v>421</v>
      </c>
      <c r="O165" s="3" t="s">
        <v>421</v>
      </c>
      <c r="P165" s="3">
        <v>1450</v>
      </c>
      <c r="Q165" s="3" t="s">
        <v>421</v>
      </c>
      <c r="R165" s="3" t="s">
        <v>421</v>
      </c>
      <c r="S165" s="3" t="s">
        <v>421</v>
      </c>
      <c r="T165" s="3" t="s">
        <v>421</v>
      </c>
      <c r="U165" s="84">
        <f>+Tabla3[[#This Row],[EX IN CA]]</f>
        <v>1450</v>
      </c>
      <c r="V165" t="s">
        <v>70</v>
      </c>
    </row>
    <row r="166" spans="1:22" hidden="1" x14ac:dyDescent="0.25">
      <c r="A166" t="s">
        <v>611</v>
      </c>
      <c r="B166" s="1" t="s">
        <v>622</v>
      </c>
      <c r="C166" t="s">
        <v>1</v>
      </c>
      <c r="D166" t="s">
        <v>417</v>
      </c>
      <c r="E166" t="s">
        <v>418</v>
      </c>
      <c r="F166" t="s">
        <v>419</v>
      </c>
      <c r="G166" s="110">
        <v>346</v>
      </c>
      <c r="H166" s="110">
        <v>346</v>
      </c>
      <c r="I166" s="110">
        <v>346</v>
      </c>
      <c r="J166" s="110">
        <v>346</v>
      </c>
      <c r="L166" s="3" t="s">
        <v>421</v>
      </c>
      <c r="M166" s="3" t="s">
        <v>421</v>
      </c>
      <c r="N166" s="3" t="s">
        <v>421</v>
      </c>
      <c r="O166" s="3" t="s">
        <v>421</v>
      </c>
      <c r="P166" s="3">
        <v>725</v>
      </c>
      <c r="Q166" s="3" t="s">
        <v>421</v>
      </c>
      <c r="R166" s="3" t="s">
        <v>421</v>
      </c>
      <c r="S166" s="3" t="s">
        <v>421</v>
      </c>
      <c r="T166" s="3" t="s">
        <v>421</v>
      </c>
      <c r="U166" s="84">
        <f>+Tabla3[[#This Row],[EX IN CA]]</f>
        <v>725</v>
      </c>
      <c r="V166" t="s">
        <v>70</v>
      </c>
    </row>
    <row r="167" spans="1:22" hidden="1" x14ac:dyDescent="0.25">
      <c r="A167" t="s">
        <v>611</v>
      </c>
      <c r="B167" s="1" t="s">
        <v>623</v>
      </c>
      <c r="C167" t="s">
        <v>1</v>
      </c>
      <c r="D167" t="s">
        <v>417</v>
      </c>
      <c r="E167" t="s">
        <v>418</v>
      </c>
      <c r="F167" t="s">
        <v>419</v>
      </c>
      <c r="G167" s="110">
        <v>347</v>
      </c>
      <c r="H167" s="110">
        <v>347</v>
      </c>
      <c r="I167" s="110">
        <v>347</v>
      </c>
      <c r="J167" s="110">
        <v>347</v>
      </c>
      <c r="L167" s="3" t="s">
        <v>421</v>
      </c>
      <c r="M167" s="3" t="s">
        <v>421</v>
      </c>
      <c r="N167" s="3" t="s">
        <v>421</v>
      </c>
      <c r="O167" s="3" t="s">
        <v>421</v>
      </c>
      <c r="P167" s="3">
        <v>1450</v>
      </c>
      <c r="Q167" s="3" t="s">
        <v>421</v>
      </c>
      <c r="R167" s="3" t="s">
        <v>421</v>
      </c>
      <c r="S167" s="3" t="s">
        <v>421</v>
      </c>
      <c r="T167" s="3" t="s">
        <v>421</v>
      </c>
      <c r="U167" s="84">
        <f>+Tabla3[[#This Row],[EX IN CA]]</f>
        <v>1450</v>
      </c>
      <c r="V167" t="s">
        <v>70</v>
      </c>
    </row>
    <row r="168" spans="1:22" hidden="1" x14ac:dyDescent="0.25">
      <c r="A168" t="s">
        <v>611</v>
      </c>
      <c r="B168" s="1" t="s">
        <v>623</v>
      </c>
      <c r="C168" t="s">
        <v>1</v>
      </c>
      <c r="D168" t="s">
        <v>417</v>
      </c>
      <c r="E168" t="s">
        <v>418</v>
      </c>
      <c r="F168" t="s">
        <v>419</v>
      </c>
      <c r="G168" s="110">
        <v>348</v>
      </c>
      <c r="H168" s="110">
        <v>348</v>
      </c>
      <c r="I168" s="110">
        <v>348</v>
      </c>
      <c r="J168" s="110">
        <v>348</v>
      </c>
      <c r="L168" s="3" t="s">
        <v>421</v>
      </c>
      <c r="M168" s="3" t="s">
        <v>421</v>
      </c>
      <c r="N168" s="3" t="s">
        <v>421</v>
      </c>
      <c r="O168" s="3" t="s">
        <v>421</v>
      </c>
      <c r="P168" s="3">
        <v>2625</v>
      </c>
      <c r="Q168" s="3" t="s">
        <v>421</v>
      </c>
      <c r="R168" s="3" t="s">
        <v>421</v>
      </c>
      <c r="S168" s="3" t="s">
        <v>421</v>
      </c>
      <c r="T168" s="3" t="s">
        <v>421</v>
      </c>
      <c r="U168" s="84">
        <f>+Tabla3[[#This Row],[EX IN CA]]</f>
        <v>2625</v>
      </c>
      <c r="V168" t="s">
        <v>70</v>
      </c>
    </row>
    <row r="169" spans="1:22" hidden="1" x14ac:dyDescent="0.25">
      <c r="A169" t="s">
        <v>611</v>
      </c>
      <c r="B169" s="1" t="s">
        <v>624</v>
      </c>
      <c r="C169" t="s">
        <v>1</v>
      </c>
      <c r="D169" t="s">
        <v>417</v>
      </c>
      <c r="E169" t="s">
        <v>418</v>
      </c>
      <c r="F169" t="s">
        <v>419</v>
      </c>
      <c r="G169" s="110">
        <v>349</v>
      </c>
      <c r="H169" s="110">
        <v>349</v>
      </c>
      <c r="I169" s="110">
        <v>349</v>
      </c>
      <c r="J169" s="110">
        <v>349</v>
      </c>
      <c r="L169" s="3" t="s">
        <v>421</v>
      </c>
      <c r="M169" s="3" t="s">
        <v>421</v>
      </c>
      <c r="N169" s="3" t="s">
        <v>421</v>
      </c>
      <c r="O169" s="3" t="s">
        <v>421</v>
      </c>
      <c r="P169" s="3">
        <v>1087.5</v>
      </c>
      <c r="Q169" s="3" t="s">
        <v>421</v>
      </c>
      <c r="R169" s="3" t="s">
        <v>421</v>
      </c>
      <c r="S169" s="3" t="s">
        <v>421</v>
      </c>
      <c r="T169" s="3" t="s">
        <v>421</v>
      </c>
      <c r="U169" s="84">
        <f>+Tabla3[[#This Row],[EX IN CA]]</f>
        <v>1087.5</v>
      </c>
      <c r="V169" t="s">
        <v>70</v>
      </c>
    </row>
    <row r="170" spans="1:22" hidden="1" x14ac:dyDescent="0.25">
      <c r="A170" t="s">
        <v>611</v>
      </c>
      <c r="B170" s="1" t="s">
        <v>624</v>
      </c>
      <c r="C170" t="s">
        <v>1</v>
      </c>
      <c r="D170" t="s">
        <v>417</v>
      </c>
      <c r="E170" t="s">
        <v>418</v>
      </c>
      <c r="F170" t="s">
        <v>419</v>
      </c>
      <c r="G170" s="110">
        <v>350</v>
      </c>
      <c r="H170" s="110">
        <v>350</v>
      </c>
      <c r="I170" s="110">
        <v>350</v>
      </c>
      <c r="J170" s="110">
        <v>350</v>
      </c>
      <c r="L170" s="3" t="s">
        <v>421</v>
      </c>
      <c r="M170" s="3" t="s">
        <v>421</v>
      </c>
      <c r="N170" s="3" t="s">
        <v>421</v>
      </c>
      <c r="O170" s="3" t="s">
        <v>421</v>
      </c>
      <c r="P170" s="3">
        <v>1450</v>
      </c>
      <c r="Q170" s="3" t="s">
        <v>421</v>
      </c>
      <c r="R170" s="3" t="s">
        <v>421</v>
      </c>
      <c r="S170" s="3" t="s">
        <v>421</v>
      </c>
      <c r="T170" s="3" t="s">
        <v>421</v>
      </c>
      <c r="U170" s="84">
        <f>+Tabla3[[#This Row],[EX IN CA]]</f>
        <v>1450</v>
      </c>
      <c r="V170" t="s">
        <v>70</v>
      </c>
    </row>
    <row r="171" spans="1:22" hidden="1" x14ac:dyDescent="0.25">
      <c r="A171" t="s">
        <v>611</v>
      </c>
      <c r="B171" s="1" t="s">
        <v>624</v>
      </c>
      <c r="C171" t="s">
        <v>1</v>
      </c>
      <c r="D171" t="s">
        <v>417</v>
      </c>
      <c r="E171" t="s">
        <v>418</v>
      </c>
      <c r="F171" t="s">
        <v>419</v>
      </c>
      <c r="G171" s="110">
        <v>351</v>
      </c>
      <c r="H171" s="110">
        <v>351</v>
      </c>
      <c r="I171" s="110">
        <v>351</v>
      </c>
      <c r="J171" s="110">
        <v>351</v>
      </c>
      <c r="L171" s="3" t="s">
        <v>421</v>
      </c>
      <c r="M171" s="3" t="s">
        <v>421</v>
      </c>
      <c r="N171" s="3" t="s">
        <v>421</v>
      </c>
      <c r="O171" s="3" t="s">
        <v>421</v>
      </c>
      <c r="P171" s="3">
        <v>725</v>
      </c>
      <c r="Q171" s="3" t="s">
        <v>421</v>
      </c>
      <c r="R171" s="3" t="s">
        <v>421</v>
      </c>
      <c r="S171" s="3" t="s">
        <v>421</v>
      </c>
      <c r="T171" s="3" t="s">
        <v>421</v>
      </c>
      <c r="U171" s="84">
        <f>+Tabla3[[#This Row],[EX IN CA]]</f>
        <v>725</v>
      </c>
      <c r="V171" t="s">
        <v>70</v>
      </c>
    </row>
    <row r="172" spans="1:22" hidden="1" x14ac:dyDescent="0.25">
      <c r="A172" t="s">
        <v>611</v>
      </c>
      <c r="B172" s="1" t="s">
        <v>624</v>
      </c>
      <c r="C172" t="s">
        <v>1</v>
      </c>
      <c r="D172" t="s">
        <v>417</v>
      </c>
      <c r="E172" t="s">
        <v>418</v>
      </c>
      <c r="F172" t="s">
        <v>419</v>
      </c>
      <c r="G172" s="110">
        <v>352</v>
      </c>
      <c r="H172" s="110">
        <v>352</v>
      </c>
      <c r="I172" s="110">
        <v>352</v>
      </c>
      <c r="J172" s="110">
        <v>352</v>
      </c>
      <c r="L172" s="3" t="s">
        <v>421</v>
      </c>
      <c r="M172" s="3" t="s">
        <v>421</v>
      </c>
      <c r="N172" s="3" t="s">
        <v>421</v>
      </c>
      <c r="O172" s="3" t="s">
        <v>421</v>
      </c>
      <c r="P172" s="3">
        <v>437.5</v>
      </c>
      <c r="Q172" s="3" t="s">
        <v>421</v>
      </c>
      <c r="R172" s="3" t="s">
        <v>421</v>
      </c>
      <c r="S172" s="3" t="s">
        <v>421</v>
      </c>
      <c r="T172" s="3" t="s">
        <v>421</v>
      </c>
      <c r="U172" s="84">
        <f>+Tabla3[[#This Row],[EX IN CA]]</f>
        <v>437.5</v>
      </c>
      <c r="V172" t="s">
        <v>70</v>
      </c>
    </row>
    <row r="173" spans="1:22" hidden="1" x14ac:dyDescent="0.25">
      <c r="A173" t="s">
        <v>611</v>
      </c>
      <c r="B173" s="1" t="s">
        <v>625</v>
      </c>
      <c r="C173" t="s">
        <v>1</v>
      </c>
      <c r="D173" t="s">
        <v>417</v>
      </c>
      <c r="E173" t="s">
        <v>418</v>
      </c>
      <c r="F173" t="s">
        <v>419</v>
      </c>
      <c r="G173" s="110">
        <v>353</v>
      </c>
      <c r="H173" s="110">
        <v>353</v>
      </c>
      <c r="I173" s="110">
        <v>353</v>
      </c>
      <c r="J173" s="110">
        <v>353</v>
      </c>
      <c r="L173" s="3" t="s">
        <v>421</v>
      </c>
      <c r="M173" s="3" t="s">
        <v>421</v>
      </c>
      <c r="N173" s="3" t="s">
        <v>421</v>
      </c>
      <c r="O173" s="3" t="s">
        <v>421</v>
      </c>
      <c r="P173" s="3">
        <v>1450</v>
      </c>
      <c r="Q173" s="3" t="s">
        <v>421</v>
      </c>
      <c r="R173" s="3" t="s">
        <v>421</v>
      </c>
      <c r="S173" s="3" t="s">
        <v>421</v>
      </c>
      <c r="T173" s="3" t="s">
        <v>421</v>
      </c>
      <c r="U173" s="84">
        <f>+Tabla3[[#This Row],[EX IN CA]]</f>
        <v>1450</v>
      </c>
      <c r="V173" t="s">
        <v>70</v>
      </c>
    </row>
    <row r="174" spans="1:22" hidden="1" x14ac:dyDescent="0.25">
      <c r="A174" t="s">
        <v>611</v>
      </c>
      <c r="B174" s="1" t="s">
        <v>625</v>
      </c>
      <c r="C174" t="s">
        <v>1</v>
      </c>
      <c r="D174" t="s">
        <v>417</v>
      </c>
      <c r="E174" t="s">
        <v>418</v>
      </c>
      <c r="F174" t="s">
        <v>419</v>
      </c>
      <c r="G174" s="110">
        <v>354</v>
      </c>
      <c r="H174" s="110">
        <v>354</v>
      </c>
      <c r="I174" s="110">
        <v>354</v>
      </c>
      <c r="J174" s="110">
        <v>354</v>
      </c>
      <c r="L174" s="3" t="s">
        <v>421</v>
      </c>
      <c r="M174" s="3" t="s">
        <v>421</v>
      </c>
      <c r="N174" s="3" t="s">
        <v>421</v>
      </c>
      <c r="O174" s="3" t="s">
        <v>421</v>
      </c>
      <c r="P174" s="3">
        <v>2625</v>
      </c>
      <c r="Q174" s="3" t="s">
        <v>421</v>
      </c>
      <c r="R174" s="3" t="s">
        <v>421</v>
      </c>
      <c r="S174" s="3" t="s">
        <v>421</v>
      </c>
      <c r="T174" s="3" t="s">
        <v>421</v>
      </c>
      <c r="U174" s="84">
        <f>+Tabla3[[#This Row],[EX IN CA]]</f>
        <v>2625</v>
      </c>
      <c r="V174" t="s">
        <v>70</v>
      </c>
    </row>
    <row r="175" spans="1:22" hidden="1" x14ac:dyDescent="0.25">
      <c r="A175" t="s">
        <v>626</v>
      </c>
      <c r="B175" s="1" t="s">
        <v>627</v>
      </c>
      <c r="C175" t="s">
        <v>1</v>
      </c>
      <c r="D175" t="s">
        <v>417</v>
      </c>
      <c r="E175" t="s">
        <v>418</v>
      </c>
      <c r="F175" t="s">
        <v>419</v>
      </c>
      <c r="G175" s="110">
        <v>355</v>
      </c>
      <c r="H175" s="110">
        <v>355</v>
      </c>
      <c r="I175" s="110">
        <v>355</v>
      </c>
      <c r="J175" s="110">
        <v>355</v>
      </c>
      <c r="L175" s="3" t="s">
        <v>421</v>
      </c>
      <c r="M175" s="3" t="s">
        <v>421</v>
      </c>
      <c r="N175" s="3" t="s">
        <v>421</v>
      </c>
      <c r="O175" s="3" t="s">
        <v>421</v>
      </c>
      <c r="P175" s="3">
        <v>1087.5</v>
      </c>
      <c r="Q175" s="3" t="s">
        <v>421</v>
      </c>
      <c r="R175" s="3" t="s">
        <v>421</v>
      </c>
      <c r="S175" s="3" t="s">
        <v>421</v>
      </c>
      <c r="T175" s="3" t="s">
        <v>421</v>
      </c>
      <c r="U175" s="84">
        <f>+Tabla3[[#This Row],[EX IN CA]]</f>
        <v>1087.5</v>
      </c>
      <c r="V175" t="s">
        <v>70</v>
      </c>
    </row>
    <row r="176" spans="1:22" hidden="1" x14ac:dyDescent="0.25">
      <c r="A176" t="s">
        <v>626</v>
      </c>
      <c r="B176" s="1" t="s">
        <v>627</v>
      </c>
      <c r="C176" t="s">
        <v>1</v>
      </c>
      <c r="D176" t="s">
        <v>417</v>
      </c>
      <c r="E176" t="s">
        <v>418</v>
      </c>
      <c r="F176" t="s">
        <v>419</v>
      </c>
      <c r="G176" s="110">
        <v>356</v>
      </c>
      <c r="H176" s="110">
        <v>356</v>
      </c>
      <c r="I176" s="110">
        <v>356</v>
      </c>
      <c r="J176" s="110">
        <v>356</v>
      </c>
      <c r="L176" s="3" t="s">
        <v>421</v>
      </c>
      <c r="M176" s="3" t="s">
        <v>421</v>
      </c>
      <c r="N176" s="3" t="s">
        <v>421</v>
      </c>
      <c r="O176" s="3" t="s">
        <v>421</v>
      </c>
      <c r="P176" s="3">
        <v>725</v>
      </c>
      <c r="Q176" s="3" t="s">
        <v>421</v>
      </c>
      <c r="R176" s="3" t="s">
        <v>421</v>
      </c>
      <c r="S176" s="3" t="s">
        <v>421</v>
      </c>
      <c r="T176" s="3" t="s">
        <v>421</v>
      </c>
      <c r="U176" s="84">
        <f>+Tabla3[[#This Row],[EX IN CA]]</f>
        <v>725</v>
      </c>
      <c r="V176" t="s">
        <v>70</v>
      </c>
    </row>
    <row r="177" spans="1:22" hidden="1" x14ac:dyDescent="0.25">
      <c r="A177" t="s">
        <v>626</v>
      </c>
      <c r="B177" s="1" t="s">
        <v>627</v>
      </c>
      <c r="C177" t="s">
        <v>1</v>
      </c>
      <c r="D177" t="s">
        <v>417</v>
      </c>
      <c r="E177" t="s">
        <v>418</v>
      </c>
      <c r="F177" t="s">
        <v>419</v>
      </c>
      <c r="G177" s="110">
        <v>357</v>
      </c>
      <c r="H177" s="110">
        <v>357</v>
      </c>
      <c r="I177" s="110">
        <v>357</v>
      </c>
      <c r="J177" s="110">
        <v>357</v>
      </c>
      <c r="L177" s="3" t="s">
        <v>421</v>
      </c>
      <c r="M177" s="3" t="s">
        <v>421</v>
      </c>
      <c r="N177" s="3" t="s">
        <v>421</v>
      </c>
      <c r="O177" s="3" t="s">
        <v>421</v>
      </c>
      <c r="P177" s="3">
        <v>1450</v>
      </c>
      <c r="Q177" s="3" t="s">
        <v>421</v>
      </c>
      <c r="R177" s="3" t="s">
        <v>421</v>
      </c>
      <c r="S177" s="3" t="s">
        <v>421</v>
      </c>
      <c r="T177" s="3" t="s">
        <v>421</v>
      </c>
      <c r="U177" s="84">
        <f>+Tabla3[[#This Row],[EX IN CA]]</f>
        <v>1450</v>
      </c>
      <c r="V177" t="s">
        <v>70</v>
      </c>
    </row>
    <row r="178" spans="1:22" hidden="1" x14ac:dyDescent="0.25">
      <c r="A178" t="s">
        <v>626</v>
      </c>
      <c r="B178" s="1" t="s">
        <v>628</v>
      </c>
      <c r="C178" t="s">
        <v>1</v>
      </c>
      <c r="D178" t="s">
        <v>417</v>
      </c>
      <c r="E178" t="s">
        <v>418</v>
      </c>
      <c r="F178" t="s">
        <v>419</v>
      </c>
      <c r="G178" s="110">
        <v>358</v>
      </c>
      <c r="H178" s="110">
        <v>358</v>
      </c>
      <c r="I178" s="110">
        <v>358</v>
      </c>
      <c r="J178" s="110">
        <v>358</v>
      </c>
      <c r="L178" s="3" t="s">
        <v>421</v>
      </c>
      <c r="M178" s="3" t="s">
        <v>421</v>
      </c>
      <c r="N178" s="3" t="s">
        <v>421</v>
      </c>
      <c r="O178" s="3" t="s">
        <v>421</v>
      </c>
      <c r="P178" s="3">
        <v>1450</v>
      </c>
      <c r="Q178" s="3" t="s">
        <v>421</v>
      </c>
      <c r="R178" s="3" t="s">
        <v>421</v>
      </c>
      <c r="S178" s="3" t="s">
        <v>421</v>
      </c>
      <c r="T178" s="3" t="s">
        <v>421</v>
      </c>
      <c r="U178" s="84">
        <f>+Tabla3[[#This Row],[EX IN CA]]</f>
        <v>1450</v>
      </c>
      <c r="V178" t="s">
        <v>70</v>
      </c>
    </row>
    <row r="179" spans="1:22" hidden="1" x14ac:dyDescent="0.25">
      <c r="A179" t="s">
        <v>626</v>
      </c>
      <c r="B179" s="1" t="s">
        <v>628</v>
      </c>
      <c r="C179" t="s">
        <v>1</v>
      </c>
      <c r="D179" t="s">
        <v>417</v>
      </c>
      <c r="E179" t="s">
        <v>418</v>
      </c>
      <c r="F179" t="s">
        <v>419</v>
      </c>
      <c r="G179" s="110">
        <v>359</v>
      </c>
      <c r="H179" s="110">
        <v>359</v>
      </c>
      <c r="I179" s="110">
        <v>359</v>
      </c>
      <c r="J179" s="110">
        <v>359</v>
      </c>
      <c r="L179" s="3" t="s">
        <v>421</v>
      </c>
      <c r="M179" s="3" t="s">
        <v>421</v>
      </c>
      <c r="N179" s="3" t="s">
        <v>421</v>
      </c>
      <c r="O179" s="3" t="s">
        <v>421</v>
      </c>
      <c r="P179" s="3">
        <v>437.5</v>
      </c>
      <c r="Q179" s="3" t="s">
        <v>421</v>
      </c>
      <c r="R179" s="3" t="s">
        <v>421</v>
      </c>
      <c r="S179" s="3" t="s">
        <v>421</v>
      </c>
      <c r="T179" s="3" t="s">
        <v>421</v>
      </c>
      <c r="U179" s="84">
        <f>+Tabla3[[#This Row],[EX IN CA]]</f>
        <v>437.5</v>
      </c>
      <c r="V179" t="s">
        <v>70</v>
      </c>
    </row>
    <row r="180" spans="1:22" hidden="1" x14ac:dyDescent="0.25">
      <c r="A180" t="s">
        <v>626</v>
      </c>
      <c r="B180" s="1" t="s">
        <v>629</v>
      </c>
      <c r="C180" t="s">
        <v>1</v>
      </c>
      <c r="D180" t="s">
        <v>417</v>
      </c>
      <c r="E180" t="s">
        <v>418</v>
      </c>
      <c r="F180" t="s">
        <v>419</v>
      </c>
      <c r="G180" s="110">
        <v>360</v>
      </c>
      <c r="H180" s="110">
        <v>360</v>
      </c>
      <c r="I180" s="110">
        <v>360</v>
      </c>
      <c r="J180" s="110">
        <v>360</v>
      </c>
      <c r="L180" s="3" t="s">
        <v>421</v>
      </c>
      <c r="M180" s="3" t="s">
        <v>421</v>
      </c>
      <c r="N180" s="3" t="s">
        <v>421</v>
      </c>
      <c r="O180" s="3" t="s">
        <v>421</v>
      </c>
      <c r="P180" s="3">
        <v>0</v>
      </c>
      <c r="Q180" s="3" t="s">
        <v>421</v>
      </c>
      <c r="R180" s="3" t="s">
        <v>421</v>
      </c>
      <c r="S180" s="3" t="s">
        <v>421</v>
      </c>
      <c r="T180" s="3" t="s">
        <v>421</v>
      </c>
      <c r="U180" s="84">
        <f>+Tabla3[[#This Row],[EX IN CA]]</f>
        <v>0</v>
      </c>
      <c r="V180" t="s">
        <v>70</v>
      </c>
    </row>
    <row r="181" spans="1:22" hidden="1" x14ac:dyDescent="0.25">
      <c r="A181" t="s">
        <v>626</v>
      </c>
      <c r="B181" s="1" t="s">
        <v>629</v>
      </c>
      <c r="C181" t="s">
        <v>1</v>
      </c>
      <c r="D181" t="s">
        <v>417</v>
      </c>
      <c r="E181" t="s">
        <v>418</v>
      </c>
      <c r="F181" t="s">
        <v>419</v>
      </c>
      <c r="G181" s="110">
        <v>361</v>
      </c>
      <c r="H181" s="110">
        <v>361</v>
      </c>
      <c r="I181" s="110">
        <v>361</v>
      </c>
      <c r="J181" s="110">
        <v>361</v>
      </c>
      <c r="L181" s="3" t="s">
        <v>421</v>
      </c>
      <c r="M181" s="3" t="s">
        <v>421</v>
      </c>
      <c r="N181" s="3" t="s">
        <v>421</v>
      </c>
      <c r="O181" s="3" t="s">
        <v>421</v>
      </c>
      <c r="P181" s="3">
        <v>2625</v>
      </c>
      <c r="Q181" s="3" t="s">
        <v>421</v>
      </c>
      <c r="R181" s="3" t="s">
        <v>421</v>
      </c>
      <c r="S181" s="3" t="s">
        <v>421</v>
      </c>
      <c r="T181" s="3" t="s">
        <v>421</v>
      </c>
      <c r="U181" s="84">
        <f>+Tabla3[[#This Row],[EX IN CA]]</f>
        <v>2625</v>
      </c>
      <c r="V181" t="s">
        <v>70</v>
      </c>
    </row>
    <row r="182" spans="1:22" hidden="1" x14ac:dyDescent="0.25">
      <c r="A182" t="s">
        <v>626</v>
      </c>
      <c r="B182" s="1" t="s">
        <v>630</v>
      </c>
      <c r="C182" t="s">
        <v>1</v>
      </c>
      <c r="D182" t="s">
        <v>417</v>
      </c>
      <c r="E182" t="s">
        <v>418</v>
      </c>
      <c r="F182" t="s">
        <v>419</v>
      </c>
      <c r="G182" s="110">
        <v>362</v>
      </c>
      <c r="H182" s="110">
        <v>362</v>
      </c>
      <c r="I182" s="110">
        <v>362</v>
      </c>
      <c r="J182" s="110">
        <v>362</v>
      </c>
      <c r="L182" s="3" t="s">
        <v>421</v>
      </c>
      <c r="M182" s="3" t="s">
        <v>421</v>
      </c>
      <c r="N182" s="3" t="s">
        <v>421</v>
      </c>
      <c r="O182" s="3" t="s">
        <v>421</v>
      </c>
      <c r="P182" s="3">
        <v>1450</v>
      </c>
      <c r="Q182" s="3" t="s">
        <v>421</v>
      </c>
      <c r="R182" s="3" t="s">
        <v>421</v>
      </c>
      <c r="S182" s="3" t="s">
        <v>421</v>
      </c>
      <c r="T182" s="3" t="s">
        <v>421</v>
      </c>
      <c r="U182" s="84">
        <f>+Tabla3[[#This Row],[EX IN CA]]</f>
        <v>1450</v>
      </c>
      <c r="V182" t="s">
        <v>70</v>
      </c>
    </row>
    <row r="183" spans="1:22" hidden="1" x14ac:dyDescent="0.25">
      <c r="A183" t="s">
        <v>626</v>
      </c>
      <c r="B183" s="1" t="s">
        <v>630</v>
      </c>
      <c r="C183" t="s">
        <v>1</v>
      </c>
      <c r="D183" t="s">
        <v>417</v>
      </c>
      <c r="E183" t="s">
        <v>418</v>
      </c>
      <c r="F183" t="s">
        <v>419</v>
      </c>
      <c r="G183" s="110">
        <v>363</v>
      </c>
      <c r="H183" s="110">
        <v>363</v>
      </c>
      <c r="I183" s="110">
        <v>363</v>
      </c>
      <c r="J183" s="110">
        <v>363</v>
      </c>
      <c r="L183" s="3" t="s">
        <v>421</v>
      </c>
      <c r="M183" s="3" t="s">
        <v>421</v>
      </c>
      <c r="N183" s="3" t="s">
        <v>421</v>
      </c>
      <c r="O183" s="3" t="s">
        <v>421</v>
      </c>
      <c r="P183" s="3">
        <v>437.5</v>
      </c>
      <c r="Q183" s="3" t="s">
        <v>421</v>
      </c>
      <c r="R183" s="3" t="s">
        <v>421</v>
      </c>
      <c r="S183" s="3" t="s">
        <v>421</v>
      </c>
      <c r="T183" s="3" t="s">
        <v>421</v>
      </c>
      <c r="U183" s="84">
        <f>+Tabla3[[#This Row],[EX IN CA]]</f>
        <v>437.5</v>
      </c>
      <c r="V183" t="s">
        <v>70</v>
      </c>
    </row>
    <row r="184" spans="1:22" hidden="1" x14ac:dyDescent="0.25">
      <c r="A184" t="s">
        <v>626</v>
      </c>
      <c r="B184" s="1" t="s">
        <v>630</v>
      </c>
      <c r="C184" t="s">
        <v>1</v>
      </c>
      <c r="D184" t="s">
        <v>417</v>
      </c>
      <c r="E184" t="s">
        <v>418</v>
      </c>
      <c r="F184" t="s">
        <v>419</v>
      </c>
      <c r="G184" s="110">
        <v>364</v>
      </c>
      <c r="H184" s="110">
        <v>364</v>
      </c>
      <c r="I184" s="110">
        <v>364</v>
      </c>
      <c r="J184" s="110">
        <v>364</v>
      </c>
      <c r="L184" s="3" t="s">
        <v>421</v>
      </c>
      <c r="M184" s="3" t="s">
        <v>421</v>
      </c>
      <c r="N184" s="3" t="s">
        <v>421</v>
      </c>
      <c r="O184" s="3" t="s">
        <v>421</v>
      </c>
      <c r="P184" s="3">
        <v>725</v>
      </c>
      <c r="Q184" s="3" t="s">
        <v>421</v>
      </c>
      <c r="R184" s="3" t="s">
        <v>421</v>
      </c>
      <c r="S184" s="3" t="s">
        <v>421</v>
      </c>
      <c r="T184" s="3" t="s">
        <v>421</v>
      </c>
      <c r="U184" s="84">
        <f>+Tabla3[[#This Row],[EX IN CA]]</f>
        <v>725</v>
      </c>
      <c r="V184" t="s">
        <v>70</v>
      </c>
    </row>
    <row r="185" spans="1:22" hidden="1" x14ac:dyDescent="0.25">
      <c r="A185" t="s">
        <v>626</v>
      </c>
      <c r="B185" s="1" t="s">
        <v>630</v>
      </c>
      <c r="C185" t="s">
        <v>1</v>
      </c>
      <c r="D185" t="s">
        <v>417</v>
      </c>
      <c r="E185" t="s">
        <v>418</v>
      </c>
      <c r="F185" t="s">
        <v>419</v>
      </c>
      <c r="G185" s="110">
        <v>365</v>
      </c>
      <c r="H185" s="110">
        <v>365</v>
      </c>
      <c r="I185" s="110">
        <v>365</v>
      </c>
      <c r="J185" s="110">
        <v>365</v>
      </c>
      <c r="L185" s="3" t="s">
        <v>421</v>
      </c>
      <c r="M185" s="3" t="s">
        <v>421</v>
      </c>
      <c r="N185" s="3" t="s">
        <v>421</v>
      </c>
      <c r="O185" s="3" t="s">
        <v>421</v>
      </c>
      <c r="P185" s="3">
        <v>1450</v>
      </c>
      <c r="Q185" s="3" t="s">
        <v>421</v>
      </c>
      <c r="R185" s="3" t="s">
        <v>421</v>
      </c>
      <c r="S185" s="3" t="s">
        <v>421</v>
      </c>
      <c r="T185" s="3" t="s">
        <v>421</v>
      </c>
      <c r="U185" s="84">
        <f>+Tabla3[[#This Row],[EX IN CA]]</f>
        <v>1450</v>
      </c>
      <c r="V185" t="s">
        <v>70</v>
      </c>
    </row>
    <row r="186" spans="1:22" hidden="1" x14ac:dyDescent="0.25">
      <c r="A186" t="s">
        <v>626</v>
      </c>
      <c r="B186" s="1" t="s">
        <v>631</v>
      </c>
      <c r="C186" t="s">
        <v>1</v>
      </c>
      <c r="D186" t="s">
        <v>417</v>
      </c>
      <c r="E186" t="s">
        <v>418</v>
      </c>
      <c r="F186" t="s">
        <v>419</v>
      </c>
      <c r="G186" s="110">
        <v>366</v>
      </c>
      <c r="H186" s="110">
        <v>366</v>
      </c>
      <c r="I186" s="110">
        <v>366</v>
      </c>
      <c r="J186" s="110">
        <v>366</v>
      </c>
      <c r="L186" s="3" t="s">
        <v>421</v>
      </c>
      <c r="M186" s="3" t="s">
        <v>421</v>
      </c>
      <c r="N186" s="3" t="s">
        <v>421</v>
      </c>
      <c r="O186" s="3" t="s">
        <v>421</v>
      </c>
      <c r="P186" s="3">
        <v>1087.5</v>
      </c>
      <c r="Q186" s="3" t="s">
        <v>421</v>
      </c>
      <c r="R186" s="3" t="s">
        <v>421</v>
      </c>
      <c r="S186" s="3" t="s">
        <v>421</v>
      </c>
      <c r="T186" s="3" t="s">
        <v>421</v>
      </c>
      <c r="U186" s="84">
        <f>+Tabla3[[#This Row],[EX IN CA]]</f>
        <v>1087.5</v>
      </c>
      <c r="V186" t="s">
        <v>70</v>
      </c>
    </row>
    <row r="187" spans="1:22" hidden="1" x14ac:dyDescent="0.25">
      <c r="A187" t="s">
        <v>626</v>
      </c>
      <c r="B187" s="1" t="s">
        <v>632</v>
      </c>
      <c r="C187" t="s">
        <v>1</v>
      </c>
      <c r="D187" t="s">
        <v>417</v>
      </c>
      <c r="E187" t="s">
        <v>418</v>
      </c>
      <c r="F187" t="s">
        <v>419</v>
      </c>
      <c r="G187" s="110">
        <v>367</v>
      </c>
      <c r="H187" s="110">
        <v>367</v>
      </c>
      <c r="I187" s="110">
        <v>367</v>
      </c>
      <c r="J187" s="110">
        <v>367</v>
      </c>
      <c r="L187" s="3" t="s">
        <v>421</v>
      </c>
      <c r="M187" s="3" t="s">
        <v>421</v>
      </c>
      <c r="N187" s="3" t="s">
        <v>421</v>
      </c>
      <c r="O187" s="3" t="s">
        <v>421</v>
      </c>
      <c r="P187" s="3">
        <v>1450</v>
      </c>
      <c r="Q187" s="3" t="s">
        <v>421</v>
      </c>
      <c r="R187" s="3" t="s">
        <v>421</v>
      </c>
      <c r="S187" s="3" t="s">
        <v>421</v>
      </c>
      <c r="T187" s="3" t="s">
        <v>421</v>
      </c>
      <c r="U187" s="84">
        <f>+Tabla3[[#This Row],[EX IN CA]]</f>
        <v>1450</v>
      </c>
      <c r="V187" t="s">
        <v>70</v>
      </c>
    </row>
    <row r="188" spans="1:22" hidden="1" x14ac:dyDescent="0.25">
      <c r="A188" t="s">
        <v>626</v>
      </c>
      <c r="B188" s="1" t="s">
        <v>633</v>
      </c>
      <c r="C188" t="s">
        <v>1</v>
      </c>
      <c r="D188" t="s">
        <v>417</v>
      </c>
      <c r="E188" t="s">
        <v>418</v>
      </c>
      <c r="F188" t="s">
        <v>419</v>
      </c>
      <c r="G188" s="110">
        <v>368</v>
      </c>
      <c r="H188" s="110">
        <v>368</v>
      </c>
      <c r="I188" s="110">
        <v>368</v>
      </c>
      <c r="J188" s="110">
        <v>368</v>
      </c>
      <c r="L188" s="3" t="s">
        <v>421</v>
      </c>
      <c r="M188" s="3" t="s">
        <v>421</v>
      </c>
      <c r="N188" s="3" t="s">
        <v>421</v>
      </c>
      <c r="O188" s="3" t="s">
        <v>421</v>
      </c>
      <c r="P188" s="3">
        <v>725</v>
      </c>
      <c r="Q188" s="3" t="s">
        <v>421</v>
      </c>
      <c r="R188" s="3" t="s">
        <v>421</v>
      </c>
      <c r="S188" s="3" t="s">
        <v>421</v>
      </c>
      <c r="T188" s="3" t="s">
        <v>421</v>
      </c>
      <c r="U188" s="84">
        <f>+Tabla3[[#This Row],[EX IN CA]]</f>
        <v>725</v>
      </c>
      <c r="V188" t="s">
        <v>70</v>
      </c>
    </row>
    <row r="189" spans="1:22" hidden="1" x14ac:dyDescent="0.25">
      <c r="A189" t="s">
        <v>626</v>
      </c>
      <c r="B189" s="1" t="s">
        <v>633</v>
      </c>
      <c r="C189" t="s">
        <v>1</v>
      </c>
      <c r="D189" t="s">
        <v>417</v>
      </c>
      <c r="E189" t="s">
        <v>418</v>
      </c>
      <c r="F189" t="s">
        <v>419</v>
      </c>
      <c r="G189" s="110">
        <v>369</v>
      </c>
      <c r="H189" s="110">
        <v>369</v>
      </c>
      <c r="I189" s="110">
        <v>369</v>
      </c>
      <c r="J189" s="110">
        <v>369</v>
      </c>
      <c r="L189" s="3" t="s">
        <v>421</v>
      </c>
      <c r="M189" s="3" t="s">
        <v>421</v>
      </c>
      <c r="N189" s="3" t="s">
        <v>421</v>
      </c>
      <c r="O189" s="3" t="s">
        <v>421</v>
      </c>
      <c r="P189" s="3">
        <v>0</v>
      </c>
      <c r="Q189" s="3" t="s">
        <v>421</v>
      </c>
      <c r="R189" s="3" t="s">
        <v>421</v>
      </c>
      <c r="S189" s="3" t="s">
        <v>421</v>
      </c>
      <c r="T189" s="3" t="s">
        <v>421</v>
      </c>
      <c r="U189" s="84">
        <f>+Tabla3[[#This Row],[EX IN CA]]</f>
        <v>0</v>
      </c>
      <c r="V189" t="s">
        <v>70</v>
      </c>
    </row>
    <row r="190" spans="1:22" hidden="1" x14ac:dyDescent="0.25">
      <c r="A190" t="s">
        <v>626</v>
      </c>
      <c r="B190" s="1" t="s">
        <v>633</v>
      </c>
      <c r="C190" t="s">
        <v>1</v>
      </c>
      <c r="D190" t="s">
        <v>417</v>
      </c>
      <c r="E190" t="s">
        <v>418</v>
      </c>
      <c r="F190" t="s">
        <v>419</v>
      </c>
      <c r="G190" s="110">
        <v>370</v>
      </c>
      <c r="H190" s="110">
        <v>370</v>
      </c>
      <c r="I190" s="110">
        <v>370</v>
      </c>
      <c r="J190" s="110">
        <v>370</v>
      </c>
      <c r="L190" s="3" t="s">
        <v>421</v>
      </c>
      <c r="M190" s="3" t="s">
        <v>421</v>
      </c>
      <c r="N190" s="3" t="s">
        <v>421</v>
      </c>
      <c r="O190" s="3" t="s">
        <v>421</v>
      </c>
      <c r="P190" s="3">
        <v>2187.5</v>
      </c>
      <c r="Q190" s="3" t="s">
        <v>421</v>
      </c>
      <c r="R190" s="3" t="s">
        <v>421</v>
      </c>
      <c r="S190" s="3" t="s">
        <v>421</v>
      </c>
      <c r="T190" s="3" t="s">
        <v>421</v>
      </c>
      <c r="U190" s="84">
        <f>+Tabla3[[#This Row],[EX IN CA]]</f>
        <v>2187.5</v>
      </c>
      <c r="V190" t="s">
        <v>70</v>
      </c>
    </row>
    <row r="191" spans="1:22" hidden="1" x14ac:dyDescent="0.25">
      <c r="A191" t="s">
        <v>626</v>
      </c>
      <c r="B191" s="1" t="s">
        <v>634</v>
      </c>
      <c r="C191" t="s">
        <v>1</v>
      </c>
      <c r="D191" t="s">
        <v>417</v>
      </c>
      <c r="E191" t="s">
        <v>418</v>
      </c>
      <c r="F191" t="s">
        <v>419</v>
      </c>
      <c r="G191" s="110">
        <v>371</v>
      </c>
      <c r="H191" s="110">
        <v>371</v>
      </c>
      <c r="I191" s="110">
        <v>371</v>
      </c>
      <c r="J191" s="110">
        <v>371</v>
      </c>
      <c r="L191" s="3" t="s">
        <v>421</v>
      </c>
      <c r="M191" s="3" t="s">
        <v>421</v>
      </c>
      <c r="N191" s="3" t="s">
        <v>421</v>
      </c>
      <c r="O191" s="3" t="s">
        <v>421</v>
      </c>
      <c r="P191" s="3">
        <v>1450</v>
      </c>
      <c r="Q191" s="3" t="s">
        <v>421</v>
      </c>
      <c r="R191" s="3" t="s">
        <v>421</v>
      </c>
      <c r="S191" s="3" t="s">
        <v>421</v>
      </c>
      <c r="T191" s="3" t="s">
        <v>421</v>
      </c>
      <c r="U191" s="84">
        <f>+Tabla3[[#This Row],[EX IN CA]]</f>
        <v>1450</v>
      </c>
      <c r="V191" t="s">
        <v>70</v>
      </c>
    </row>
    <row r="192" spans="1:22" hidden="1" x14ac:dyDescent="0.25">
      <c r="A192" t="s">
        <v>626</v>
      </c>
      <c r="B192" s="1" t="s">
        <v>634</v>
      </c>
      <c r="C192" t="s">
        <v>1</v>
      </c>
      <c r="D192" t="s">
        <v>417</v>
      </c>
      <c r="E192" t="s">
        <v>418</v>
      </c>
      <c r="F192" t="s">
        <v>419</v>
      </c>
      <c r="G192" s="110">
        <v>372</v>
      </c>
      <c r="H192" s="110">
        <v>372</v>
      </c>
      <c r="I192" s="110">
        <v>372</v>
      </c>
      <c r="J192" s="110">
        <v>372</v>
      </c>
      <c r="L192" s="3" t="s">
        <v>421</v>
      </c>
      <c r="M192" s="3" t="s">
        <v>421</v>
      </c>
      <c r="N192" s="3" t="s">
        <v>421</v>
      </c>
      <c r="O192" s="3" t="s">
        <v>421</v>
      </c>
      <c r="P192" s="3">
        <v>875</v>
      </c>
      <c r="Q192" s="3" t="s">
        <v>421</v>
      </c>
      <c r="R192" s="3" t="s">
        <v>421</v>
      </c>
      <c r="S192" s="3" t="s">
        <v>421</v>
      </c>
      <c r="T192" s="3" t="s">
        <v>421</v>
      </c>
      <c r="U192" s="84">
        <f>+Tabla3[[#This Row],[EX IN CA]]</f>
        <v>875</v>
      </c>
      <c r="V192" t="s">
        <v>70</v>
      </c>
    </row>
    <row r="193" spans="1:22" hidden="1" x14ac:dyDescent="0.25">
      <c r="A193" t="s">
        <v>626</v>
      </c>
      <c r="B193" s="1" t="s">
        <v>635</v>
      </c>
      <c r="C193" t="s">
        <v>1</v>
      </c>
      <c r="D193" t="s">
        <v>417</v>
      </c>
      <c r="E193" t="s">
        <v>418</v>
      </c>
      <c r="F193" t="s">
        <v>419</v>
      </c>
      <c r="G193" s="110">
        <v>373</v>
      </c>
      <c r="H193" s="110">
        <v>373</v>
      </c>
      <c r="I193" s="110">
        <v>373</v>
      </c>
      <c r="J193" s="110">
        <v>373</v>
      </c>
      <c r="L193" s="3" t="s">
        <v>421</v>
      </c>
      <c r="M193" s="3" t="s">
        <v>421</v>
      </c>
      <c r="N193" s="3" t="s">
        <v>421</v>
      </c>
      <c r="O193" s="3" t="s">
        <v>421</v>
      </c>
      <c r="P193" s="3">
        <v>1450</v>
      </c>
      <c r="Q193" s="3" t="s">
        <v>421</v>
      </c>
      <c r="R193" s="3" t="s">
        <v>421</v>
      </c>
      <c r="S193" s="3" t="s">
        <v>421</v>
      </c>
      <c r="T193" s="3" t="s">
        <v>421</v>
      </c>
      <c r="U193" s="84">
        <f>+Tabla3[[#This Row],[EX IN CA]]</f>
        <v>1450</v>
      </c>
      <c r="V193" t="s">
        <v>70</v>
      </c>
    </row>
    <row r="194" spans="1:22" hidden="1" x14ac:dyDescent="0.25">
      <c r="A194" t="s">
        <v>626</v>
      </c>
      <c r="B194" s="1" t="s">
        <v>636</v>
      </c>
      <c r="C194" t="s">
        <v>1</v>
      </c>
      <c r="D194" t="s">
        <v>417</v>
      </c>
      <c r="E194" t="s">
        <v>418</v>
      </c>
      <c r="F194" t="s">
        <v>419</v>
      </c>
      <c r="G194" s="110">
        <v>374</v>
      </c>
      <c r="H194" s="110">
        <v>374</v>
      </c>
      <c r="I194" s="110">
        <v>374</v>
      </c>
      <c r="J194" s="110">
        <v>374</v>
      </c>
      <c r="L194" s="3" t="s">
        <v>421</v>
      </c>
      <c r="M194" s="3" t="s">
        <v>421</v>
      </c>
      <c r="N194" s="3" t="s">
        <v>421</v>
      </c>
      <c r="O194" s="3" t="s">
        <v>421</v>
      </c>
      <c r="P194" s="3">
        <v>1312.5</v>
      </c>
      <c r="Q194" s="3" t="s">
        <v>421</v>
      </c>
      <c r="R194" s="3" t="s">
        <v>421</v>
      </c>
      <c r="S194" s="3" t="s">
        <v>421</v>
      </c>
      <c r="T194" s="3" t="s">
        <v>421</v>
      </c>
      <c r="U194" s="84">
        <f>+Tabla3[[#This Row],[EX IN CA]]</f>
        <v>1312.5</v>
      </c>
      <c r="V194" t="s">
        <v>70</v>
      </c>
    </row>
    <row r="195" spans="1:22" hidden="1" x14ac:dyDescent="0.25">
      <c r="A195" t="s">
        <v>626</v>
      </c>
      <c r="B195" s="1" t="s">
        <v>636</v>
      </c>
      <c r="C195" t="s">
        <v>1</v>
      </c>
      <c r="D195" t="s">
        <v>417</v>
      </c>
      <c r="E195" t="s">
        <v>418</v>
      </c>
      <c r="F195" t="s">
        <v>419</v>
      </c>
      <c r="G195" s="110">
        <v>375</v>
      </c>
      <c r="H195" s="110">
        <v>375</v>
      </c>
      <c r="I195" s="110">
        <v>375</v>
      </c>
      <c r="J195" s="110">
        <v>375</v>
      </c>
      <c r="L195" s="3" t="s">
        <v>421</v>
      </c>
      <c r="M195" s="3" t="s">
        <v>421</v>
      </c>
      <c r="N195" s="3" t="s">
        <v>421</v>
      </c>
      <c r="O195" s="3" t="s">
        <v>421</v>
      </c>
      <c r="P195" s="3">
        <v>1450</v>
      </c>
      <c r="Q195" s="3" t="s">
        <v>421</v>
      </c>
      <c r="R195" s="3" t="s">
        <v>421</v>
      </c>
      <c r="S195" s="3" t="s">
        <v>421</v>
      </c>
      <c r="T195" s="3" t="s">
        <v>421</v>
      </c>
      <c r="U195" s="84">
        <f>+Tabla3[[#This Row],[EX IN CA]]</f>
        <v>1450</v>
      </c>
      <c r="V195" t="s">
        <v>70</v>
      </c>
    </row>
    <row r="196" spans="1:22" hidden="1" x14ac:dyDescent="0.25">
      <c r="A196" t="s">
        <v>626</v>
      </c>
      <c r="B196" s="1" t="s">
        <v>636</v>
      </c>
      <c r="C196" t="s">
        <v>1</v>
      </c>
      <c r="D196" t="s">
        <v>417</v>
      </c>
      <c r="E196" t="s">
        <v>418</v>
      </c>
      <c r="F196" t="s">
        <v>419</v>
      </c>
      <c r="G196" s="110">
        <v>376</v>
      </c>
      <c r="H196" s="110">
        <v>376</v>
      </c>
      <c r="I196" s="110">
        <v>376</v>
      </c>
      <c r="J196" s="110">
        <v>376</v>
      </c>
      <c r="L196" s="3" t="s">
        <v>421</v>
      </c>
      <c r="M196" s="3" t="s">
        <v>421</v>
      </c>
      <c r="N196" s="3" t="s">
        <v>421</v>
      </c>
      <c r="O196" s="3" t="s">
        <v>421</v>
      </c>
      <c r="P196" s="3">
        <v>1750</v>
      </c>
      <c r="Q196" s="3" t="s">
        <v>421</v>
      </c>
      <c r="R196" s="3" t="s">
        <v>421</v>
      </c>
      <c r="S196" s="3" t="s">
        <v>421</v>
      </c>
      <c r="T196" s="3" t="s">
        <v>421</v>
      </c>
      <c r="U196" s="84">
        <f>+Tabla3[[#This Row],[EX IN CA]]</f>
        <v>1750</v>
      </c>
      <c r="V196" t="s">
        <v>70</v>
      </c>
    </row>
    <row r="197" spans="1:22" hidden="1" x14ac:dyDescent="0.25">
      <c r="A197" t="s">
        <v>626</v>
      </c>
      <c r="B197" s="1" t="s">
        <v>637</v>
      </c>
      <c r="C197" t="s">
        <v>1</v>
      </c>
      <c r="D197" t="s">
        <v>417</v>
      </c>
      <c r="E197" t="s">
        <v>418</v>
      </c>
      <c r="F197" t="s">
        <v>419</v>
      </c>
      <c r="G197" s="110">
        <v>377</v>
      </c>
      <c r="H197" s="110">
        <v>377</v>
      </c>
      <c r="I197" s="110">
        <v>377</v>
      </c>
      <c r="J197" s="110">
        <v>377</v>
      </c>
      <c r="L197" s="3" t="s">
        <v>421</v>
      </c>
      <c r="M197" s="3" t="s">
        <v>421</v>
      </c>
      <c r="N197" s="3" t="s">
        <v>421</v>
      </c>
      <c r="O197" s="3" t="s">
        <v>421</v>
      </c>
      <c r="P197" s="3">
        <v>1450</v>
      </c>
      <c r="Q197" s="3" t="s">
        <v>421</v>
      </c>
      <c r="R197" s="3" t="s">
        <v>421</v>
      </c>
      <c r="S197" s="3" t="s">
        <v>421</v>
      </c>
      <c r="T197" s="3" t="s">
        <v>421</v>
      </c>
      <c r="U197" s="84">
        <f>+Tabla3[[#This Row],[EX IN CA]]</f>
        <v>1450</v>
      </c>
      <c r="V197" t="s">
        <v>70</v>
      </c>
    </row>
    <row r="198" spans="1:22" hidden="1" x14ac:dyDescent="0.25">
      <c r="A198" t="s">
        <v>638</v>
      </c>
      <c r="B198" s="1" t="s">
        <v>639</v>
      </c>
      <c r="C198" t="s">
        <v>1</v>
      </c>
      <c r="D198" t="s">
        <v>417</v>
      </c>
      <c r="E198" t="s">
        <v>418</v>
      </c>
      <c r="F198" t="s">
        <v>419</v>
      </c>
      <c r="G198" s="110">
        <v>378</v>
      </c>
      <c r="H198" s="110">
        <v>378</v>
      </c>
      <c r="I198" s="110">
        <v>378</v>
      </c>
      <c r="J198" s="110">
        <v>378</v>
      </c>
      <c r="L198" s="3" t="s">
        <v>421</v>
      </c>
      <c r="M198" s="3" t="s">
        <v>421</v>
      </c>
      <c r="N198" s="3" t="s">
        <v>421</v>
      </c>
      <c r="O198" s="3" t="s">
        <v>421</v>
      </c>
      <c r="P198" s="3">
        <v>1450</v>
      </c>
      <c r="Q198" s="3" t="s">
        <v>421</v>
      </c>
      <c r="R198" s="3" t="s">
        <v>421</v>
      </c>
      <c r="S198" s="3" t="s">
        <v>421</v>
      </c>
      <c r="T198" s="3" t="s">
        <v>421</v>
      </c>
      <c r="U198" s="84">
        <f>+Tabla3[[#This Row],[EX IN CA]]</f>
        <v>1450</v>
      </c>
      <c r="V198" t="s">
        <v>70</v>
      </c>
    </row>
    <row r="199" spans="1:22" hidden="1" x14ac:dyDescent="0.25">
      <c r="A199" t="s">
        <v>638</v>
      </c>
      <c r="B199" s="1" t="s">
        <v>639</v>
      </c>
      <c r="C199" t="s">
        <v>1</v>
      </c>
      <c r="D199" t="s">
        <v>417</v>
      </c>
      <c r="E199" t="s">
        <v>418</v>
      </c>
      <c r="F199" t="s">
        <v>419</v>
      </c>
      <c r="G199" s="110">
        <v>379</v>
      </c>
      <c r="H199" s="110">
        <v>379</v>
      </c>
      <c r="I199" s="110">
        <v>379</v>
      </c>
      <c r="J199" s="110">
        <v>379</v>
      </c>
      <c r="L199" s="3" t="s">
        <v>421</v>
      </c>
      <c r="M199" s="3" t="s">
        <v>421</v>
      </c>
      <c r="N199" s="3" t="s">
        <v>421</v>
      </c>
      <c r="O199" s="3" t="s">
        <v>421</v>
      </c>
      <c r="P199" s="3">
        <v>725</v>
      </c>
      <c r="Q199" s="3" t="s">
        <v>421</v>
      </c>
      <c r="R199" s="3" t="s">
        <v>421</v>
      </c>
      <c r="S199" s="3" t="s">
        <v>421</v>
      </c>
      <c r="T199" s="3" t="s">
        <v>421</v>
      </c>
      <c r="U199" s="84">
        <f>+Tabla3[[#This Row],[EX IN CA]]</f>
        <v>725</v>
      </c>
      <c r="V199" t="s">
        <v>70</v>
      </c>
    </row>
    <row r="200" spans="1:22" hidden="1" x14ac:dyDescent="0.25">
      <c r="A200" t="s">
        <v>638</v>
      </c>
      <c r="B200" s="1" t="s">
        <v>640</v>
      </c>
      <c r="C200" t="s">
        <v>1</v>
      </c>
      <c r="D200" t="s">
        <v>417</v>
      </c>
      <c r="E200" t="s">
        <v>418</v>
      </c>
      <c r="F200" t="s">
        <v>419</v>
      </c>
      <c r="G200" s="110">
        <v>380</v>
      </c>
      <c r="H200" s="110">
        <v>380</v>
      </c>
      <c r="I200" s="110">
        <v>380</v>
      </c>
      <c r="J200" s="110">
        <v>380</v>
      </c>
      <c r="L200" s="3" t="s">
        <v>421</v>
      </c>
      <c r="M200" s="3" t="s">
        <v>421</v>
      </c>
      <c r="N200" s="3" t="s">
        <v>421</v>
      </c>
      <c r="O200" s="3" t="s">
        <v>421</v>
      </c>
      <c r="P200" s="3">
        <v>1312.5</v>
      </c>
      <c r="Q200" s="3" t="s">
        <v>421</v>
      </c>
      <c r="R200" s="3" t="s">
        <v>421</v>
      </c>
      <c r="S200" s="3" t="s">
        <v>421</v>
      </c>
      <c r="T200" s="3" t="s">
        <v>421</v>
      </c>
      <c r="U200" s="84">
        <f>+Tabla3[[#This Row],[EX IN CA]]</f>
        <v>1312.5</v>
      </c>
      <c r="V200" t="s">
        <v>70</v>
      </c>
    </row>
    <row r="201" spans="1:22" hidden="1" x14ac:dyDescent="0.25">
      <c r="A201" t="s">
        <v>638</v>
      </c>
      <c r="B201" s="1" t="s">
        <v>640</v>
      </c>
      <c r="C201" t="s">
        <v>1</v>
      </c>
      <c r="D201" t="s">
        <v>417</v>
      </c>
      <c r="E201" t="s">
        <v>418</v>
      </c>
      <c r="F201" t="s">
        <v>419</v>
      </c>
      <c r="G201" s="110">
        <v>381</v>
      </c>
      <c r="H201" s="110">
        <v>381</v>
      </c>
      <c r="I201" s="110">
        <v>381</v>
      </c>
      <c r="J201" s="110">
        <v>381</v>
      </c>
      <c r="L201" s="3" t="s">
        <v>421</v>
      </c>
      <c r="M201" s="3" t="s">
        <v>421</v>
      </c>
      <c r="N201" s="3" t="s">
        <v>421</v>
      </c>
      <c r="O201" s="3" t="s">
        <v>421</v>
      </c>
      <c r="P201" s="3">
        <v>1312.5</v>
      </c>
      <c r="Q201" s="3" t="s">
        <v>421</v>
      </c>
      <c r="R201" s="3" t="s">
        <v>421</v>
      </c>
      <c r="S201" s="3" t="s">
        <v>421</v>
      </c>
      <c r="T201" s="3" t="s">
        <v>421</v>
      </c>
      <c r="U201" s="84">
        <f>+Tabla3[[#This Row],[EX IN CA]]</f>
        <v>1312.5</v>
      </c>
      <c r="V201" t="s">
        <v>70</v>
      </c>
    </row>
    <row r="202" spans="1:22" hidden="1" x14ac:dyDescent="0.25">
      <c r="A202" t="s">
        <v>638</v>
      </c>
      <c r="B202" s="1" t="s">
        <v>640</v>
      </c>
      <c r="C202" t="s">
        <v>1</v>
      </c>
      <c r="D202" t="s">
        <v>417</v>
      </c>
      <c r="E202" t="s">
        <v>418</v>
      </c>
      <c r="F202" t="s">
        <v>419</v>
      </c>
      <c r="G202" s="110">
        <v>382</v>
      </c>
      <c r="H202" s="110">
        <v>382</v>
      </c>
      <c r="I202" s="110">
        <v>382</v>
      </c>
      <c r="J202" s="110">
        <v>382</v>
      </c>
      <c r="L202" s="3" t="s">
        <v>421</v>
      </c>
      <c r="M202" s="3" t="s">
        <v>421</v>
      </c>
      <c r="N202" s="3" t="s">
        <v>421</v>
      </c>
      <c r="O202" s="3" t="s">
        <v>421</v>
      </c>
      <c r="P202" s="3">
        <v>1450</v>
      </c>
      <c r="Q202" s="3" t="s">
        <v>421</v>
      </c>
      <c r="R202" s="3" t="s">
        <v>421</v>
      </c>
      <c r="S202" s="3" t="s">
        <v>421</v>
      </c>
      <c r="T202" s="3" t="s">
        <v>421</v>
      </c>
      <c r="U202" s="84">
        <f>+Tabla3[[#This Row],[EX IN CA]]</f>
        <v>1450</v>
      </c>
      <c r="V202" t="s">
        <v>70</v>
      </c>
    </row>
    <row r="203" spans="1:22" hidden="1" x14ac:dyDescent="0.25">
      <c r="A203" t="s">
        <v>638</v>
      </c>
      <c r="B203" s="1" t="s">
        <v>641</v>
      </c>
      <c r="C203" t="s">
        <v>1</v>
      </c>
      <c r="D203" t="s">
        <v>417</v>
      </c>
      <c r="E203" t="s">
        <v>418</v>
      </c>
      <c r="F203" t="s">
        <v>419</v>
      </c>
      <c r="G203" s="110">
        <v>383</v>
      </c>
      <c r="H203" s="110">
        <v>383</v>
      </c>
      <c r="I203" s="110">
        <v>383</v>
      </c>
      <c r="J203" s="110">
        <v>383</v>
      </c>
      <c r="L203" s="3" t="s">
        <v>421</v>
      </c>
      <c r="M203" s="3" t="s">
        <v>421</v>
      </c>
      <c r="N203" s="3" t="s">
        <v>421</v>
      </c>
      <c r="O203" s="3" t="s">
        <v>421</v>
      </c>
      <c r="P203" s="3">
        <v>1450</v>
      </c>
      <c r="Q203" s="3" t="s">
        <v>421</v>
      </c>
      <c r="R203" s="3" t="s">
        <v>421</v>
      </c>
      <c r="S203" s="3" t="s">
        <v>421</v>
      </c>
      <c r="T203" s="3" t="s">
        <v>421</v>
      </c>
      <c r="U203" s="84">
        <f>+Tabla3[[#This Row],[EX IN CA]]</f>
        <v>1450</v>
      </c>
      <c r="V203" t="s">
        <v>70</v>
      </c>
    </row>
    <row r="204" spans="1:22" hidden="1" x14ac:dyDescent="0.25">
      <c r="A204" t="s">
        <v>638</v>
      </c>
      <c r="B204" s="1" t="s">
        <v>641</v>
      </c>
      <c r="C204" t="s">
        <v>1</v>
      </c>
      <c r="D204" t="s">
        <v>417</v>
      </c>
      <c r="E204" t="s">
        <v>418</v>
      </c>
      <c r="F204" t="s">
        <v>419</v>
      </c>
      <c r="G204" s="110">
        <v>384</v>
      </c>
      <c r="H204" s="110">
        <v>384</v>
      </c>
      <c r="I204" s="110">
        <v>384</v>
      </c>
      <c r="J204" s="110">
        <v>384</v>
      </c>
      <c r="L204" s="3" t="s">
        <v>421</v>
      </c>
      <c r="M204" s="3" t="s">
        <v>421</v>
      </c>
      <c r="N204" s="3" t="s">
        <v>421</v>
      </c>
      <c r="O204" s="3" t="s">
        <v>421</v>
      </c>
      <c r="P204" s="3">
        <v>725</v>
      </c>
      <c r="Q204" s="3" t="s">
        <v>421</v>
      </c>
      <c r="R204" s="3" t="s">
        <v>421</v>
      </c>
      <c r="S204" s="3" t="s">
        <v>421</v>
      </c>
      <c r="T204" s="3" t="s">
        <v>421</v>
      </c>
      <c r="U204" s="84">
        <f>+Tabla3[[#This Row],[EX IN CA]]</f>
        <v>725</v>
      </c>
      <c r="V204" t="s">
        <v>70</v>
      </c>
    </row>
    <row r="205" spans="1:22" hidden="1" x14ac:dyDescent="0.25">
      <c r="A205" t="s">
        <v>638</v>
      </c>
      <c r="B205" s="1" t="s">
        <v>642</v>
      </c>
      <c r="C205" t="s">
        <v>1</v>
      </c>
      <c r="D205" t="s">
        <v>417</v>
      </c>
      <c r="E205" t="s">
        <v>418</v>
      </c>
      <c r="F205" t="s">
        <v>419</v>
      </c>
      <c r="G205" s="110">
        <v>385</v>
      </c>
      <c r="H205" s="110">
        <v>385</v>
      </c>
      <c r="I205" s="110">
        <v>385</v>
      </c>
      <c r="J205" s="110">
        <v>385</v>
      </c>
      <c r="L205" s="3" t="s">
        <v>421</v>
      </c>
      <c r="M205" s="3" t="s">
        <v>421</v>
      </c>
      <c r="N205" s="3" t="s">
        <v>421</v>
      </c>
      <c r="O205" s="3" t="s">
        <v>421</v>
      </c>
      <c r="P205" s="3">
        <v>1450</v>
      </c>
      <c r="Q205" s="3" t="s">
        <v>421</v>
      </c>
      <c r="R205" s="3" t="s">
        <v>421</v>
      </c>
      <c r="S205" s="3" t="s">
        <v>421</v>
      </c>
      <c r="T205" s="3" t="s">
        <v>421</v>
      </c>
      <c r="U205" s="84">
        <f>+Tabla3[[#This Row],[EX IN CA]]</f>
        <v>1450</v>
      </c>
      <c r="V205" t="s">
        <v>70</v>
      </c>
    </row>
    <row r="206" spans="1:22" hidden="1" x14ac:dyDescent="0.25">
      <c r="A206" t="s">
        <v>638</v>
      </c>
      <c r="B206" s="1" t="s">
        <v>642</v>
      </c>
      <c r="C206" t="s">
        <v>1</v>
      </c>
      <c r="D206" t="s">
        <v>417</v>
      </c>
      <c r="E206" t="s">
        <v>418</v>
      </c>
      <c r="F206" t="s">
        <v>419</v>
      </c>
      <c r="G206" s="110">
        <v>386</v>
      </c>
      <c r="H206" s="110">
        <v>386</v>
      </c>
      <c r="I206" s="110">
        <v>386</v>
      </c>
      <c r="J206" s="110">
        <v>386</v>
      </c>
      <c r="L206" s="3" t="s">
        <v>421</v>
      </c>
      <c r="M206" s="3" t="s">
        <v>421</v>
      </c>
      <c r="N206" s="3" t="s">
        <v>421</v>
      </c>
      <c r="O206" s="3" t="s">
        <v>421</v>
      </c>
      <c r="P206" s="3">
        <v>1087.5</v>
      </c>
      <c r="Q206" s="3" t="s">
        <v>421</v>
      </c>
      <c r="R206" s="3" t="s">
        <v>421</v>
      </c>
      <c r="S206" s="3" t="s">
        <v>421</v>
      </c>
      <c r="T206" s="3" t="s">
        <v>421</v>
      </c>
      <c r="U206" s="84">
        <f>+Tabla3[[#This Row],[EX IN CA]]</f>
        <v>1087.5</v>
      </c>
      <c r="V206" t="s">
        <v>70</v>
      </c>
    </row>
    <row r="207" spans="1:22" hidden="1" x14ac:dyDescent="0.25">
      <c r="A207" t="s">
        <v>638</v>
      </c>
      <c r="B207" s="1" t="s">
        <v>642</v>
      </c>
      <c r="C207" t="s">
        <v>1</v>
      </c>
      <c r="D207" t="s">
        <v>417</v>
      </c>
      <c r="E207" t="s">
        <v>418</v>
      </c>
      <c r="F207" t="s">
        <v>419</v>
      </c>
      <c r="G207" s="110">
        <v>387</v>
      </c>
      <c r="H207" s="110">
        <v>387</v>
      </c>
      <c r="I207" s="110">
        <v>387</v>
      </c>
      <c r="J207" s="110">
        <v>387</v>
      </c>
      <c r="L207" s="3" t="s">
        <v>421</v>
      </c>
      <c r="M207" s="3" t="s">
        <v>421</v>
      </c>
      <c r="N207" s="3" t="s">
        <v>421</v>
      </c>
      <c r="O207" s="3" t="s">
        <v>421</v>
      </c>
      <c r="P207" s="3">
        <v>437.5</v>
      </c>
      <c r="Q207" s="3" t="s">
        <v>421</v>
      </c>
      <c r="R207" s="3" t="s">
        <v>421</v>
      </c>
      <c r="S207" s="3" t="s">
        <v>421</v>
      </c>
      <c r="T207" s="3" t="s">
        <v>421</v>
      </c>
      <c r="U207" s="84">
        <f>+Tabla3[[#This Row],[EX IN CA]]</f>
        <v>437.5</v>
      </c>
      <c r="V207" t="s">
        <v>70</v>
      </c>
    </row>
    <row r="208" spans="1:22" hidden="1" x14ac:dyDescent="0.25">
      <c r="A208" t="s">
        <v>638</v>
      </c>
      <c r="B208" s="1" t="s">
        <v>643</v>
      </c>
      <c r="C208" t="s">
        <v>1</v>
      </c>
      <c r="D208" t="s">
        <v>417</v>
      </c>
      <c r="E208" t="s">
        <v>418</v>
      </c>
      <c r="F208" t="s">
        <v>419</v>
      </c>
      <c r="G208" s="110">
        <v>388</v>
      </c>
      <c r="H208" s="110">
        <v>388</v>
      </c>
      <c r="I208" s="110">
        <v>388</v>
      </c>
      <c r="J208" s="110">
        <v>388</v>
      </c>
      <c r="L208" s="3" t="s">
        <v>421</v>
      </c>
      <c r="M208" s="3" t="s">
        <v>421</v>
      </c>
      <c r="N208" s="3" t="s">
        <v>421</v>
      </c>
      <c r="O208" s="3" t="s">
        <v>421</v>
      </c>
      <c r="P208" s="3">
        <v>1450</v>
      </c>
      <c r="Q208" s="3" t="s">
        <v>421</v>
      </c>
      <c r="R208" s="3" t="s">
        <v>421</v>
      </c>
      <c r="S208" s="3" t="s">
        <v>421</v>
      </c>
      <c r="T208" s="3" t="s">
        <v>421</v>
      </c>
      <c r="U208" s="84">
        <f>+Tabla3[[#This Row],[EX IN CA]]</f>
        <v>1450</v>
      </c>
      <c r="V208" t="s">
        <v>70</v>
      </c>
    </row>
    <row r="209" spans="1:22" hidden="1" x14ac:dyDescent="0.25">
      <c r="A209" t="s">
        <v>638</v>
      </c>
      <c r="B209" s="1" t="s">
        <v>643</v>
      </c>
      <c r="C209" t="s">
        <v>1</v>
      </c>
      <c r="D209" t="s">
        <v>417</v>
      </c>
      <c r="E209" t="s">
        <v>418</v>
      </c>
      <c r="F209" t="s">
        <v>419</v>
      </c>
      <c r="G209" s="110">
        <v>389</v>
      </c>
      <c r="H209" s="110">
        <v>389</v>
      </c>
      <c r="I209" s="110">
        <v>389</v>
      </c>
      <c r="J209" s="110">
        <v>389</v>
      </c>
      <c r="L209" s="3" t="s">
        <v>421</v>
      </c>
      <c r="M209" s="3" t="s">
        <v>421</v>
      </c>
      <c r="N209" s="3" t="s">
        <v>421</v>
      </c>
      <c r="O209" s="3" t="s">
        <v>421</v>
      </c>
      <c r="P209" s="3">
        <v>2625</v>
      </c>
      <c r="Q209" s="3" t="s">
        <v>421</v>
      </c>
      <c r="R209" s="3" t="s">
        <v>421</v>
      </c>
      <c r="S209" s="3" t="s">
        <v>421</v>
      </c>
      <c r="T209" s="3" t="s">
        <v>421</v>
      </c>
      <c r="U209" s="84">
        <f>+Tabla3[[#This Row],[EX IN CA]]</f>
        <v>2625</v>
      </c>
      <c r="V209" t="s">
        <v>70</v>
      </c>
    </row>
    <row r="210" spans="1:22" hidden="1" x14ac:dyDescent="0.25">
      <c r="A210" t="s">
        <v>638</v>
      </c>
      <c r="B210" s="1" t="s">
        <v>644</v>
      </c>
      <c r="C210" t="s">
        <v>1</v>
      </c>
      <c r="D210" t="s">
        <v>417</v>
      </c>
      <c r="E210" t="s">
        <v>418</v>
      </c>
      <c r="F210" t="s">
        <v>419</v>
      </c>
      <c r="G210" s="110">
        <v>390</v>
      </c>
      <c r="H210" s="110">
        <v>390</v>
      </c>
      <c r="I210" s="110">
        <v>390</v>
      </c>
      <c r="J210" s="110">
        <v>390</v>
      </c>
      <c r="L210" s="3" t="s">
        <v>421</v>
      </c>
      <c r="M210" s="3" t="s">
        <v>421</v>
      </c>
      <c r="N210" s="3" t="s">
        <v>421</v>
      </c>
      <c r="O210" s="3" t="s">
        <v>421</v>
      </c>
      <c r="P210" s="3">
        <v>725</v>
      </c>
      <c r="Q210" s="3" t="s">
        <v>421</v>
      </c>
      <c r="R210" s="3" t="s">
        <v>421</v>
      </c>
      <c r="S210" s="3" t="s">
        <v>421</v>
      </c>
      <c r="T210" s="3" t="s">
        <v>421</v>
      </c>
      <c r="U210" s="84">
        <f>+Tabla3[[#This Row],[EX IN CA]]</f>
        <v>725</v>
      </c>
      <c r="V210" t="s">
        <v>70</v>
      </c>
    </row>
    <row r="211" spans="1:22" hidden="1" x14ac:dyDescent="0.25">
      <c r="A211" t="s">
        <v>638</v>
      </c>
      <c r="B211" s="1" t="s">
        <v>644</v>
      </c>
      <c r="C211" t="s">
        <v>1</v>
      </c>
      <c r="D211" t="s">
        <v>417</v>
      </c>
      <c r="E211" t="s">
        <v>418</v>
      </c>
      <c r="F211" t="s">
        <v>419</v>
      </c>
      <c r="G211" s="110">
        <v>391</v>
      </c>
      <c r="H211" s="110">
        <v>391</v>
      </c>
      <c r="I211" s="110">
        <v>391</v>
      </c>
      <c r="J211" s="110">
        <v>391</v>
      </c>
      <c r="L211" s="3" t="s">
        <v>421</v>
      </c>
      <c r="M211" s="3" t="s">
        <v>421</v>
      </c>
      <c r="N211" s="3" t="s">
        <v>421</v>
      </c>
      <c r="O211" s="3" t="s">
        <v>421</v>
      </c>
      <c r="P211" s="3">
        <v>437.5</v>
      </c>
      <c r="Q211" s="3" t="s">
        <v>421</v>
      </c>
      <c r="R211" s="3" t="s">
        <v>421</v>
      </c>
      <c r="S211" s="3" t="s">
        <v>421</v>
      </c>
      <c r="T211" s="3" t="s">
        <v>421</v>
      </c>
      <c r="U211" s="84">
        <f>+Tabla3[[#This Row],[EX IN CA]]</f>
        <v>437.5</v>
      </c>
      <c r="V211" t="s">
        <v>70</v>
      </c>
    </row>
    <row r="212" spans="1:22" hidden="1" x14ac:dyDescent="0.25">
      <c r="A212" t="s">
        <v>638</v>
      </c>
      <c r="B212" s="1" t="s">
        <v>644</v>
      </c>
      <c r="C212" t="s">
        <v>1</v>
      </c>
      <c r="D212" t="s">
        <v>417</v>
      </c>
      <c r="E212" t="s">
        <v>418</v>
      </c>
      <c r="F212" t="s">
        <v>419</v>
      </c>
      <c r="G212" s="110">
        <v>392</v>
      </c>
      <c r="H212" s="110">
        <v>392</v>
      </c>
      <c r="I212" s="110">
        <v>392</v>
      </c>
      <c r="J212" s="110">
        <v>392</v>
      </c>
      <c r="L212" s="3" t="s">
        <v>421</v>
      </c>
      <c r="M212" s="3" t="s">
        <v>421</v>
      </c>
      <c r="N212" s="3" t="s">
        <v>421</v>
      </c>
      <c r="O212" s="3" t="s">
        <v>421</v>
      </c>
      <c r="P212" s="3">
        <v>1450</v>
      </c>
      <c r="Q212" s="3" t="s">
        <v>421</v>
      </c>
      <c r="R212" s="3" t="s">
        <v>421</v>
      </c>
      <c r="S212" s="3" t="s">
        <v>421</v>
      </c>
      <c r="T212" s="3" t="s">
        <v>421</v>
      </c>
      <c r="U212" s="84">
        <f>+Tabla3[[#This Row],[EX IN CA]]</f>
        <v>1450</v>
      </c>
      <c r="V212" t="s">
        <v>70</v>
      </c>
    </row>
    <row r="213" spans="1:22" hidden="1" x14ac:dyDescent="0.25">
      <c r="A213" t="s">
        <v>638</v>
      </c>
      <c r="B213" s="1" t="s">
        <v>645</v>
      </c>
      <c r="C213" t="s">
        <v>1</v>
      </c>
      <c r="D213" t="s">
        <v>417</v>
      </c>
      <c r="E213" t="s">
        <v>418</v>
      </c>
      <c r="F213" t="s">
        <v>419</v>
      </c>
      <c r="G213" s="110">
        <v>393</v>
      </c>
      <c r="H213" s="110">
        <v>393</v>
      </c>
      <c r="I213" s="110">
        <v>393</v>
      </c>
      <c r="J213" s="110">
        <v>393</v>
      </c>
      <c r="L213" s="3" t="s">
        <v>421</v>
      </c>
      <c r="M213" s="3" t="s">
        <v>421</v>
      </c>
      <c r="N213" s="3" t="s">
        <v>421</v>
      </c>
      <c r="O213" s="3" t="s">
        <v>421</v>
      </c>
      <c r="P213" s="3">
        <v>1450</v>
      </c>
      <c r="Q213" s="3" t="s">
        <v>421</v>
      </c>
      <c r="R213" s="3" t="s">
        <v>421</v>
      </c>
      <c r="S213" s="3" t="s">
        <v>421</v>
      </c>
      <c r="T213" s="3" t="s">
        <v>421</v>
      </c>
      <c r="U213" s="84">
        <f>+Tabla3[[#This Row],[EX IN CA]]</f>
        <v>1450</v>
      </c>
      <c r="V213" t="s">
        <v>70</v>
      </c>
    </row>
    <row r="214" spans="1:22" hidden="1" x14ac:dyDescent="0.25">
      <c r="A214" t="s">
        <v>638</v>
      </c>
      <c r="B214" s="1" t="s">
        <v>645</v>
      </c>
      <c r="C214" t="s">
        <v>1</v>
      </c>
      <c r="D214" t="s">
        <v>417</v>
      </c>
      <c r="E214" t="s">
        <v>418</v>
      </c>
      <c r="F214" t="s">
        <v>419</v>
      </c>
      <c r="G214" s="110">
        <v>394</v>
      </c>
      <c r="H214" s="110">
        <v>394</v>
      </c>
      <c r="I214" s="110">
        <v>394</v>
      </c>
      <c r="J214" s="110">
        <v>394</v>
      </c>
      <c r="L214" s="3" t="s">
        <v>421</v>
      </c>
      <c r="M214" s="3" t="s">
        <v>421</v>
      </c>
      <c r="N214" s="3" t="s">
        <v>421</v>
      </c>
      <c r="O214" s="3" t="s">
        <v>421</v>
      </c>
      <c r="P214" s="3">
        <v>725</v>
      </c>
      <c r="Q214" s="3" t="s">
        <v>421</v>
      </c>
      <c r="R214" s="3" t="s">
        <v>421</v>
      </c>
      <c r="S214" s="3" t="s">
        <v>421</v>
      </c>
      <c r="T214" s="3" t="s">
        <v>421</v>
      </c>
      <c r="U214" s="84">
        <f>+Tabla3[[#This Row],[EX IN CA]]</f>
        <v>725</v>
      </c>
      <c r="V214" t="s">
        <v>70</v>
      </c>
    </row>
    <row r="215" spans="1:22" hidden="1" x14ac:dyDescent="0.25">
      <c r="A215" t="s">
        <v>638</v>
      </c>
      <c r="B215" s="1" t="s">
        <v>645</v>
      </c>
      <c r="C215" t="s">
        <v>1</v>
      </c>
      <c r="D215" t="s">
        <v>417</v>
      </c>
      <c r="E215" t="s">
        <v>418</v>
      </c>
      <c r="F215" t="s">
        <v>419</v>
      </c>
      <c r="G215" s="110">
        <v>395</v>
      </c>
      <c r="H215" s="110">
        <v>395</v>
      </c>
      <c r="I215" s="110">
        <v>395</v>
      </c>
      <c r="J215" s="110">
        <v>395</v>
      </c>
      <c r="L215" s="3" t="s">
        <v>421</v>
      </c>
      <c r="M215" s="3" t="s">
        <v>421</v>
      </c>
      <c r="N215" s="3" t="s">
        <v>421</v>
      </c>
      <c r="O215" s="3" t="s">
        <v>421</v>
      </c>
      <c r="P215" s="3">
        <v>1312.5</v>
      </c>
      <c r="Q215" s="3" t="s">
        <v>421</v>
      </c>
      <c r="R215" s="3" t="s">
        <v>421</v>
      </c>
      <c r="S215" s="3" t="s">
        <v>421</v>
      </c>
      <c r="T215" s="3" t="s">
        <v>421</v>
      </c>
      <c r="U215" s="84">
        <f>+Tabla3[[#This Row],[EX IN CA]]</f>
        <v>1312.5</v>
      </c>
      <c r="V215" t="s">
        <v>70</v>
      </c>
    </row>
    <row r="216" spans="1:22" hidden="1" x14ac:dyDescent="0.25">
      <c r="A216" t="s">
        <v>638</v>
      </c>
      <c r="B216" s="1" t="s">
        <v>646</v>
      </c>
      <c r="C216" t="s">
        <v>1</v>
      </c>
      <c r="D216" t="s">
        <v>417</v>
      </c>
      <c r="E216" t="s">
        <v>418</v>
      </c>
      <c r="F216" t="s">
        <v>419</v>
      </c>
      <c r="G216" s="110">
        <v>396</v>
      </c>
      <c r="H216" s="110">
        <v>396</v>
      </c>
      <c r="I216" s="110">
        <v>396</v>
      </c>
      <c r="J216" s="110">
        <v>396</v>
      </c>
      <c r="L216" s="3" t="s">
        <v>421</v>
      </c>
      <c r="M216" s="3" t="s">
        <v>421</v>
      </c>
      <c r="N216" s="3" t="s">
        <v>421</v>
      </c>
      <c r="O216" s="3" t="s">
        <v>421</v>
      </c>
      <c r="P216" s="3">
        <v>1312.5</v>
      </c>
      <c r="Q216" s="3" t="s">
        <v>421</v>
      </c>
      <c r="R216" s="3" t="s">
        <v>421</v>
      </c>
      <c r="S216" s="3" t="s">
        <v>421</v>
      </c>
      <c r="T216" s="3" t="s">
        <v>421</v>
      </c>
      <c r="U216" s="84">
        <f>+Tabla3[[#This Row],[EX IN CA]]</f>
        <v>1312.5</v>
      </c>
      <c r="V216" t="s">
        <v>70</v>
      </c>
    </row>
    <row r="217" spans="1:22" hidden="1" x14ac:dyDescent="0.25">
      <c r="A217" t="s">
        <v>638</v>
      </c>
      <c r="B217" s="1" t="s">
        <v>646</v>
      </c>
      <c r="C217" t="s">
        <v>1</v>
      </c>
      <c r="D217" t="s">
        <v>417</v>
      </c>
      <c r="E217" t="s">
        <v>418</v>
      </c>
      <c r="F217" t="s">
        <v>419</v>
      </c>
      <c r="G217" s="110">
        <v>397</v>
      </c>
      <c r="H217" s="110">
        <v>397</v>
      </c>
      <c r="I217" s="110">
        <v>397</v>
      </c>
      <c r="J217" s="110">
        <v>397</v>
      </c>
      <c r="L217" s="3" t="s">
        <v>421</v>
      </c>
      <c r="M217" s="3" t="s">
        <v>421</v>
      </c>
      <c r="N217" s="3" t="s">
        <v>421</v>
      </c>
      <c r="O217" s="3" t="s">
        <v>421</v>
      </c>
      <c r="P217" s="3">
        <v>1450</v>
      </c>
      <c r="Q217" s="3" t="s">
        <v>421</v>
      </c>
      <c r="R217" s="3" t="s">
        <v>421</v>
      </c>
      <c r="S217" s="3" t="s">
        <v>421</v>
      </c>
      <c r="T217" s="3" t="s">
        <v>421</v>
      </c>
      <c r="U217" s="84">
        <f>+Tabla3[[#This Row],[EX IN CA]]</f>
        <v>1450</v>
      </c>
      <c r="V217" t="s">
        <v>70</v>
      </c>
    </row>
    <row r="218" spans="1:22" x14ac:dyDescent="0.25">
      <c r="A218" t="s">
        <v>653</v>
      </c>
      <c r="B218" s="1" t="s">
        <v>654</v>
      </c>
      <c r="C218" t="s">
        <v>1</v>
      </c>
      <c r="D218" t="s">
        <v>417</v>
      </c>
      <c r="E218" t="s">
        <v>418</v>
      </c>
      <c r="F218" t="s">
        <v>419</v>
      </c>
      <c r="G218" s="110">
        <v>398</v>
      </c>
      <c r="H218" s="110">
        <v>398</v>
      </c>
      <c r="I218" s="110">
        <v>398</v>
      </c>
      <c r="J218" s="110">
        <v>398</v>
      </c>
      <c r="L218" s="3" t="s">
        <v>421</v>
      </c>
      <c r="M218" s="3" t="s">
        <v>421</v>
      </c>
      <c r="N218" s="3" t="s">
        <v>421</v>
      </c>
      <c r="O218" s="3" t="s">
        <v>421</v>
      </c>
      <c r="P218" s="3">
        <v>725</v>
      </c>
      <c r="Q218" s="3" t="s">
        <v>421</v>
      </c>
      <c r="R218" s="3" t="s">
        <v>421</v>
      </c>
      <c r="S218" s="3" t="s">
        <v>421</v>
      </c>
      <c r="T218" s="3" t="s">
        <v>421</v>
      </c>
      <c r="U218" s="84">
        <f>+Tabla3[[#This Row],[EX IN CA]]</f>
        <v>725</v>
      </c>
      <c r="V218" t="s">
        <v>70</v>
      </c>
    </row>
    <row r="219" spans="1:22" x14ac:dyDescent="0.25">
      <c r="A219" t="s">
        <v>653</v>
      </c>
      <c r="B219" s="1" t="s">
        <v>654</v>
      </c>
      <c r="C219" t="s">
        <v>1</v>
      </c>
      <c r="D219" t="s">
        <v>417</v>
      </c>
      <c r="E219" t="s">
        <v>418</v>
      </c>
      <c r="F219" t="s">
        <v>419</v>
      </c>
      <c r="G219" s="1">
        <v>399</v>
      </c>
      <c r="H219" s="1">
        <v>399</v>
      </c>
      <c r="I219" s="1">
        <v>399</v>
      </c>
      <c r="J219" s="1">
        <v>399</v>
      </c>
      <c r="L219" s="3" t="s">
        <v>421</v>
      </c>
      <c r="M219" s="3" t="s">
        <v>421</v>
      </c>
      <c r="N219" s="3" t="s">
        <v>421</v>
      </c>
      <c r="O219" s="3" t="s">
        <v>421</v>
      </c>
      <c r="P219" s="3">
        <v>1087.5</v>
      </c>
      <c r="Q219" s="3" t="s">
        <v>421</v>
      </c>
      <c r="R219" s="3" t="s">
        <v>421</v>
      </c>
      <c r="S219" s="3" t="s">
        <v>421</v>
      </c>
      <c r="T219" s="3" t="s">
        <v>421</v>
      </c>
      <c r="U219" s="84">
        <f>+Tabla3[[#This Row],[EX IN CA]]</f>
        <v>1087.5</v>
      </c>
      <c r="V219" t="s">
        <v>70</v>
      </c>
    </row>
    <row r="220" spans="1:22" x14ac:dyDescent="0.25">
      <c r="A220" t="s">
        <v>653</v>
      </c>
      <c r="B220" s="1" t="s">
        <v>654</v>
      </c>
      <c r="C220" t="s">
        <v>1</v>
      </c>
      <c r="D220" t="s">
        <v>417</v>
      </c>
      <c r="E220" t="s">
        <v>418</v>
      </c>
      <c r="F220" t="s">
        <v>419</v>
      </c>
      <c r="G220" s="1">
        <v>400</v>
      </c>
      <c r="H220" s="1">
        <v>400</v>
      </c>
      <c r="I220" s="1">
        <v>400</v>
      </c>
      <c r="J220" s="1">
        <v>400</v>
      </c>
      <c r="L220" s="3" t="s">
        <v>421</v>
      </c>
      <c r="M220" s="3" t="s">
        <v>421</v>
      </c>
      <c r="N220" s="3" t="s">
        <v>421</v>
      </c>
      <c r="O220" s="3" t="s">
        <v>421</v>
      </c>
      <c r="P220" s="3">
        <v>1450</v>
      </c>
      <c r="Q220" s="3" t="s">
        <v>421</v>
      </c>
      <c r="R220" s="3" t="s">
        <v>421</v>
      </c>
      <c r="S220" s="3" t="s">
        <v>421</v>
      </c>
      <c r="T220" s="3" t="s">
        <v>421</v>
      </c>
      <c r="U220" s="84">
        <f>+Tabla3[[#This Row],[EX IN CA]]</f>
        <v>1450</v>
      </c>
      <c r="V220" t="s">
        <v>70</v>
      </c>
    </row>
    <row r="221" spans="1:22" x14ac:dyDescent="0.25">
      <c r="A221" t="s">
        <v>653</v>
      </c>
      <c r="B221" s="1" t="s">
        <v>654</v>
      </c>
      <c r="C221" t="s">
        <v>1</v>
      </c>
      <c r="D221" t="s">
        <v>417</v>
      </c>
      <c r="E221" t="s">
        <v>418</v>
      </c>
      <c r="F221" t="s">
        <v>419</v>
      </c>
      <c r="G221" s="1">
        <v>401</v>
      </c>
      <c r="H221" s="1">
        <v>401</v>
      </c>
      <c r="I221" s="1">
        <v>401</v>
      </c>
      <c r="J221" s="1">
        <v>401</v>
      </c>
      <c r="L221" s="3" t="s">
        <v>421</v>
      </c>
      <c r="M221" s="3" t="s">
        <v>421</v>
      </c>
      <c r="N221" s="3" t="s">
        <v>421</v>
      </c>
      <c r="O221" s="3" t="s">
        <v>421</v>
      </c>
      <c r="P221" s="3">
        <v>437.5</v>
      </c>
      <c r="Q221" s="3" t="s">
        <v>421</v>
      </c>
      <c r="R221" s="3" t="s">
        <v>421</v>
      </c>
      <c r="S221" s="3" t="s">
        <v>421</v>
      </c>
      <c r="T221" s="3" t="s">
        <v>421</v>
      </c>
      <c r="U221" s="84">
        <f>+Tabla3[[#This Row],[EX IN CA]]</f>
        <v>437.5</v>
      </c>
      <c r="V221" t="s">
        <v>70</v>
      </c>
    </row>
    <row r="222" spans="1:22" x14ac:dyDescent="0.25">
      <c r="A222" t="s">
        <v>653</v>
      </c>
      <c r="B222" s="1" t="s">
        <v>655</v>
      </c>
      <c r="C222" t="s">
        <v>1</v>
      </c>
      <c r="D222" t="s">
        <v>417</v>
      </c>
      <c r="E222" t="s">
        <v>418</v>
      </c>
      <c r="F222" t="s">
        <v>419</v>
      </c>
      <c r="G222" s="1">
        <v>402</v>
      </c>
      <c r="H222" s="1">
        <v>402</v>
      </c>
      <c r="I222" s="1">
        <v>402</v>
      </c>
      <c r="J222" s="1">
        <v>402</v>
      </c>
      <c r="L222" s="3" t="s">
        <v>421</v>
      </c>
      <c r="M222" s="3" t="s">
        <v>421</v>
      </c>
      <c r="N222" s="3" t="s">
        <v>421</v>
      </c>
      <c r="O222" s="3" t="s">
        <v>421</v>
      </c>
      <c r="P222" s="3">
        <v>1450</v>
      </c>
      <c r="Q222" s="3" t="s">
        <v>421</v>
      </c>
      <c r="R222" s="3" t="s">
        <v>421</v>
      </c>
      <c r="S222" s="3" t="s">
        <v>421</v>
      </c>
      <c r="T222" s="3" t="s">
        <v>421</v>
      </c>
      <c r="U222" s="84">
        <f>+Tabla3[[#This Row],[EX IN CA]]</f>
        <v>1450</v>
      </c>
      <c r="V222" t="s">
        <v>70</v>
      </c>
    </row>
    <row r="223" spans="1:22" x14ac:dyDescent="0.25">
      <c r="A223" t="s">
        <v>653</v>
      </c>
      <c r="B223" s="1" t="s">
        <v>655</v>
      </c>
      <c r="C223" t="s">
        <v>1</v>
      </c>
      <c r="D223" t="s">
        <v>417</v>
      </c>
      <c r="E223" t="s">
        <v>418</v>
      </c>
      <c r="F223" t="s">
        <v>419</v>
      </c>
      <c r="G223" s="1">
        <v>403</v>
      </c>
      <c r="H223" s="1">
        <v>403</v>
      </c>
      <c r="I223" s="1">
        <v>403</v>
      </c>
      <c r="J223" s="1">
        <v>403</v>
      </c>
      <c r="L223" s="3" t="s">
        <v>421</v>
      </c>
      <c r="M223" s="3" t="s">
        <v>421</v>
      </c>
      <c r="N223" s="3" t="s">
        <v>421</v>
      </c>
      <c r="O223" s="3" t="s">
        <v>421</v>
      </c>
      <c r="P223" s="3">
        <v>1312.5</v>
      </c>
      <c r="Q223" s="3" t="s">
        <v>421</v>
      </c>
      <c r="R223" s="3" t="s">
        <v>421</v>
      </c>
      <c r="S223" s="3" t="s">
        <v>421</v>
      </c>
      <c r="T223" s="3" t="s">
        <v>421</v>
      </c>
      <c r="U223" s="84">
        <f>+Tabla3[[#This Row],[EX IN CA]]</f>
        <v>1312.5</v>
      </c>
      <c r="V223" t="s">
        <v>70</v>
      </c>
    </row>
    <row r="224" spans="1:22" x14ac:dyDescent="0.25">
      <c r="A224" t="s">
        <v>653</v>
      </c>
      <c r="B224" s="1" t="s">
        <v>656</v>
      </c>
      <c r="C224" t="s">
        <v>1</v>
      </c>
      <c r="D224" t="s">
        <v>417</v>
      </c>
      <c r="E224" t="s">
        <v>418</v>
      </c>
      <c r="F224" t="s">
        <v>419</v>
      </c>
      <c r="G224" s="1">
        <v>404</v>
      </c>
      <c r="H224" s="1">
        <v>404</v>
      </c>
      <c r="I224" s="1">
        <v>404</v>
      </c>
      <c r="J224" s="1">
        <v>404</v>
      </c>
      <c r="L224" s="3" t="s">
        <v>421</v>
      </c>
      <c r="M224" s="3" t="s">
        <v>421</v>
      </c>
      <c r="N224" s="3" t="s">
        <v>421</v>
      </c>
      <c r="O224" s="3" t="s">
        <v>421</v>
      </c>
      <c r="P224" s="3">
        <v>1312.5</v>
      </c>
      <c r="Q224" s="3" t="s">
        <v>421</v>
      </c>
      <c r="R224" s="3" t="s">
        <v>421</v>
      </c>
      <c r="S224" s="3" t="s">
        <v>421</v>
      </c>
      <c r="T224" s="3" t="s">
        <v>421</v>
      </c>
      <c r="U224" s="84">
        <f>+Tabla3[[#This Row],[EX IN CA]]</f>
        <v>1312.5</v>
      </c>
      <c r="V224" t="s">
        <v>70</v>
      </c>
    </row>
    <row r="225" spans="1:22" x14ac:dyDescent="0.25">
      <c r="A225" t="s">
        <v>653</v>
      </c>
      <c r="B225" s="1" t="s">
        <v>656</v>
      </c>
      <c r="C225" t="s">
        <v>1</v>
      </c>
      <c r="D225" t="s">
        <v>417</v>
      </c>
      <c r="E225" t="s">
        <v>418</v>
      </c>
      <c r="F225" t="s">
        <v>419</v>
      </c>
      <c r="G225" s="1">
        <v>405</v>
      </c>
      <c r="H225" s="1">
        <v>405</v>
      </c>
      <c r="I225" s="1">
        <v>405</v>
      </c>
      <c r="J225" s="1">
        <v>405</v>
      </c>
      <c r="L225" s="3" t="s">
        <v>421</v>
      </c>
      <c r="M225" s="3" t="s">
        <v>421</v>
      </c>
      <c r="N225" s="3" t="s">
        <v>421</v>
      </c>
      <c r="O225" s="3" t="s">
        <v>421</v>
      </c>
      <c r="P225" s="3">
        <v>1450</v>
      </c>
      <c r="Q225" s="3" t="s">
        <v>421</v>
      </c>
      <c r="R225" s="3" t="s">
        <v>421</v>
      </c>
      <c r="S225" s="3" t="s">
        <v>421</v>
      </c>
      <c r="T225" s="3" t="s">
        <v>421</v>
      </c>
      <c r="U225" s="84">
        <f>+Tabla3[[#This Row],[EX IN CA]]</f>
        <v>1450</v>
      </c>
      <c r="V225" t="s">
        <v>70</v>
      </c>
    </row>
    <row r="226" spans="1:22" x14ac:dyDescent="0.25">
      <c r="A226" t="s">
        <v>653</v>
      </c>
      <c r="B226" s="1" t="s">
        <v>656</v>
      </c>
      <c r="C226" t="s">
        <v>1</v>
      </c>
      <c r="D226" t="s">
        <v>417</v>
      </c>
      <c r="E226" t="s">
        <v>418</v>
      </c>
      <c r="F226" t="s">
        <v>419</v>
      </c>
      <c r="G226" s="1">
        <v>406</v>
      </c>
      <c r="H226" s="1">
        <v>406</v>
      </c>
      <c r="I226" s="1">
        <v>406</v>
      </c>
      <c r="J226" s="1">
        <v>406</v>
      </c>
      <c r="L226" s="3" t="s">
        <v>421</v>
      </c>
      <c r="M226" s="3" t="s">
        <v>421</v>
      </c>
      <c r="N226" s="3" t="s">
        <v>421</v>
      </c>
      <c r="O226" s="3" t="s">
        <v>421</v>
      </c>
      <c r="P226" s="3">
        <v>437.5</v>
      </c>
      <c r="Q226" s="3" t="s">
        <v>421</v>
      </c>
      <c r="R226" s="3" t="s">
        <v>421</v>
      </c>
      <c r="S226" s="3" t="s">
        <v>421</v>
      </c>
      <c r="T226" s="3" t="s">
        <v>421</v>
      </c>
      <c r="U226" s="84">
        <f>+Tabla3[[#This Row],[EX IN CA]]</f>
        <v>437.5</v>
      </c>
      <c r="V226" t="s">
        <v>70</v>
      </c>
    </row>
    <row r="227" spans="1:22" x14ac:dyDescent="0.25">
      <c r="A227" t="s">
        <v>653</v>
      </c>
      <c r="B227" s="1" t="s">
        <v>657</v>
      </c>
      <c r="C227" t="s">
        <v>1</v>
      </c>
      <c r="D227" t="s">
        <v>417</v>
      </c>
      <c r="E227" t="s">
        <v>418</v>
      </c>
      <c r="F227" t="s">
        <v>419</v>
      </c>
      <c r="G227" s="1">
        <v>407</v>
      </c>
      <c r="H227" s="1">
        <v>407</v>
      </c>
      <c r="I227" s="1">
        <v>407</v>
      </c>
      <c r="J227" s="1">
        <v>407</v>
      </c>
      <c r="L227" s="3" t="s">
        <v>421</v>
      </c>
      <c r="M227" s="3" t="s">
        <v>421</v>
      </c>
      <c r="N227" s="3" t="s">
        <v>421</v>
      </c>
      <c r="O227" s="3" t="s">
        <v>421</v>
      </c>
      <c r="P227" s="3">
        <v>725</v>
      </c>
      <c r="Q227" s="3" t="s">
        <v>421</v>
      </c>
      <c r="R227" s="3" t="s">
        <v>421</v>
      </c>
      <c r="S227" s="3" t="s">
        <v>421</v>
      </c>
      <c r="T227" s="3" t="s">
        <v>421</v>
      </c>
      <c r="U227" s="84">
        <f>+Tabla3[[#This Row],[EX IN CA]]</f>
        <v>725</v>
      </c>
      <c r="V227" t="s">
        <v>70</v>
      </c>
    </row>
    <row r="228" spans="1:22" x14ac:dyDescent="0.25">
      <c r="A228" t="s">
        <v>653</v>
      </c>
      <c r="B228" s="1" t="s">
        <v>657</v>
      </c>
      <c r="C228" t="s">
        <v>1</v>
      </c>
      <c r="D228" t="s">
        <v>417</v>
      </c>
      <c r="E228" t="s">
        <v>418</v>
      </c>
      <c r="F228" t="s">
        <v>419</v>
      </c>
      <c r="G228" s="1">
        <v>408</v>
      </c>
      <c r="H228" s="1">
        <v>408</v>
      </c>
      <c r="I228" s="1">
        <v>408</v>
      </c>
      <c r="J228" s="1">
        <v>408</v>
      </c>
      <c r="L228" s="3" t="s">
        <v>421</v>
      </c>
      <c r="M228" s="3" t="s">
        <v>421</v>
      </c>
      <c r="N228" s="3" t="s">
        <v>421</v>
      </c>
      <c r="O228" s="3" t="s">
        <v>421</v>
      </c>
      <c r="P228" s="3">
        <v>362.5</v>
      </c>
      <c r="Q228" s="3" t="s">
        <v>421</v>
      </c>
      <c r="R228" s="3" t="s">
        <v>421</v>
      </c>
      <c r="S228" s="3" t="s">
        <v>421</v>
      </c>
      <c r="T228" s="3" t="s">
        <v>421</v>
      </c>
      <c r="U228" s="84">
        <f>+Tabla3[[#This Row],[EX IN CA]]</f>
        <v>362.5</v>
      </c>
      <c r="V228" t="s">
        <v>70</v>
      </c>
    </row>
    <row r="229" spans="1:22" x14ac:dyDescent="0.25">
      <c r="A229" t="s">
        <v>653</v>
      </c>
      <c r="B229" s="1" t="s">
        <v>657</v>
      </c>
      <c r="C229" t="s">
        <v>1</v>
      </c>
      <c r="D229" t="s">
        <v>417</v>
      </c>
      <c r="E229" t="s">
        <v>418</v>
      </c>
      <c r="F229" t="s">
        <v>419</v>
      </c>
      <c r="G229" s="1">
        <v>409</v>
      </c>
      <c r="H229" s="1">
        <v>409</v>
      </c>
      <c r="I229" s="1">
        <v>409</v>
      </c>
      <c r="J229" s="1">
        <v>409</v>
      </c>
      <c r="L229" s="3" t="s">
        <v>421</v>
      </c>
      <c r="M229" s="3" t="s">
        <v>421</v>
      </c>
      <c r="N229" s="3" t="s">
        <v>421</v>
      </c>
      <c r="O229" s="3" t="s">
        <v>421</v>
      </c>
      <c r="P229" s="3">
        <v>437.5</v>
      </c>
      <c r="Q229" s="3" t="s">
        <v>421</v>
      </c>
      <c r="R229" s="3" t="s">
        <v>421</v>
      </c>
      <c r="S229" s="3" t="s">
        <v>421</v>
      </c>
      <c r="T229" s="3" t="s">
        <v>421</v>
      </c>
      <c r="U229" s="84">
        <f>+Tabla3[[#This Row],[EX IN CA]]</f>
        <v>437.5</v>
      </c>
      <c r="V229" t="s">
        <v>70</v>
      </c>
    </row>
    <row r="230" spans="1:22" x14ac:dyDescent="0.25">
      <c r="A230" t="s">
        <v>653</v>
      </c>
      <c r="B230" s="1" t="s">
        <v>658</v>
      </c>
      <c r="C230" t="s">
        <v>1</v>
      </c>
      <c r="D230" t="s">
        <v>417</v>
      </c>
      <c r="E230" t="s">
        <v>418</v>
      </c>
      <c r="F230" t="s">
        <v>419</v>
      </c>
      <c r="G230" s="1">
        <v>410</v>
      </c>
      <c r="H230" s="1">
        <v>410</v>
      </c>
      <c r="I230" s="1">
        <v>410</v>
      </c>
      <c r="J230" s="1">
        <v>410</v>
      </c>
      <c r="L230" s="3" t="s">
        <v>421</v>
      </c>
      <c r="M230" s="3" t="s">
        <v>421</v>
      </c>
      <c r="N230" s="3" t="s">
        <v>421</v>
      </c>
      <c r="O230" s="3" t="s">
        <v>421</v>
      </c>
      <c r="P230" s="3">
        <v>1450</v>
      </c>
      <c r="Q230" s="3" t="s">
        <v>421</v>
      </c>
      <c r="R230" s="3" t="s">
        <v>421</v>
      </c>
      <c r="S230" s="3" t="s">
        <v>421</v>
      </c>
      <c r="T230" s="3" t="s">
        <v>421</v>
      </c>
      <c r="U230" s="84">
        <f>+Tabla3[[#This Row],[EX IN CA]]</f>
        <v>1450</v>
      </c>
      <c r="V230" t="s">
        <v>70</v>
      </c>
    </row>
    <row r="231" spans="1:22" x14ac:dyDescent="0.25">
      <c r="A231" t="s">
        <v>653</v>
      </c>
      <c r="B231" s="1" t="s">
        <v>658</v>
      </c>
      <c r="C231" t="s">
        <v>1</v>
      </c>
      <c r="D231" t="s">
        <v>417</v>
      </c>
      <c r="E231" t="s">
        <v>418</v>
      </c>
      <c r="F231" t="s">
        <v>419</v>
      </c>
      <c r="G231" s="1">
        <v>411</v>
      </c>
      <c r="H231" s="1">
        <v>411</v>
      </c>
      <c r="I231" s="1">
        <v>411</v>
      </c>
      <c r="J231" s="1">
        <v>411</v>
      </c>
      <c r="L231" s="3" t="s">
        <v>421</v>
      </c>
      <c r="M231" s="3" t="s">
        <v>421</v>
      </c>
      <c r="N231" s="3" t="s">
        <v>421</v>
      </c>
      <c r="O231" s="3" t="s">
        <v>421</v>
      </c>
      <c r="P231" s="3">
        <v>1312.5</v>
      </c>
      <c r="Q231" s="3" t="s">
        <v>421</v>
      </c>
      <c r="R231" s="3" t="s">
        <v>421</v>
      </c>
      <c r="S231" s="3" t="s">
        <v>421</v>
      </c>
      <c r="T231" s="3" t="s">
        <v>421</v>
      </c>
      <c r="U231" s="84">
        <f>+Tabla3[[#This Row],[EX IN CA]]</f>
        <v>1312.5</v>
      </c>
      <c r="V231" t="s">
        <v>70</v>
      </c>
    </row>
    <row r="232" spans="1:22" x14ac:dyDescent="0.25">
      <c r="A232" t="s">
        <v>653</v>
      </c>
      <c r="B232" s="1" t="s">
        <v>658</v>
      </c>
      <c r="C232" t="s">
        <v>1</v>
      </c>
      <c r="D232" t="s">
        <v>417</v>
      </c>
      <c r="E232" t="s">
        <v>418</v>
      </c>
      <c r="F232" t="s">
        <v>419</v>
      </c>
      <c r="G232" s="1">
        <v>412</v>
      </c>
      <c r="H232" s="1">
        <v>412</v>
      </c>
      <c r="I232" s="1">
        <v>412</v>
      </c>
      <c r="J232" s="1">
        <v>412</v>
      </c>
      <c r="L232" s="3" t="s">
        <v>421</v>
      </c>
      <c r="M232" s="3" t="s">
        <v>421</v>
      </c>
      <c r="N232" s="3" t="s">
        <v>421</v>
      </c>
      <c r="O232" s="3" t="s">
        <v>421</v>
      </c>
      <c r="P232" s="3">
        <v>1312.5</v>
      </c>
      <c r="Q232" s="3" t="s">
        <v>421</v>
      </c>
      <c r="R232" s="3" t="s">
        <v>421</v>
      </c>
      <c r="S232" s="3" t="s">
        <v>421</v>
      </c>
      <c r="T232" s="3" t="s">
        <v>421</v>
      </c>
      <c r="U232" s="84">
        <f>+Tabla3[[#This Row],[EX IN CA]]</f>
        <v>1312.5</v>
      </c>
      <c r="V232" t="s">
        <v>70</v>
      </c>
    </row>
    <row r="233" spans="1:22" x14ac:dyDescent="0.25">
      <c r="A233" t="s">
        <v>653</v>
      </c>
      <c r="B233" s="1" t="s">
        <v>659</v>
      </c>
      <c r="C233" t="s">
        <v>1</v>
      </c>
      <c r="D233" t="s">
        <v>417</v>
      </c>
      <c r="E233" t="s">
        <v>418</v>
      </c>
      <c r="F233" t="s">
        <v>419</v>
      </c>
      <c r="G233" s="1">
        <v>413</v>
      </c>
      <c r="H233" s="1">
        <v>413</v>
      </c>
      <c r="I233" s="1">
        <v>413</v>
      </c>
      <c r="J233" s="1">
        <v>413</v>
      </c>
      <c r="L233" s="3" t="s">
        <v>421</v>
      </c>
      <c r="M233" s="3" t="s">
        <v>421</v>
      </c>
      <c r="N233" s="3" t="s">
        <v>421</v>
      </c>
      <c r="O233" s="3" t="s">
        <v>421</v>
      </c>
      <c r="P233" s="3">
        <v>1450</v>
      </c>
      <c r="Q233" s="3" t="s">
        <v>421</v>
      </c>
      <c r="R233" s="3" t="s">
        <v>421</v>
      </c>
      <c r="S233" s="3" t="s">
        <v>421</v>
      </c>
      <c r="T233" s="3" t="s">
        <v>421</v>
      </c>
      <c r="U233" s="84">
        <f>+Tabla3[[#This Row],[EX IN CA]]</f>
        <v>1450</v>
      </c>
      <c r="V233" t="s">
        <v>70</v>
      </c>
    </row>
    <row r="234" spans="1:22" x14ac:dyDescent="0.25">
      <c r="A234" t="s">
        <v>653</v>
      </c>
      <c r="B234" s="1" t="s">
        <v>659</v>
      </c>
      <c r="C234" t="s">
        <v>1</v>
      </c>
      <c r="D234" t="s">
        <v>417</v>
      </c>
      <c r="E234" t="s">
        <v>418</v>
      </c>
      <c r="F234" t="s">
        <v>419</v>
      </c>
      <c r="G234" s="1">
        <v>414</v>
      </c>
      <c r="H234" s="1">
        <v>414</v>
      </c>
      <c r="I234" s="1">
        <v>414</v>
      </c>
      <c r="J234" s="1">
        <v>414</v>
      </c>
      <c r="L234" s="3" t="s">
        <v>421</v>
      </c>
      <c r="M234" s="3" t="s">
        <v>421</v>
      </c>
      <c r="N234" s="3" t="s">
        <v>421</v>
      </c>
      <c r="O234" s="3" t="s">
        <v>421</v>
      </c>
      <c r="P234" s="3">
        <v>1750</v>
      </c>
      <c r="Q234" s="3" t="s">
        <v>421</v>
      </c>
      <c r="R234" s="3" t="s">
        <v>421</v>
      </c>
      <c r="S234" s="3" t="s">
        <v>421</v>
      </c>
      <c r="T234" s="3" t="s">
        <v>421</v>
      </c>
      <c r="U234" s="84">
        <f>+Tabla3[[#This Row],[EX IN CA]]</f>
        <v>1750</v>
      </c>
      <c r="V234" t="s">
        <v>70</v>
      </c>
    </row>
    <row r="235" spans="1:22" x14ac:dyDescent="0.25">
      <c r="A235" t="s">
        <v>653</v>
      </c>
      <c r="B235" s="1" t="s">
        <v>659</v>
      </c>
      <c r="C235" t="s">
        <v>1</v>
      </c>
      <c r="D235" t="s">
        <v>417</v>
      </c>
      <c r="E235" t="s">
        <v>418</v>
      </c>
      <c r="F235" t="s">
        <v>419</v>
      </c>
      <c r="G235" s="1">
        <v>415</v>
      </c>
      <c r="H235" s="1">
        <v>415</v>
      </c>
      <c r="I235" s="1">
        <v>415</v>
      </c>
      <c r="J235" s="1">
        <v>415</v>
      </c>
      <c r="L235" s="3" t="s">
        <v>421</v>
      </c>
      <c r="M235" s="3" t="s">
        <v>421</v>
      </c>
      <c r="N235" s="3" t="s">
        <v>421</v>
      </c>
      <c r="O235" s="3" t="s">
        <v>421</v>
      </c>
      <c r="P235" s="3">
        <v>1312.5</v>
      </c>
      <c r="Q235" s="3" t="s">
        <v>421</v>
      </c>
      <c r="R235" s="3" t="s">
        <v>421</v>
      </c>
      <c r="S235" s="3" t="s">
        <v>421</v>
      </c>
      <c r="T235" s="3" t="s">
        <v>421</v>
      </c>
      <c r="U235" s="84">
        <f>+Tabla3[[#This Row],[EX IN CA]]</f>
        <v>1312.5</v>
      </c>
      <c r="V235" t="s">
        <v>70</v>
      </c>
    </row>
    <row r="236" spans="1:22" x14ac:dyDescent="0.25">
      <c r="A236" t="s">
        <v>653</v>
      </c>
      <c r="B236" s="1" t="s">
        <v>659</v>
      </c>
      <c r="C236" t="s">
        <v>1</v>
      </c>
      <c r="D236" t="s">
        <v>417</v>
      </c>
      <c r="E236" t="s">
        <v>418</v>
      </c>
      <c r="F236" t="s">
        <v>419</v>
      </c>
      <c r="G236" s="1">
        <v>416</v>
      </c>
      <c r="H236" s="1">
        <v>416</v>
      </c>
      <c r="I236" s="1">
        <v>416</v>
      </c>
      <c r="J236" s="1">
        <v>416</v>
      </c>
      <c r="L236" s="3" t="s">
        <v>421</v>
      </c>
      <c r="M236" s="3" t="s">
        <v>421</v>
      </c>
      <c r="N236" s="3" t="s">
        <v>421</v>
      </c>
      <c r="O236" s="3" t="s">
        <v>421</v>
      </c>
      <c r="P236" s="3">
        <v>725</v>
      </c>
      <c r="Q236" s="3" t="s">
        <v>421</v>
      </c>
      <c r="R236" s="3" t="s">
        <v>421</v>
      </c>
      <c r="S236" s="3" t="s">
        <v>421</v>
      </c>
      <c r="T236" s="3" t="s">
        <v>421</v>
      </c>
      <c r="U236" s="84">
        <f>+Tabla3[[#This Row],[EX IN CA]]</f>
        <v>725</v>
      </c>
      <c r="V236" t="s">
        <v>70</v>
      </c>
    </row>
    <row r="237" spans="1:22" x14ac:dyDescent="0.25">
      <c r="A237" t="s">
        <v>94</v>
      </c>
      <c r="G237" s="85"/>
      <c r="H237" s="85"/>
      <c r="I237" s="85"/>
      <c r="J237" s="85"/>
      <c r="L237" s="2"/>
      <c r="M237" s="2"/>
      <c r="N237" s="2"/>
      <c r="O237" s="31">
        <f>SUBTOTAL(109,Tabla3[V GRAVADAS])</f>
        <v>0</v>
      </c>
      <c r="P237" s="31">
        <f>SUBTOTAL(109,Tabla3[EX IN CA])</f>
        <v>20500</v>
      </c>
      <c r="Q237" s="2"/>
      <c r="R237" s="31">
        <f>SUBTOTAL(109,Tabla3[EX SERVICE])</f>
        <v>0</v>
      </c>
      <c r="S237" s="2"/>
      <c r="T237" s="2"/>
      <c r="U237" s="31">
        <f>SUBTOTAL(109,Tabla3[TOTAL VENTA])</f>
        <v>20500</v>
      </c>
      <c r="V237">
        <f>SUBTOTAL(103,Tabla3[ANEXO])</f>
        <v>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>
      <selection activeCell="G1" sqref="G1:G19"/>
    </sheetView>
  </sheetViews>
  <sheetFormatPr baseColWidth="10" defaultRowHeight="15" x14ac:dyDescent="0.25"/>
  <cols>
    <col min="3" max="3" width="11.42578125" style="3"/>
  </cols>
  <sheetData>
    <row r="1" spans="1:7" x14ac:dyDescent="0.25">
      <c r="A1">
        <v>398</v>
      </c>
      <c r="B1">
        <v>725</v>
      </c>
      <c r="C1" s="1" t="s">
        <v>648</v>
      </c>
      <c r="D1" s="1" t="s">
        <v>647</v>
      </c>
      <c r="E1" s="1" t="s">
        <v>99</v>
      </c>
      <c r="F1" s="1" t="s">
        <v>93</v>
      </c>
      <c r="G1" t="str">
        <f>+C1&amp;F1&amp;D1&amp;F1&amp;E1</f>
        <v>02/12/2022</v>
      </c>
    </row>
    <row r="2" spans="1:7" x14ac:dyDescent="0.25">
      <c r="A2">
        <v>399</v>
      </c>
      <c r="B2">
        <v>1087.5</v>
      </c>
      <c r="C2" s="1" t="s">
        <v>648</v>
      </c>
      <c r="D2" s="1" t="s">
        <v>647</v>
      </c>
      <c r="E2" s="1" t="s">
        <v>99</v>
      </c>
      <c r="F2" s="1" t="s">
        <v>93</v>
      </c>
      <c r="G2" t="str">
        <f t="shared" ref="G2:G14" si="0">+C2&amp;F2&amp;D2&amp;F2&amp;E2</f>
        <v>02/12/2022</v>
      </c>
    </row>
    <row r="3" spans="1:7" x14ac:dyDescent="0.25">
      <c r="A3">
        <v>400</v>
      </c>
      <c r="B3">
        <v>1450</v>
      </c>
      <c r="C3" s="1" t="s">
        <v>648</v>
      </c>
      <c r="D3" s="1" t="s">
        <v>647</v>
      </c>
      <c r="E3" s="1" t="s">
        <v>99</v>
      </c>
      <c r="F3" s="1" t="s">
        <v>93</v>
      </c>
      <c r="G3" t="str">
        <f t="shared" si="0"/>
        <v>02/12/2022</v>
      </c>
    </row>
    <row r="4" spans="1:7" x14ac:dyDescent="0.25">
      <c r="A4">
        <v>401</v>
      </c>
      <c r="B4">
        <v>437.5</v>
      </c>
      <c r="C4" s="1" t="s">
        <v>648</v>
      </c>
      <c r="D4" s="1" t="s">
        <v>647</v>
      </c>
      <c r="E4" s="1" t="s">
        <v>99</v>
      </c>
      <c r="F4" s="1" t="s">
        <v>93</v>
      </c>
      <c r="G4" t="str">
        <f t="shared" si="0"/>
        <v>02/12/2022</v>
      </c>
    </row>
    <row r="5" spans="1:7" x14ac:dyDescent="0.25">
      <c r="A5">
        <v>402</v>
      </c>
      <c r="B5">
        <v>1450</v>
      </c>
      <c r="C5" s="1" t="s">
        <v>649</v>
      </c>
      <c r="D5" s="1" t="s">
        <v>647</v>
      </c>
      <c r="E5" s="1" t="s">
        <v>99</v>
      </c>
      <c r="F5" s="1" t="s">
        <v>93</v>
      </c>
      <c r="G5" t="str">
        <f t="shared" si="0"/>
        <v>05/12/2022</v>
      </c>
    </row>
    <row r="6" spans="1:7" x14ac:dyDescent="0.25">
      <c r="A6">
        <v>403</v>
      </c>
      <c r="B6">
        <v>1312.5</v>
      </c>
      <c r="C6" s="1" t="s">
        <v>649</v>
      </c>
      <c r="D6" s="1" t="s">
        <v>647</v>
      </c>
      <c r="E6" s="1" t="s">
        <v>99</v>
      </c>
      <c r="F6" s="1" t="s">
        <v>93</v>
      </c>
      <c r="G6" t="str">
        <f t="shared" si="0"/>
        <v>05/12/2022</v>
      </c>
    </row>
    <row r="7" spans="1:7" x14ac:dyDescent="0.25">
      <c r="A7">
        <v>404</v>
      </c>
      <c r="B7">
        <v>1312.5</v>
      </c>
      <c r="C7" s="1" t="s">
        <v>650</v>
      </c>
      <c r="D7" s="1" t="s">
        <v>647</v>
      </c>
      <c r="E7" s="1" t="s">
        <v>99</v>
      </c>
      <c r="F7" s="1" t="s">
        <v>93</v>
      </c>
      <c r="G7" t="str">
        <f t="shared" si="0"/>
        <v>08/12/2022</v>
      </c>
    </row>
    <row r="8" spans="1:7" x14ac:dyDescent="0.25">
      <c r="A8">
        <v>405</v>
      </c>
      <c r="B8">
        <v>1450</v>
      </c>
      <c r="C8" s="1" t="s">
        <v>650</v>
      </c>
      <c r="D8" s="1" t="s">
        <v>647</v>
      </c>
      <c r="E8" s="1" t="s">
        <v>99</v>
      </c>
      <c r="F8" s="1" t="s">
        <v>93</v>
      </c>
      <c r="G8" t="str">
        <f t="shared" si="0"/>
        <v>08/12/2022</v>
      </c>
    </row>
    <row r="9" spans="1:7" x14ac:dyDescent="0.25">
      <c r="A9">
        <v>406</v>
      </c>
      <c r="B9">
        <v>437.5</v>
      </c>
      <c r="C9" s="1" t="s">
        <v>650</v>
      </c>
      <c r="D9" s="1" t="s">
        <v>647</v>
      </c>
      <c r="E9" s="1" t="s">
        <v>99</v>
      </c>
      <c r="F9" s="1" t="s">
        <v>93</v>
      </c>
      <c r="G9" t="str">
        <f t="shared" si="0"/>
        <v>08/12/2022</v>
      </c>
    </row>
    <row r="10" spans="1:7" x14ac:dyDescent="0.25">
      <c r="A10">
        <v>407</v>
      </c>
      <c r="B10">
        <v>725</v>
      </c>
      <c r="C10" s="1" t="s">
        <v>651</v>
      </c>
      <c r="D10" s="1" t="s">
        <v>647</v>
      </c>
      <c r="E10" s="1" t="s">
        <v>99</v>
      </c>
      <c r="F10" s="1" t="s">
        <v>93</v>
      </c>
      <c r="G10" t="str">
        <f t="shared" si="0"/>
        <v>09/12/2022</v>
      </c>
    </row>
    <row r="11" spans="1:7" x14ac:dyDescent="0.25">
      <c r="A11">
        <v>408</v>
      </c>
      <c r="B11">
        <v>362.5</v>
      </c>
      <c r="C11" s="1" t="s">
        <v>651</v>
      </c>
      <c r="D11" s="1" t="s">
        <v>647</v>
      </c>
      <c r="E11" s="1" t="s">
        <v>99</v>
      </c>
      <c r="F11" s="1" t="s">
        <v>93</v>
      </c>
      <c r="G11" t="str">
        <f t="shared" si="0"/>
        <v>09/12/2022</v>
      </c>
    </row>
    <row r="12" spans="1:7" x14ac:dyDescent="0.25">
      <c r="A12">
        <v>409</v>
      </c>
      <c r="B12">
        <v>437.5</v>
      </c>
      <c r="C12" s="1" t="s">
        <v>651</v>
      </c>
      <c r="D12" s="1" t="s">
        <v>647</v>
      </c>
      <c r="E12" s="1" t="s">
        <v>99</v>
      </c>
      <c r="F12" s="1" t="s">
        <v>93</v>
      </c>
      <c r="G12" t="str">
        <f t="shared" si="0"/>
        <v>09/12/2022</v>
      </c>
    </row>
    <row r="13" spans="1:7" x14ac:dyDescent="0.25">
      <c r="A13">
        <v>410</v>
      </c>
      <c r="B13">
        <v>1450</v>
      </c>
      <c r="C13" s="1" t="s">
        <v>647</v>
      </c>
      <c r="D13" s="1" t="s">
        <v>647</v>
      </c>
      <c r="E13" s="1" t="s">
        <v>99</v>
      </c>
      <c r="F13" s="1" t="s">
        <v>93</v>
      </c>
      <c r="G13" t="str">
        <f t="shared" si="0"/>
        <v>12/12/2022</v>
      </c>
    </row>
    <row r="14" spans="1:7" x14ac:dyDescent="0.25">
      <c r="A14">
        <v>411</v>
      </c>
      <c r="B14">
        <v>1312.5</v>
      </c>
      <c r="C14" s="1" t="s">
        <v>647</v>
      </c>
      <c r="D14" s="1" t="s">
        <v>647</v>
      </c>
      <c r="E14" s="1" t="s">
        <v>99</v>
      </c>
      <c r="F14" s="1" t="s">
        <v>93</v>
      </c>
      <c r="G14" t="str">
        <f t="shared" si="0"/>
        <v>12/12/2022</v>
      </c>
    </row>
    <row r="15" spans="1:7" x14ac:dyDescent="0.25">
      <c r="A15">
        <v>412</v>
      </c>
      <c r="B15">
        <v>1312.5</v>
      </c>
      <c r="C15" s="1" t="s">
        <v>647</v>
      </c>
      <c r="D15" s="1" t="s">
        <v>647</v>
      </c>
      <c r="E15" s="1" t="s">
        <v>99</v>
      </c>
      <c r="F15" s="1" t="s">
        <v>93</v>
      </c>
      <c r="G15" t="str">
        <f>+C15&amp;F15&amp;D15&amp;F15&amp;E15</f>
        <v>12/12/2022</v>
      </c>
    </row>
    <row r="16" spans="1:7" x14ac:dyDescent="0.25">
      <c r="A16">
        <v>413</v>
      </c>
      <c r="B16">
        <v>1450</v>
      </c>
      <c r="C16" s="1" t="s">
        <v>652</v>
      </c>
      <c r="D16" s="1" t="s">
        <v>647</v>
      </c>
      <c r="E16" s="1" t="s">
        <v>99</v>
      </c>
      <c r="F16" s="1" t="s">
        <v>93</v>
      </c>
      <c r="G16" t="str">
        <f>+C16&amp;F16&amp;D16&amp;F16&amp;E16</f>
        <v>15/12/2022</v>
      </c>
    </row>
    <row r="17" spans="1:7" x14ac:dyDescent="0.25">
      <c r="A17">
        <v>414</v>
      </c>
      <c r="B17">
        <v>1750</v>
      </c>
      <c r="C17" s="1" t="s">
        <v>652</v>
      </c>
      <c r="D17" s="1" t="s">
        <v>647</v>
      </c>
      <c r="E17" s="1" t="s">
        <v>99</v>
      </c>
      <c r="F17" s="1" t="s">
        <v>93</v>
      </c>
      <c r="G17" t="str">
        <f t="shared" ref="G17:G20" si="1">+C17&amp;F17&amp;D17&amp;F17&amp;E17</f>
        <v>15/12/2022</v>
      </c>
    </row>
    <row r="18" spans="1:7" x14ac:dyDescent="0.25">
      <c r="A18">
        <v>415</v>
      </c>
      <c r="B18">
        <v>1312.5</v>
      </c>
      <c r="C18" s="1" t="s">
        <v>652</v>
      </c>
      <c r="D18" s="1" t="s">
        <v>647</v>
      </c>
      <c r="E18" s="1" t="s">
        <v>99</v>
      </c>
      <c r="F18" s="1" t="s">
        <v>93</v>
      </c>
      <c r="G18" t="str">
        <f t="shared" si="1"/>
        <v>15/12/2022</v>
      </c>
    </row>
    <row r="19" spans="1:7" x14ac:dyDescent="0.25">
      <c r="A19">
        <v>416</v>
      </c>
      <c r="B19">
        <v>725</v>
      </c>
      <c r="C19" s="1" t="s">
        <v>652</v>
      </c>
      <c r="D19" s="1" t="s">
        <v>647</v>
      </c>
      <c r="E19" s="1" t="s">
        <v>99</v>
      </c>
      <c r="F19" s="1" t="s">
        <v>93</v>
      </c>
      <c r="G19" t="str">
        <f t="shared" si="1"/>
        <v>15/12/2022</v>
      </c>
    </row>
    <row r="20" spans="1:7" x14ac:dyDescent="0.25">
      <c r="C20" s="1"/>
      <c r="D20" s="1"/>
      <c r="E20" s="1"/>
      <c r="F20" s="1"/>
    </row>
    <row r="21" spans="1:7" x14ac:dyDescent="0.25">
      <c r="C21" s="1"/>
      <c r="D21" s="1"/>
      <c r="E21" s="1"/>
      <c r="F21" s="1"/>
    </row>
    <row r="22" spans="1:7" x14ac:dyDescent="0.25">
      <c r="B22">
        <f>SUM(B1:B21)</f>
        <v>20500</v>
      </c>
      <c r="C22" s="1"/>
      <c r="D22" s="1"/>
      <c r="E22" s="1"/>
      <c r="F22" s="1"/>
    </row>
    <row r="23" spans="1:7" x14ac:dyDescent="0.25">
      <c r="C23" s="1"/>
      <c r="D23" s="1"/>
      <c r="E23" s="1"/>
      <c r="F23" s="1"/>
    </row>
    <row r="24" spans="1:7" x14ac:dyDescent="0.25">
      <c r="D24" s="31"/>
    </row>
    <row r="48" spans="3:3" x14ac:dyDescent="0.25">
      <c r="C48" s="3">
        <v>12119.47</v>
      </c>
    </row>
    <row r="98" spans="3:5" x14ac:dyDescent="0.25">
      <c r="C98" s="3">
        <v>10464.49</v>
      </c>
      <c r="E98" s="31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31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7" spans="2:3" x14ac:dyDescent="0.25">
      <c r="B637">
        <f>SUM(B1:B636)</f>
        <v>41000</v>
      </c>
      <c r="C6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385</v>
      </c>
      <c r="E1" s="1" t="s">
        <v>83</v>
      </c>
      <c r="F1" s="1" t="s">
        <v>386</v>
      </c>
      <c r="G1" s="81" t="s">
        <v>387</v>
      </c>
      <c r="H1" s="81" t="s">
        <v>388</v>
      </c>
      <c r="I1" s="1" t="s">
        <v>18</v>
      </c>
    </row>
    <row r="2" spans="1:9" x14ac:dyDescent="0.25">
      <c r="D2" s="1" t="s">
        <v>389</v>
      </c>
      <c r="I2" s="1" t="s">
        <v>390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2023-02-20T21:12:00Z</dcterms:modified>
</cp:coreProperties>
</file>