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tables/table2.xml" ContentType="application/vnd.openxmlformats-officedocument.spreadsheetml.table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-105" yWindow="-105" windowWidth="15465" windowHeight="7845" tabRatio="696" activeTab="1"/>
  </bookViews>
  <sheets>
    <sheet name="Compras" sheetId="6" r:id="rId1"/>
    <sheet name="Libro de Compras" sheetId="7" r:id="rId2"/>
    <sheet name="Contribuyente" sheetId="5" r:id="rId3"/>
    <sheet name="Libro de Contribuyente" sheetId="8" r:id="rId4"/>
    <sheet name="Consumidor" sheetId="9" r:id="rId5"/>
    <sheet name="Libro de Consumidor" sheetId="10" r:id="rId6"/>
    <sheet name="base de clientes" sheetId="3" r:id="rId7"/>
    <sheet name="Hoja1" sheetId="11" r:id="rId8"/>
  </sheets>
  <externalReferences>
    <externalReference r:id="rId9"/>
    <externalReference r:id="rId10"/>
  </externalReferences>
  <definedNames>
    <definedName name="_xlnm.Print_Area" localSheetId="2">Contribuyente!$A$1:$E$23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19" i="7" l="1"/>
  <c r="T19" i="7"/>
  <c r="V19" i="7" l="1"/>
  <c r="V20" i="7" s="1"/>
  <c r="V22" i="7" s="1"/>
  <c r="T21" i="7"/>
  <c r="T22" i="7" s="1"/>
  <c r="P68" i="7" l="1"/>
  <c r="U3" i="10" l="1"/>
  <c r="U6" i="10" l="1"/>
  <c r="D9" i="6" l="1"/>
  <c r="U8" i="10" l="1"/>
  <c r="U7" i="10"/>
  <c r="H68" i="7" l="1"/>
  <c r="M68" i="7"/>
  <c r="K68" i="7"/>
  <c r="U17" i="8" l="1"/>
  <c r="R17" i="8"/>
  <c r="Q17" i="8"/>
  <c r="O68" i="7" l="1"/>
  <c r="D11" i="5" l="1"/>
  <c r="D9" i="5"/>
  <c r="M9" i="10" l="1"/>
  <c r="N9" i="10"/>
  <c r="O9" i="10"/>
  <c r="P9" i="10"/>
  <c r="Q9" i="10"/>
  <c r="R9" i="10"/>
  <c r="S9" i="10"/>
  <c r="T9" i="10"/>
  <c r="U9" i="10"/>
  <c r="V9" i="10" s="1"/>
  <c r="L9" i="10"/>
  <c r="D9" i="9"/>
  <c r="D10" i="9" s="1"/>
  <c r="D11" i="9" s="1"/>
  <c r="D22" i="9" l="1"/>
  <c r="D15" i="5" l="1"/>
  <c r="D18" i="5" s="1"/>
  <c r="D17" i="6" l="1"/>
  <c r="D18" i="6" s="1"/>
</calcChain>
</file>

<file path=xl/comments1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6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2.xml><?xml version="1.0" encoding="utf-8"?>
<comments xmlns="http://schemas.openxmlformats.org/spreadsheetml/2006/main">
  <authors>
    <author>despacho rivas</author>
  </authors>
  <commentList>
    <comment ref="B4" authorId="0">
      <text>
        <r>
          <rPr>
            <b/>
            <sz val="9"/>
            <color indexed="81"/>
            <rFont val="Tahoma"/>
            <family val="2"/>
          </rPr>
          <t>CLASE DE DOC:</t>
        </r>
        <r>
          <rPr>
            <sz val="9"/>
            <color indexed="81"/>
            <rFont val="Tahoma"/>
            <family val="2"/>
          </rPr>
          <t xml:space="preserve">
1 IMPRESO POR IMPRENTA
2 FORMLARIO UNICO
3 OTROS</t>
        </r>
      </text>
    </commen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03 CCF
05 NC
06 ND
12 DECLA DE MERCANCIA
13 MANDA DE INGRESO
</t>
        </r>
      </text>
    </comment>
  </commentList>
</comments>
</file>

<file path=xl/comments3.xml><?xml version="1.0" encoding="utf-8"?>
<comments xmlns="http://schemas.openxmlformats.org/spreadsheetml/2006/main">
  <authors>
    <author>despacho rivas</author>
  </authors>
  <commentList>
    <comment ref="B5" authorId="0">
      <text>
        <r>
          <rPr>
            <b/>
            <sz val="9"/>
            <color indexed="81"/>
            <rFont val="Tahoma"/>
            <family val="2"/>
          </rPr>
          <t>TIPO DE DOC:</t>
        </r>
        <r>
          <rPr>
            <sz val="9"/>
            <color indexed="81"/>
            <rFont val="Tahoma"/>
            <family val="2"/>
          </rPr>
          <t xml:space="preserve">
01 FACTURA
02 FACTURA SIMPLIFICADA
10 TIQUETE
11 FAC EXPORTACION</t>
        </r>
      </text>
    </comment>
  </commentList>
</comments>
</file>

<file path=xl/sharedStrings.xml><?xml version="1.0" encoding="utf-8"?>
<sst xmlns="http://schemas.openxmlformats.org/spreadsheetml/2006/main" count="928" uniqueCount="419">
  <si>
    <t>03</t>
  </si>
  <si>
    <t>1</t>
  </si>
  <si>
    <t>FECHA</t>
  </si>
  <si>
    <t>CLASE DE DOC</t>
  </si>
  <si>
    <t>TIPO DE DOC</t>
  </si>
  <si>
    <t>CORRELATIVO</t>
  </si>
  <si>
    <t>NIT PROV</t>
  </si>
  <si>
    <t>C. EXENTAS</t>
  </si>
  <si>
    <t>I. EXENTAS</t>
  </si>
  <si>
    <t>IMPOR EX</t>
  </si>
  <si>
    <t>C. GRAVADA</t>
  </si>
  <si>
    <t>INTER GRAVA</t>
  </si>
  <si>
    <t>IMPOR SERV</t>
  </si>
  <si>
    <t>IMPOR BIENES</t>
  </si>
  <si>
    <t>IVA</t>
  </si>
  <si>
    <t>TOTAL C.</t>
  </si>
  <si>
    <t>ANEXO 3</t>
  </si>
  <si>
    <t>MES</t>
  </si>
  <si>
    <t>ANEXO</t>
  </si>
  <si>
    <t>TOTAL VENTA</t>
  </si>
  <si>
    <t>D. FISCAL A 3</t>
  </si>
  <si>
    <t>V CTA DE 3</t>
  </si>
  <si>
    <t>D.FISCAL</t>
  </si>
  <si>
    <t>V. GRAVADA</t>
  </si>
  <si>
    <t>NIT DE CLIENTE</t>
  </si>
  <si>
    <t>CONTROL</t>
  </si>
  <si>
    <t>N° DOC</t>
  </si>
  <si>
    <t xml:space="preserve">SERIE </t>
  </si>
  <si>
    <t>N° DE RESOLUCION</t>
  </si>
  <si>
    <t>06143101750030</t>
  </si>
  <si>
    <t>ANULADO</t>
  </si>
  <si>
    <t>MARIA ELENA ZUNIGA VDA DE ALVARENGA</t>
  </si>
  <si>
    <t>01081704541019</t>
  </si>
  <si>
    <t>BUFISA S.A DE C.V.</t>
  </si>
  <si>
    <t>06141905780037</t>
  </si>
  <si>
    <t>DAVID ANTONIO MOLINA SILVA</t>
  </si>
  <si>
    <t>06140807711154</t>
  </si>
  <si>
    <t>GRUPO VOLCANO, S.A DE C.V.</t>
  </si>
  <si>
    <t>06141202151072</t>
  </si>
  <si>
    <t>JUAN ANTONIO MONTERROSA HERNANDEZ</t>
  </si>
  <si>
    <t>03150707841020</t>
  </si>
  <si>
    <t>BLANCA LUZ BELLOSO DE GARCIA</t>
  </si>
  <si>
    <t>03062709630017</t>
  </si>
  <si>
    <t>DINORA MAGAÑA</t>
  </si>
  <si>
    <t>02020807510018</t>
  </si>
  <si>
    <t>UDP POLICLINICA</t>
  </si>
  <si>
    <t>02101901101017</t>
  </si>
  <si>
    <t>AVELARDO ESPINOZA RIVAS</t>
  </si>
  <si>
    <t>03150502711027</t>
  </si>
  <si>
    <t>CASAS AMERICANAS S.A DE C.V.</t>
  </si>
  <si>
    <t>06142702021058</t>
  </si>
  <si>
    <t>LOTICOMER S.A DE C.V.</t>
  </si>
  <si>
    <t>06143006101060</t>
  </si>
  <si>
    <t>ANA PATRICIA SALAVERRIA DE ESCOBAR</t>
  </si>
  <si>
    <t>96000310480018</t>
  </si>
  <si>
    <t>JOSE MARIA GUTIERREZ FLORES</t>
  </si>
  <si>
    <t>14012611611014</t>
  </si>
  <si>
    <t>RIGOBERTO SERRANO QUINTANILLA</t>
  </si>
  <si>
    <t>03152006881020</t>
  </si>
  <si>
    <t>CELESTINO PEREZ JACOBO</t>
  </si>
  <si>
    <t>01100608711013</t>
  </si>
  <si>
    <t>MARIA DEL SOCORRO ANCHETA</t>
  </si>
  <si>
    <t>02032202631017</t>
  </si>
  <si>
    <t>FRANCISCO JESUS MELARA SORIANO</t>
  </si>
  <si>
    <t>01081604851010</t>
  </si>
  <si>
    <t>MIGUEL HENRIQUEZ CHAVEZ</t>
  </si>
  <si>
    <t>03152810640022</t>
  </si>
  <si>
    <t>FRANCISCO ALEXANDER TOBAR CASTILLO</t>
  </si>
  <si>
    <t>03152212861010</t>
  </si>
  <si>
    <t>PROVEEDOR</t>
  </si>
  <si>
    <t>NIT</t>
  </si>
  <si>
    <t>2</t>
  </si>
  <si>
    <t>V CTA A 3ERO</t>
  </si>
  <si>
    <t>V ZONA FRAN</t>
  </si>
  <si>
    <t>EX SERVICE</t>
  </si>
  <si>
    <t>EX OUT CA</t>
  </si>
  <si>
    <t>EX IN CA</t>
  </si>
  <si>
    <t>V GRAVADAS</t>
  </si>
  <si>
    <t>V NO SUJETAS</t>
  </si>
  <si>
    <t>VENTAS NO</t>
  </si>
  <si>
    <t>V EXENTA</t>
  </si>
  <si>
    <t>VACIO</t>
  </si>
  <si>
    <t>FINAL</t>
  </si>
  <si>
    <t>CORRELTIVO</t>
  </si>
  <si>
    <t>SERIE</t>
  </si>
  <si>
    <t>RESOLUCION</t>
  </si>
  <si>
    <t>N PROVEEDOR</t>
  </si>
  <si>
    <t>NOMBRE DE CLIENTE</t>
  </si>
  <si>
    <t>VENTA NO SUJETA</t>
  </si>
  <si>
    <t>VENTA EXENTA</t>
  </si>
  <si>
    <t>VENTA TOTAL</t>
  </si>
  <si>
    <t>SUBTOTAL</t>
  </si>
  <si>
    <t>CORRELTIVO2</t>
  </si>
  <si>
    <t>FINAL3</t>
  </si>
  <si>
    <t>06140101680020</t>
  </si>
  <si>
    <t>EL GRANJERO S.A DE C.V.</t>
  </si>
  <si>
    <t>05121506660010</t>
  </si>
  <si>
    <t>JOSE ANGEL VALENCIA PEREZ</t>
  </si>
  <si>
    <t>03061811941018</t>
  </si>
  <si>
    <t>KEVIN ROLANDO SOFOCLES RECINOS</t>
  </si>
  <si>
    <t>06141910840030</t>
  </si>
  <si>
    <t>CONSTRUCTORA DISA S.A DE C.V.</t>
  </si>
  <si>
    <t>03122006771016</t>
  </si>
  <si>
    <t>MIRIAM HARDEE ESCOBAR</t>
  </si>
  <si>
    <t>06141208131022</t>
  </si>
  <si>
    <t>MOTORES Y VEHICULOS S.A DE C.V.</t>
  </si>
  <si>
    <t>06142704091010</t>
  </si>
  <si>
    <t>MEGABLOCK S.A DE C.V.</t>
  </si>
  <si>
    <t>06143006991020</t>
  </si>
  <si>
    <t>AMERICAN PETROLEUM DE EL SALVADOR</t>
  </si>
  <si>
    <t>06142506941050</t>
  </si>
  <si>
    <t>LEOS S.A DE C.V.</t>
  </si>
  <si>
    <t>02100808071012</t>
  </si>
  <si>
    <t>SYMTEK S.A DE C.V.</t>
  </si>
  <si>
    <t>03151505691015</t>
  </si>
  <si>
    <t>ROBERTO ELIAS RODRIGUEZ</t>
  </si>
  <si>
    <t>06141703001046</t>
  </si>
  <si>
    <t>COOP DE CAFETALEROS SIGLO XXI</t>
  </si>
  <si>
    <t>06143005191030</t>
  </si>
  <si>
    <t>PRODUCTOS DE BIOMASA S.A DE C.V.</t>
  </si>
  <si>
    <t>05010702161018</t>
  </si>
  <si>
    <t>GASPRO DE EL SALVADOR S.A DE C.V.</t>
  </si>
  <si>
    <t>05071611851017</t>
  </si>
  <si>
    <t>ERICK ARMANDO BARAHONA</t>
  </si>
  <si>
    <t>06142112951025</t>
  </si>
  <si>
    <t>ACNEPRO S.A DE C.V.</t>
  </si>
  <si>
    <t>06142910640026</t>
  </si>
  <si>
    <t>SARAN S.A DE C.V.</t>
  </si>
  <si>
    <t>03010907741016</t>
  </si>
  <si>
    <t>MANUEL DE JESUS AGUIRRE ACOSTA</t>
  </si>
  <si>
    <t>06142610790018</t>
  </si>
  <si>
    <t>CORPORIN S.A DE C.V.</t>
  </si>
  <si>
    <t>06141112201046</t>
  </si>
  <si>
    <t>MCCORMICK TRACTORES DE CENTROAMERICA</t>
  </si>
  <si>
    <t>09082608580010</t>
  </si>
  <si>
    <t>LUIS ALBERTO HERNANDEZ ALDANA</t>
  </si>
  <si>
    <t>05151409041015</t>
  </si>
  <si>
    <t>GORCO LIMITADO S.A DE C.V.</t>
  </si>
  <si>
    <t>02103009931016</t>
  </si>
  <si>
    <t>TEJEMET S.A DE C.V.</t>
  </si>
  <si>
    <t>06140102840029</t>
  </si>
  <si>
    <t>NOBS HIDRODIFUCION</t>
  </si>
  <si>
    <t>05032407751016</t>
  </si>
  <si>
    <t>MILTON RAFAEL PANIAGUA AGUILAR</t>
  </si>
  <si>
    <t>06142307860012</t>
  </si>
  <si>
    <t>TECNUTRAL S.A DE C.V</t>
  </si>
  <si>
    <t>06081603661011</t>
  </si>
  <si>
    <t>OSCAR HERIBERTO QUINTANILLA HERNANDEZ</t>
  </si>
  <si>
    <t>00</t>
  </si>
  <si>
    <t>06143105790034</t>
  </si>
  <si>
    <t>CAFECOYO S.A DE C.V.</t>
  </si>
  <si>
    <t>06140702971037</t>
  </si>
  <si>
    <t>IMPORTADORA DE FRUTAS S.A DE C.V.</t>
  </si>
  <si>
    <t>06141909001034</t>
  </si>
  <si>
    <t>RAMIREZ VENTURA S.A DE C.V</t>
  </si>
  <si>
    <t>06141703710012</t>
  </si>
  <si>
    <t>BORGONOVO POHL S.A DE C.V.</t>
  </si>
  <si>
    <t>06142706881019</t>
  </si>
  <si>
    <t>DEL TROPICFOOD S.A DE C.V.</t>
  </si>
  <si>
    <t>06142711201018</t>
  </si>
  <si>
    <t>DISTRIBUIDORA DE EQUIPOS Y SERVICIOS</t>
  </si>
  <si>
    <t>06141210001020</t>
  </si>
  <si>
    <t>AGROINDUSTRIA CENTROAMERICANA</t>
  </si>
  <si>
    <t>PEDRERA PROTERSA S.A DE C.V.</t>
  </si>
  <si>
    <t>06142607780022</t>
  </si>
  <si>
    <t>ASFALTOS DE CENTROAMERICA S.A DE C.V.</t>
  </si>
  <si>
    <t>06141502131049</t>
  </si>
  <si>
    <t>LLANTAS Y ACCESORIOS</t>
  </si>
  <si>
    <t>05150706911014</t>
  </si>
  <si>
    <t>EXPORTADORA PACAS MARTINEZ</t>
  </si>
  <si>
    <t>06140702921021</t>
  </si>
  <si>
    <t>CASA BAZZYNI S.A DE C.V.</t>
  </si>
  <si>
    <t>08150905750014</t>
  </si>
  <si>
    <t>A.C.P.A COMUNIDADES UNIDAS DE RL</t>
  </si>
  <si>
    <t>06141810901033</t>
  </si>
  <si>
    <t>ADINCE S.A DE C.V.</t>
  </si>
  <si>
    <t>94500501121011</t>
  </si>
  <si>
    <t>JESV INC SUCURSAL EL SALVADOR</t>
  </si>
  <si>
    <t>06142002151023</t>
  </si>
  <si>
    <t>OFG EL SALVADOR S.A DE C.V</t>
  </si>
  <si>
    <t>06140907680011</t>
  </si>
  <si>
    <t>INMUEBLES S.A DE C.V</t>
  </si>
  <si>
    <t>06141306161010</t>
  </si>
  <si>
    <t>EDIFICACION, CONSTRUCCION, Y ASESORIA S.A DE C.V</t>
  </si>
  <si>
    <t>05012309191010</t>
  </si>
  <si>
    <t>FONDO DE TITULARIZACION DE INMUEBLES</t>
  </si>
  <si>
    <t>06141506941061</t>
  </si>
  <si>
    <t>O &amp; M MANTENIMIENTO Y SERVICIOS S.A DE C.V</t>
  </si>
  <si>
    <t>11061508801026</t>
  </si>
  <si>
    <t>JIMMY EDGARDO CALERO MARAVILLA</t>
  </si>
  <si>
    <t>11151906460011</t>
  </si>
  <si>
    <t>MOISES ELIAS CARCAMO</t>
  </si>
  <si>
    <t>06141603131023</t>
  </si>
  <si>
    <t>CARDEU S.A DE C.V</t>
  </si>
  <si>
    <t>06141909031057</t>
  </si>
  <si>
    <t>ORGANIKA S.A DE C.V</t>
  </si>
  <si>
    <t>03151403510011</t>
  </si>
  <si>
    <t>RINA ALFARO CASTRO</t>
  </si>
  <si>
    <t>06152309490011</t>
  </si>
  <si>
    <t>SARA ALFARO CASTRO</t>
  </si>
  <si>
    <t>06142801141049</t>
  </si>
  <si>
    <t>SERVICORP S.A DE C.V</t>
  </si>
  <si>
    <t>06143107971090</t>
  </si>
  <si>
    <t>OPERADORA DEL SUR, S. A. DE C.V.</t>
  </si>
  <si>
    <t>06141210830014</t>
  </si>
  <si>
    <t>PRODUCTOS CARNICOS S.A DE C.V.</t>
  </si>
  <si>
    <t>06143101550016</t>
  </si>
  <si>
    <t>BANCO AGRICOLA, S.A.</t>
  </si>
  <si>
    <t>06140101850027</t>
  </si>
  <si>
    <t>NEGOCIOS CAMYRAM S.A DE C.V</t>
  </si>
  <si>
    <t>06141009650016</t>
  </si>
  <si>
    <t>INDUSTRIAS MIKE MIKE S.A DE C.V.</t>
  </si>
  <si>
    <t>06142510021011</t>
  </si>
  <si>
    <t>LA CONSTANCIA LTDA DE C.V.</t>
  </si>
  <si>
    <t>06142808031087</t>
  </si>
  <si>
    <t>INVERSIONES STANLEY PACIFICO S.A DE C.V.</t>
  </si>
  <si>
    <t>06141111931016</t>
  </si>
  <si>
    <t>ENMANUEL S.A DE C.V.</t>
  </si>
  <si>
    <t>06140909921072</t>
  </si>
  <si>
    <t>POLYBAG S.A DE C.V.</t>
  </si>
  <si>
    <t>06141206740014</t>
  </si>
  <si>
    <t>NEMTEX S.A DE C.V.</t>
  </si>
  <si>
    <t>06142411181015</t>
  </si>
  <si>
    <t>INGENIERIA BEM S.A DE C.V.</t>
  </si>
  <si>
    <t>06142910131029</t>
  </si>
  <si>
    <t>UNILEVER EL SALVADOR SCC S.A DE C.V.</t>
  </si>
  <si>
    <t>06141511720027</t>
  </si>
  <si>
    <t>SUPER REPUESTOS EL SALVADOR S.A DE C.V.</t>
  </si>
  <si>
    <t>06140202021024</t>
  </si>
  <si>
    <t>PROGURSA S.A DE C.V.</t>
  </si>
  <si>
    <t>06142301690017</t>
  </si>
  <si>
    <t>HOTELES S.A DE C.V.</t>
  </si>
  <si>
    <t>06142703780037</t>
  </si>
  <si>
    <t>PINTURA Y ENDEREZADO S.A DE C.V.</t>
  </si>
  <si>
    <t>06140104620021</t>
  </si>
  <si>
    <t>TALLER DIDEA, S.A. DE C.V.</t>
  </si>
  <si>
    <t>06143112510011</t>
  </si>
  <si>
    <t>DIDEA S.A DE C.V.</t>
  </si>
  <si>
    <t>06141512001054</t>
  </si>
  <si>
    <t>GRUPO PAILL S.A DE C.V.</t>
  </si>
  <si>
    <t>06142311981022</t>
  </si>
  <si>
    <t>COMTRI S.A DE C.V.</t>
  </si>
  <si>
    <t>06142402121034</t>
  </si>
  <si>
    <t>BOMBOM S.A DE C.V.</t>
  </si>
  <si>
    <t>06142708620024</t>
  </si>
  <si>
    <t>ESTABLECIMIENTOS ANCALMO, S.A DE C.V</t>
  </si>
  <si>
    <t>06140702001011</t>
  </si>
  <si>
    <t>CORPORACION GRS S.A DE C.V.</t>
  </si>
  <si>
    <t>06140901921022</t>
  </si>
  <si>
    <t>GRANJA EL ROBLE S.A DE C.V.</t>
  </si>
  <si>
    <t>15041RESCR198052011</t>
  </si>
  <si>
    <t>11BL000C</t>
  </si>
  <si>
    <t>05140205741016</t>
  </si>
  <si>
    <t>JOSE MARIO GUZMAN CAÑAS</t>
  </si>
  <si>
    <t>Total</t>
  </si>
  <si>
    <t>06140506141077</t>
  </si>
  <si>
    <t>REDIFAR S.A DE C.V.</t>
  </si>
  <si>
    <t>06190405610028</t>
  </si>
  <si>
    <t>DANIEL GOMEZ RIVAS</t>
  </si>
  <si>
    <t>12172704921013</t>
  </si>
  <si>
    <t>UNIRAD S.A DE C.V.</t>
  </si>
  <si>
    <t>MARZO</t>
  </si>
  <si>
    <t>14/03/2022</t>
  </si>
  <si>
    <t>06141502011051</t>
  </si>
  <si>
    <t>BACK UP SYSTEM S.A DE C.V.</t>
  </si>
  <si>
    <t>JUNIO</t>
  </si>
  <si>
    <t>24/06/2022</t>
  </si>
  <si>
    <t>11BL000X</t>
  </si>
  <si>
    <t>JULIO</t>
  </si>
  <si>
    <t>22/07/2022</t>
  </si>
  <si>
    <t>06142403810012</t>
  </si>
  <si>
    <t>EMBUTIDOS DE EL SALVADOR S.A DE C.V.</t>
  </si>
  <si>
    <t>07/07/2022</t>
  </si>
  <si>
    <t>ABRIL</t>
  </si>
  <si>
    <t>27/04/2022</t>
  </si>
  <si>
    <t>06072301881064</t>
  </si>
  <si>
    <t>MONICA LISET DURAN ALARCON</t>
  </si>
  <si>
    <t>12/04/2022</t>
  </si>
  <si>
    <t>31/03/2022</t>
  </si>
  <si>
    <t>06142610981012</t>
  </si>
  <si>
    <t>CTE TELECOM PERSONAL S.A DE C.V.</t>
  </si>
  <si>
    <t>28/04/2022</t>
  </si>
  <si>
    <t>06140108580017</t>
  </si>
  <si>
    <t>FREUND S.A DE C.V.</t>
  </si>
  <si>
    <t>06/04/2022</t>
  </si>
  <si>
    <t>MAYO</t>
  </si>
  <si>
    <t>29/05/2022</t>
  </si>
  <si>
    <t>05111703630014</t>
  </si>
  <si>
    <t>JOSE RICARDO ANTONIO MOLINA</t>
  </si>
  <si>
    <t>18/05/2022</t>
  </si>
  <si>
    <t>30/04/2022</t>
  </si>
  <si>
    <t>20/05/2022</t>
  </si>
  <si>
    <t>05043110741013</t>
  </si>
  <si>
    <t>17/06/2022</t>
  </si>
  <si>
    <t>OSCAR HUMBERTO RIVAS INTERIANO</t>
  </si>
  <si>
    <t>08/06/2022</t>
  </si>
  <si>
    <t>06142307091063</t>
  </si>
  <si>
    <t>CENTROAMERICA COMERCIAL S.A DE C.V.</t>
  </si>
  <si>
    <t>12/06/2022</t>
  </si>
  <si>
    <t>18/06/2022</t>
  </si>
  <si>
    <t>04070802600010</t>
  </si>
  <si>
    <t>JOSE ELIAS ESCOBAR ROMERO</t>
  </si>
  <si>
    <t>31/05/2022</t>
  </si>
  <si>
    <t>AGOSTO</t>
  </si>
  <si>
    <t>07/08/2022</t>
  </si>
  <si>
    <t>24/08/2022</t>
  </si>
  <si>
    <t>30/08/2022</t>
  </si>
  <si>
    <t>SEPTIEMBRE</t>
  </si>
  <si>
    <t>09/09/2022</t>
  </si>
  <si>
    <t>22/09/2022</t>
  </si>
  <si>
    <t>11</t>
  </si>
  <si>
    <t>25/07/2022</t>
  </si>
  <si>
    <t>06141501590019</t>
  </si>
  <si>
    <t>LA IBERICA S.A DE C.V.</t>
  </si>
  <si>
    <t>06141101690011</t>
  </si>
  <si>
    <t>CALLEJA S.A DE C.V.</t>
  </si>
  <si>
    <t>13/07/2022</t>
  </si>
  <si>
    <t>06141312850038</t>
  </si>
  <si>
    <t>IMPRESSA S.A DE C.V.</t>
  </si>
  <si>
    <t>14/07/2022</t>
  </si>
  <si>
    <t>01/07/2022</t>
  </si>
  <si>
    <t>OCTUBRE</t>
  </si>
  <si>
    <t>12/10/2022</t>
  </si>
  <si>
    <t>13/10/2022</t>
  </si>
  <si>
    <t>06141903911039</t>
  </si>
  <si>
    <t>PASTELES DEL EL SALVADOR S.A DE C.V.</t>
  </si>
  <si>
    <t>19/10/2022</t>
  </si>
  <si>
    <t>06143006710012</t>
  </si>
  <si>
    <t>ACOPACREMS DE R.L</t>
  </si>
  <si>
    <t>23/08/2022</t>
  </si>
  <si>
    <t>20/08/2022</t>
  </si>
  <si>
    <t>06141612021044</t>
  </si>
  <si>
    <t>LUIGEMI S.A DE C.V.</t>
  </si>
  <si>
    <t>29/08/2022</t>
  </si>
  <si>
    <t>09040412560016</t>
  </si>
  <si>
    <t>NOE ALBERTO GUILLEN</t>
  </si>
  <si>
    <t>27/08/2022</t>
  </si>
  <si>
    <t>06140107690022</t>
  </si>
  <si>
    <t>CASA RIVAS S.A DE C.V.</t>
  </si>
  <si>
    <t>30/07/2022</t>
  </si>
  <si>
    <t>06140307951051</t>
  </si>
  <si>
    <t>ROCELI CONSULTORES, S.A DE C.V.</t>
  </si>
  <si>
    <t>31/07/2022</t>
  </si>
  <si>
    <t>04/08/2022</t>
  </si>
  <si>
    <t>06140301081039</t>
  </si>
  <si>
    <t>LA CASA DE LAS BATERIAS S.A DE C.V.</t>
  </si>
  <si>
    <t>06141105101010</t>
  </si>
  <si>
    <t>CARGOMANIA S.A DE C.V.</t>
  </si>
  <si>
    <t>22/08/2022</t>
  </si>
  <si>
    <t>202203436623</t>
  </si>
  <si>
    <t>06140108140066</t>
  </si>
  <si>
    <t>3</t>
  </si>
  <si>
    <t>12</t>
  </si>
  <si>
    <t>DIRECCION GENERAL DE TESORERIA</t>
  </si>
  <si>
    <t>12/09/2022</t>
  </si>
  <si>
    <t>113608</t>
  </si>
  <si>
    <t>06141702660013</t>
  </si>
  <si>
    <t>ALSI S.A DE C.V.</t>
  </si>
  <si>
    <t>113868</t>
  </si>
  <si>
    <t>16/09/2022</t>
  </si>
  <si>
    <t>31829</t>
  </si>
  <si>
    <t>140913</t>
  </si>
  <si>
    <t>06141603991030</t>
  </si>
  <si>
    <t>PRICEMART EL SALVADOR S.A DE C.V.</t>
  </si>
  <si>
    <t>06141503560018</t>
  </si>
  <si>
    <t>36</t>
  </si>
  <si>
    <t>15/09/2022</t>
  </si>
  <si>
    <t xml:space="preserve">INDUSTRIAS TOPAZ, S.A </t>
  </si>
  <si>
    <t>37</t>
  </si>
  <si>
    <t>31/08/2022</t>
  </si>
  <si>
    <t>3285277</t>
  </si>
  <si>
    <t>19/09/2022</t>
  </si>
  <si>
    <t>202203440729</t>
  </si>
  <si>
    <t>3608037</t>
  </si>
  <si>
    <t>15/10/2022</t>
  </si>
  <si>
    <t>785858</t>
  </si>
  <si>
    <t>02101911710016</t>
  </si>
  <si>
    <t>ALMACENES VIDRI, S.A DE C.V.</t>
  </si>
  <si>
    <t>3942657</t>
  </si>
  <si>
    <t>06/10/2022</t>
  </si>
  <si>
    <t>3943762</t>
  </si>
  <si>
    <t>NOVIEMBRE</t>
  </si>
  <si>
    <t>07/11/2022</t>
  </si>
  <si>
    <t>04/11/2022</t>
  </si>
  <si>
    <t>02/11/2022</t>
  </si>
  <si>
    <t>42993</t>
  </si>
  <si>
    <t>31/10/2022</t>
  </si>
  <si>
    <t>3981025</t>
  </si>
  <si>
    <t>09/11/2022</t>
  </si>
  <si>
    <t>4164114</t>
  </si>
  <si>
    <t>67815</t>
  </si>
  <si>
    <t>DICIEMBRE</t>
  </si>
  <si>
    <t>16/12/2022</t>
  </si>
  <si>
    <t>6999</t>
  </si>
  <si>
    <t>06140109770045</t>
  </si>
  <si>
    <t>AGDO, S.A</t>
  </si>
  <si>
    <t>2248</t>
  </si>
  <si>
    <t>19/12/2022</t>
  </si>
  <si>
    <t>77</t>
  </si>
  <si>
    <t>15/12/2022</t>
  </si>
  <si>
    <t>140072</t>
  </si>
  <si>
    <t>11/12/2022</t>
  </si>
  <si>
    <t>38711</t>
  </si>
  <si>
    <t>256330</t>
  </si>
  <si>
    <t>13/12/2022</t>
  </si>
  <si>
    <t>259597</t>
  </si>
  <si>
    <t>30/11/2022</t>
  </si>
  <si>
    <t>4264826</t>
  </si>
  <si>
    <t>10/12/2022</t>
  </si>
  <si>
    <t>698166</t>
  </si>
  <si>
    <t>01/12/2022</t>
  </si>
  <si>
    <t>1938</t>
  </si>
  <si>
    <t>12172906071011</t>
  </si>
  <si>
    <t>CORPORACION DE INVERSIONES TURISTICAS</t>
  </si>
  <si>
    <t>06142402061074</t>
  </si>
  <si>
    <t>PROMED DE EL SALVADOR</t>
  </si>
  <si>
    <t>17/12/2022</t>
  </si>
  <si>
    <t xml:space="preserve">                                         </t>
  </si>
  <si>
    <t xml:space="preserve">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</si>
</sst>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4" formatCode="_-&quot;$&quot;* #,##0.00_-;\-&quot;$&quot;* #,##0.00_-;_-&quot;$&quot;* &quot;-&quot;??_-;_-@_-"/>
  </numFmts>
  <fonts count="11" x14ac:knownFonts="1">
    <font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Berlin Sans FB Demi"/>
      <family val="2"/>
    </font>
    <font>
      <b/>
      <sz val="10"/>
      <color theme="1"/>
      <name val="Berlin Sans FB Demi"/>
      <family val="2"/>
    </font>
    <font>
      <sz val="11"/>
      <color theme="1"/>
      <name val="Berlin Sans FB Demi"/>
      <family val="2"/>
    </font>
    <font>
      <b/>
      <sz val="9"/>
      <color rgb="FF333333"/>
      <name val="Arial"/>
      <family val="2"/>
    </font>
    <font>
      <sz val="8"/>
      <color theme="1"/>
      <name val="Arial Narrow"/>
      <family val="2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2">
    <xf numFmtId="0" fontId="0" fillId="0" borderId="0"/>
    <xf numFmtId="44" fontId="4" fillId="0" borderId="0" applyFont="0" applyFill="0" applyBorder="0" applyAlignment="0" applyProtection="0"/>
  </cellStyleXfs>
  <cellXfs count="40">
    <xf numFmtId="0" fontId="0" fillId="0" borderId="0" xfId="0"/>
    <xf numFmtId="49" fontId="0" fillId="0" borderId="0" xfId="0" applyNumberFormat="1"/>
    <xf numFmtId="0" fontId="0" fillId="0" borderId="0" xfId="0" applyNumberFormat="1"/>
    <xf numFmtId="44" fontId="0" fillId="0" borderId="0" xfId="1" applyFont="1"/>
    <xf numFmtId="44" fontId="0" fillId="0" borderId="1" xfId="1" applyFont="1" applyBorder="1"/>
    <xf numFmtId="0" fontId="0" fillId="0" borderId="0" xfId="0" applyAlignment="1"/>
    <xf numFmtId="0" fontId="5" fillId="0" borderId="0" xfId="0" applyFont="1" applyBorder="1" applyAlignment="1">
      <alignment horizontal="right"/>
    </xf>
    <xf numFmtId="0" fontId="6" fillId="0" borderId="0" xfId="0" applyFont="1" applyBorder="1" applyAlignment="1">
      <alignment horizontal="right"/>
    </xf>
    <xf numFmtId="49" fontId="5" fillId="0" borderId="6" xfId="0" applyNumberFormat="1" applyFont="1" applyBorder="1" applyAlignment="1">
      <alignment horizontal="right"/>
    </xf>
    <xf numFmtId="44" fontId="7" fillId="0" borderId="6" xfId="1" applyFont="1" applyBorder="1" applyAlignment="1">
      <alignment horizontal="right"/>
    </xf>
    <xf numFmtId="44" fontId="7" fillId="2" borderId="6" xfId="1" applyFont="1" applyFill="1" applyBorder="1" applyAlignment="1">
      <alignment horizontal="right"/>
    </xf>
    <xf numFmtId="49" fontId="7" fillId="0" borderId="7" xfId="0" applyNumberFormat="1" applyFont="1" applyBorder="1" applyAlignment="1">
      <alignment horizontal="right"/>
    </xf>
    <xf numFmtId="0" fontId="5" fillId="3" borderId="5" xfId="0" applyFont="1" applyFill="1" applyBorder="1" applyAlignment="1">
      <alignment horizontal="center"/>
    </xf>
    <xf numFmtId="49" fontId="7" fillId="3" borderId="6" xfId="0" applyNumberFormat="1" applyFont="1" applyFill="1" applyBorder="1" applyAlignment="1">
      <alignment horizontal="center"/>
    </xf>
    <xf numFmtId="44" fontId="7" fillId="3" borderId="6" xfId="1" applyFont="1" applyFill="1" applyBorder="1" applyAlignment="1">
      <alignment horizontal="right"/>
    </xf>
    <xf numFmtId="49" fontId="7" fillId="0" borderId="6" xfId="0" applyNumberFormat="1" applyFont="1" applyBorder="1" applyAlignment="1">
      <alignment horizontal="right"/>
    </xf>
    <xf numFmtId="49" fontId="7" fillId="0" borderId="6" xfId="0" applyNumberFormat="1" applyFont="1" applyFill="1" applyBorder="1" applyAlignment="1">
      <alignment horizontal="center"/>
    </xf>
    <xf numFmtId="0" fontId="7" fillId="3" borderId="6" xfId="0" applyFont="1" applyFill="1" applyBorder="1" applyAlignment="1"/>
    <xf numFmtId="0" fontId="7" fillId="0" borderId="6" xfId="1" applyNumberFormat="1" applyFont="1" applyFill="1" applyBorder="1" applyAlignment="1"/>
    <xf numFmtId="49" fontId="7" fillId="3" borderId="6" xfId="1" applyNumberFormat="1" applyFont="1" applyFill="1" applyBorder="1" applyAlignment="1">
      <alignment horizontal="center"/>
    </xf>
    <xf numFmtId="44" fontId="7" fillId="0" borderId="6" xfId="1" applyFont="1" applyFill="1" applyBorder="1" applyAlignment="1">
      <alignment horizontal="right"/>
    </xf>
    <xf numFmtId="0" fontId="7" fillId="0" borderId="6" xfId="1" applyNumberFormat="1" applyFont="1" applyBorder="1" applyAlignment="1"/>
    <xf numFmtId="44" fontId="7" fillId="0" borderId="6" xfId="1" applyNumberFormat="1" applyFont="1" applyBorder="1" applyAlignment="1">
      <alignment horizontal="right"/>
    </xf>
    <xf numFmtId="49" fontId="7" fillId="0" borderId="7" xfId="1" applyNumberFormat="1" applyFont="1" applyBorder="1" applyAlignment="1">
      <alignment horizontal="right"/>
    </xf>
    <xf numFmtId="49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0" fontId="7" fillId="0" borderId="6" xfId="1" applyNumberFormat="1" applyFont="1" applyFill="1" applyBorder="1" applyAlignment="1">
      <alignment horizontal="right"/>
    </xf>
    <xf numFmtId="44" fontId="7" fillId="0" borderId="6" xfId="1" applyFont="1" applyBorder="1" applyAlignment="1">
      <alignment horizontal="center"/>
    </xf>
    <xf numFmtId="0" fontId="7" fillId="0" borderId="6" xfId="0" applyFont="1" applyBorder="1" applyAlignment="1">
      <alignment horizontal="center"/>
    </xf>
    <xf numFmtId="0" fontId="0" fillId="0" borderId="8" xfId="0" applyFont="1" applyBorder="1"/>
    <xf numFmtId="0" fontId="8" fillId="4" borderId="8" xfId="0" applyFont="1" applyFill="1" applyBorder="1"/>
    <xf numFmtId="44" fontId="0" fillId="0" borderId="0" xfId="0" applyNumberFormat="1"/>
    <xf numFmtId="0" fontId="9" fillId="5" borderId="9" xfId="0" applyFont="1" applyFill="1" applyBorder="1" applyAlignment="1">
      <alignment horizontal="left" vertical="center"/>
    </xf>
    <xf numFmtId="44" fontId="10" fillId="0" borderId="0" xfId="0" applyNumberFormat="1" applyFont="1"/>
    <xf numFmtId="49" fontId="7" fillId="3" borderId="6" xfId="0" applyNumberFormat="1" applyFont="1" applyFill="1" applyBorder="1" applyAlignment="1">
      <alignment horizontal="right"/>
    </xf>
    <xf numFmtId="0" fontId="0" fillId="0" borderId="0" xfId="0" applyAlignment="1">
      <alignment horizontal="right"/>
    </xf>
    <xf numFmtId="44" fontId="0" fillId="6" borderId="0" xfId="1" applyFont="1" applyFill="1"/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</cellXfs>
  <cellStyles count="2">
    <cellStyle name="Moneda" xfId="1" builtinId="4"/>
    <cellStyle name="Normal" xfId="0" builtinId="0"/>
  </cellStyles>
  <dxfs count="24">
    <dxf>
      <font>
        <color rgb="FF9C0006"/>
      </font>
      <fill>
        <patternFill>
          <bgColor rgb="FFFFC7CE"/>
        </patternFill>
      </fill>
    </dxf>
    <dxf>
      <numFmt numFmtId="30" formatCode="@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34" formatCode="_-&quot;$&quot;* #,##0.00_-;\-&quot;$&quot;* #,##0.00_-;_-&quot;$&quot;* &quot;-&quot;??_-;_-@_-"/>
    </dxf>
    <dxf>
      <alignment horizontal="right" vertical="bottom" textRotation="0" wrapText="0" indent="0" justifyLastLine="0" shrinkToFit="0" readingOrder="0"/>
    </dxf>
    <dxf>
      <alignment horizontal="right" vertical="bottom" textRotation="0" wrapText="0" indent="0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b/>
        <i val="0"/>
        <strike val="0"/>
      </font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../../../../PLANTILLAS%20IVA%20F-07v9.10.xlsm" TargetMode="External"/><Relationship Id="rId1" Type="http://schemas.openxmlformats.org/officeDocument/2006/relationships/hyperlink" Target="BASE%20DE%20CLIENTES%20IVA%202021.xlsx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1</xdr:row>
      <xdr:rowOff>104775</xdr:rowOff>
    </xdr:from>
    <xdr:to>
      <xdr:col>4</xdr:col>
      <xdr:colOff>161925</xdr:colOff>
      <xdr:row>19</xdr:row>
      <xdr:rowOff>161925</xdr:rowOff>
    </xdr:to>
    <xdr:sp macro="" textlink="">
      <xdr:nvSpPr>
        <xdr:cNvPr id="4" name="3 Rectángulo redondeado"/>
        <xdr:cNvSpPr/>
      </xdr:nvSpPr>
      <xdr:spPr>
        <a:xfrm>
          <a:off x="600075" y="295275"/>
          <a:ext cx="2962275" cy="3486150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3</xdr:col>
      <xdr:colOff>425822</xdr:colOff>
      <xdr:row>20</xdr:row>
      <xdr:rowOff>134472</xdr:rowOff>
    </xdr:from>
    <xdr:to>
      <xdr:col>3</xdr:col>
      <xdr:colOff>1322293</xdr:colOff>
      <xdr:row>21</xdr:row>
      <xdr:rowOff>168089</xdr:rowOff>
    </xdr:to>
    <xdr:sp macro="[2]!GuardarDatos" textlink="">
      <xdr:nvSpPr>
        <xdr:cNvPr id="6" name="5 Bisel"/>
        <xdr:cNvSpPr/>
      </xdr:nvSpPr>
      <xdr:spPr>
        <a:xfrm>
          <a:off x="2364440" y="3944472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1</xdr:col>
      <xdr:colOff>168087</xdr:colOff>
      <xdr:row>20</xdr:row>
      <xdr:rowOff>123265</xdr:rowOff>
    </xdr:from>
    <xdr:to>
      <xdr:col>2</xdr:col>
      <xdr:colOff>145676</xdr:colOff>
      <xdr:row>21</xdr:row>
      <xdr:rowOff>156882</xdr:rowOff>
    </xdr:to>
    <xdr:sp macro="[2]!LimpiarDatos" textlink="">
      <xdr:nvSpPr>
        <xdr:cNvPr id="5" name="4 Bisel"/>
        <xdr:cNvSpPr/>
      </xdr:nvSpPr>
      <xdr:spPr>
        <a:xfrm>
          <a:off x="930087" y="3933265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1</xdr:col>
      <xdr:colOff>705972</xdr:colOff>
      <xdr:row>22</xdr:row>
      <xdr:rowOff>179293</xdr:rowOff>
    </xdr:from>
    <xdr:to>
      <xdr:col>3</xdr:col>
      <xdr:colOff>784412</xdr:colOff>
      <xdr:row>24</xdr:row>
      <xdr:rowOff>145675</xdr:rowOff>
    </xdr:to>
    <xdr:sp macro="" textlink="">
      <xdr:nvSpPr>
        <xdr:cNvPr id="2" name="1 Bisel">
          <a:hlinkClick xmlns:r="http://schemas.openxmlformats.org/officeDocument/2006/relationships" r:id="rId1"/>
        </xdr:cNvPr>
        <xdr:cNvSpPr/>
      </xdr:nvSpPr>
      <xdr:spPr>
        <a:xfrm>
          <a:off x="1467972" y="4370293"/>
          <a:ext cx="1255058" cy="347382"/>
        </a:xfrm>
        <a:prstGeom prst="bevel">
          <a:avLst/>
        </a:prstGeom>
        <a:ln w="3175">
          <a:solidFill>
            <a:schemeClr val="bg1">
              <a:lumMod val="50000"/>
            </a:schemeClr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PROVEEDORES</a:t>
          </a:r>
        </a:p>
      </xdr:txBody>
    </xdr:sp>
    <xdr:clientData/>
  </xdr:twoCellAnchor>
  <xdr:twoCellAnchor>
    <xdr:from>
      <xdr:col>0</xdr:col>
      <xdr:colOff>582706</xdr:colOff>
      <xdr:row>0</xdr:row>
      <xdr:rowOff>67235</xdr:rowOff>
    </xdr:from>
    <xdr:to>
      <xdr:col>4</xdr:col>
      <xdr:colOff>156882</xdr:colOff>
      <xdr:row>1</xdr:row>
      <xdr:rowOff>33618</xdr:rowOff>
    </xdr:to>
    <xdr:sp macro="" textlink="">
      <xdr:nvSpPr>
        <xdr:cNvPr id="3" name="2 Rectángulo redondeado"/>
        <xdr:cNvSpPr/>
      </xdr:nvSpPr>
      <xdr:spPr>
        <a:xfrm>
          <a:off x="582706" y="67235"/>
          <a:ext cx="2924735" cy="593912"/>
        </a:xfrm>
        <a:prstGeom prst="roundRect">
          <a:avLst/>
        </a:prstGeom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20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 DE COMPRAS</a:t>
          </a:r>
        </a:p>
      </xdr:txBody>
    </xdr:sp>
    <xdr:clientData/>
  </xdr:twoCellAnchor>
  <xdr:twoCellAnchor>
    <xdr:from>
      <xdr:col>6</xdr:col>
      <xdr:colOff>56030</xdr:colOff>
      <xdr:row>6</xdr:row>
      <xdr:rowOff>22412</xdr:rowOff>
    </xdr:from>
    <xdr:to>
      <xdr:col>7</xdr:col>
      <xdr:colOff>381000</xdr:colOff>
      <xdr:row>7</xdr:row>
      <xdr:rowOff>134471</xdr:rowOff>
    </xdr:to>
    <xdr:sp macro="" textlink="">
      <xdr:nvSpPr>
        <xdr:cNvPr id="7" name="6 Bisel">
          <a:hlinkClick xmlns:r="http://schemas.openxmlformats.org/officeDocument/2006/relationships" r:id="rId2"/>
        </xdr:cNvPr>
        <xdr:cNvSpPr/>
      </xdr:nvSpPr>
      <xdr:spPr>
        <a:xfrm>
          <a:off x="5165912" y="1613647"/>
          <a:ext cx="1086970" cy="302559"/>
        </a:xfrm>
        <a:prstGeom prst="bevel">
          <a:avLst/>
        </a:prstGeom>
      </xdr:spPr>
      <xdr:style>
        <a:lnRef idx="0">
          <a:schemeClr val="accent3"/>
        </a:lnRef>
        <a:fillRef idx="3">
          <a:schemeClr val="accent3"/>
        </a:fillRef>
        <a:effectRef idx="3">
          <a:schemeClr val="accent3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s-ES" sz="1100"/>
            <a:t>DECLARACION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3" name="2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4" name="3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515471</xdr:colOff>
      <xdr:row>0</xdr:row>
      <xdr:rowOff>952499</xdr:rowOff>
    </xdr:from>
    <xdr:to>
      <xdr:col>4</xdr:col>
      <xdr:colOff>161925</xdr:colOff>
      <xdr:row>19</xdr:row>
      <xdr:rowOff>104774</xdr:rowOff>
    </xdr:to>
    <xdr:sp macro="" textlink="">
      <xdr:nvSpPr>
        <xdr:cNvPr id="5" name="4 Rectángulo redondeado"/>
        <xdr:cNvSpPr/>
      </xdr:nvSpPr>
      <xdr:spPr>
        <a:xfrm>
          <a:off x="515471" y="952499"/>
          <a:ext cx="3400425" cy="3735481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1</xdr:col>
      <xdr:colOff>414616</xdr:colOff>
      <xdr:row>20</xdr:row>
      <xdr:rowOff>89647</xdr:rowOff>
    </xdr:from>
    <xdr:to>
      <xdr:col>3</xdr:col>
      <xdr:colOff>44822</xdr:colOff>
      <xdr:row>21</xdr:row>
      <xdr:rowOff>123264</xdr:rowOff>
    </xdr:to>
    <xdr:sp macro="[2]!LimpiarContri" textlink="">
      <xdr:nvSpPr>
        <xdr:cNvPr id="6" name="5 Bisel"/>
        <xdr:cNvSpPr/>
      </xdr:nvSpPr>
      <xdr:spPr>
        <a:xfrm>
          <a:off x="1176616" y="389964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3</xdr:col>
      <xdr:colOff>437027</xdr:colOff>
      <xdr:row>20</xdr:row>
      <xdr:rowOff>100853</xdr:rowOff>
    </xdr:from>
    <xdr:to>
      <xdr:col>3</xdr:col>
      <xdr:colOff>1333498</xdr:colOff>
      <xdr:row>21</xdr:row>
      <xdr:rowOff>134470</xdr:rowOff>
    </xdr:to>
    <xdr:sp macro="[2]!DatosContri" textlink="">
      <xdr:nvSpPr>
        <xdr:cNvPr id="7" name="6 Bisel"/>
        <xdr:cNvSpPr/>
      </xdr:nvSpPr>
      <xdr:spPr>
        <a:xfrm>
          <a:off x="2465292" y="3910853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537883</xdr:colOff>
      <xdr:row>0</xdr:row>
      <xdr:rowOff>134471</xdr:rowOff>
    </xdr:from>
    <xdr:to>
      <xdr:col>4</xdr:col>
      <xdr:colOff>168088</xdr:colOff>
      <xdr:row>0</xdr:row>
      <xdr:rowOff>874059</xdr:rowOff>
    </xdr:to>
    <xdr:sp macro="" textlink="">
      <xdr:nvSpPr>
        <xdr:cNvPr id="8" name="7 Rectángulo redondeado"/>
        <xdr:cNvSpPr/>
      </xdr:nvSpPr>
      <xdr:spPr>
        <a:xfrm>
          <a:off x="537883" y="13447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CONTRIBUYENTE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600075</xdr:colOff>
      <xdr:row>0</xdr:row>
      <xdr:rowOff>918881</xdr:rowOff>
    </xdr:from>
    <xdr:to>
      <xdr:col>4</xdr:col>
      <xdr:colOff>161925</xdr:colOff>
      <xdr:row>23</xdr:row>
      <xdr:rowOff>123824</xdr:rowOff>
    </xdr:to>
    <xdr:sp macro="" textlink="">
      <xdr:nvSpPr>
        <xdr:cNvPr id="2" name="1 Rectángulo redondeado"/>
        <xdr:cNvSpPr/>
      </xdr:nvSpPr>
      <xdr:spPr>
        <a:xfrm>
          <a:off x="600075" y="918881"/>
          <a:ext cx="3315821" cy="4494119"/>
        </a:xfrm>
        <a:prstGeom prst="roundRect">
          <a:avLst>
            <a:gd name="adj" fmla="val 6056"/>
          </a:avLst>
        </a:prstGeom>
        <a:noFill/>
        <a:scene3d>
          <a:camera prst="orthographicFront"/>
          <a:lightRig rig="threePt" dir="t"/>
        </a:scene3d>
        <a:sp3d>
          <a:bevelT/>
        </a:sp3d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ES" sz="1100"/>
        </a:p>
      </xdr:txBody>
    </xdr:sp>
    <xdr:clientData/>
  </xdr:twoCellAnchor>
  <xdr:twoCellAnchor>
    <xdr:from>
      <xdr:col>6</xdr:col>
      <xdr:colOff>327770</xdr:colOff>
      <xdr:row>21</xdr:row>
      <xdr:rowOff>167528</xdr:rowOff>
    </xdr:from>
    <xdr:to>
      <xdr:col>7</xdr:col>
      <xdr:colOff>462241</xdr:colOff>
      <xdr:row>22</xdr:row>
      <xdr:rowOff>201145</xdr:rowOff>
    </xdr:to>
    <xdr:sp macro="[2]!LimpiarConsumi" textlink="">
      <xdr:nvSpPr>
        <xdr:cNvPr id="3" name="2 Bisel"/>
        <xdr:cNvSpPr/>
      </xdr:nvSpPr>
      <xdr:spPr>
        <a:xfrm>
          <a:off x="5370417" y="4986057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/>
            <a:t>Limpiar</a:t>
          </a:r>
        </a:p>
      </xdr:txBody>
    </xdr:sp>
    <xdr:clientData/>
  </xdr:twoCellAnchor>
  <xdr:twoCellAnchor>
    <xdr:from>
      <xdr:col>4</xdr:col>
      <xdr:colOff>264456</xdr:colOff>
      <xdr:row>22</xdr:row>
      <xdr:rowOff>2802</xdr:rowOff>
    </xdr:from>
    <xdr:to>
      <xdr:col>5</xdr:col>
      <xdr:colOff>634251</xdr:colOff>
      <xdr:row>23</xdr:row>
      <xdr:rowOff>25213</xdr:rowOff>
    </xdr:to>
    <xdr:sp macro="[2]!DatosConsumi" textlink="">
      <xdr:nvSpPr>
        <xdr:cNvPr id="7" name="6 Bisel"/>
        <xdr:cNvSpPr/>
      </xdr:nvSpPr>
      <xdr:spPr>
        <a:xfrm>
          <a:off x="4018427" y="5011831"/>
          <a:ext cx="896471" cy="224117"/>
        </a:xfrm>
        <a:prstGeom prst="bevel">
          <a:avLst/>
        </a:prstGeom>
        <a:effectLst>
          <a:outerShdw blurRad="50800" dist="38100" dir="5400000" algn="t" rotWithShape="0">
            <a:prstClr val="black">
              <a:alpha val="40000"/>
            </a:prstClr>
          </a:outerShdw>
        </a:effectLst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lang="es-ES" sz="1100" b="1" i="0" baseline="0"/>
            <a:t>Grabar</a:t>
          </a:r>
        </a:p>
      </xdr:txBody>
    </xdr:sp>
    <xdr:clientData/>
  </xdr:twoCellAnchor>
  <xdr:twoCellAnchor>
    <xdr:from>
      <xdr:col>0</xdr:col>
      <xdr:colOff>504265</xdr:colOff>
      <xdr:row>0</xdr:row>
      <xdr:rowOff>78441</xdr:rowOff>
    </xdr:from>
    <xdr:to>
      <xdr:col>4</xdr:col>
      <xdr:colOff>134470</xdr:colOff>
      <xdr:row>0</xdr:row>
      <xdr:rowOff>818029</xdr:rowOff>
    </xdr:to>
    <xdr:sp macro="" textlink="">
      <xdr:nvSpPr>
        <xdr:cNvPr id="5" name="4 Rectángulo redondeado"/>
        <xdr:cNvSpPr/>
      </xdr:nvSpPr>
      <xdr:spPr>
        <a:xfrm>
          <a:off x="504265" y="78441"/>
          <a:ext cx="3384176" cy="739588"/>
        </a:xfrm>
        <a:prstGeom prst="roundRect">
          <a:avLst/>
        </a:prstGeom>
      </xdr:spPr>
      <xdr:style>
        <a:lnRef idx="2">
          <a:schemeClr val="accent1"/>
        </a:lnRef>
        <a:fillRef idx="1">
          <a:schemeClr val="l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rtlCol="0" anchor="ctr">
          <a:scene3d>
            <a:camera prst="orthographicFront"/>
            <a:lightRig rig="flat" dir="tl">
              <a:rot lat="0" lon="0" rev="6600000"/>
            </a:lightRig>
          </a:scene3d>
          <a:sp3d extrusionH="25400" contourW="8890">
            <a:bevelT w="38100" h="31750"/>
            <a:contourClr>
              <a:schemeClr val="accent2">
                <a:shade val="75000"/>
              </a:schemeClr>
            </a:contourClr>
          </a:sp3d>
        </a:bodyPr>
        <a:lstStyle/>
        <a:p>
          <a:pPr algn="ctr"/>
          <a:r>
            <a:rPr lang="es-ES" sz="1800" b="1" cap="none" spc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REGISTRO</a:t>
          </a:r>
          <a:r>
            <a:rPr lang="es-ES" sz="1800" b="1" cap="none" spc="0" baseline="0">
              <a:ln w="11430"/>
              <a:gradFill>
                <a:gsLst>
                  <a:gs pos="0">
                    <a:schemeClr val="accent2">
                      <a:tint val="70000"/>
                      <a:satMod val="245000"/>
                    </a:schemeClr>
                  </a:gs>
                  <a:gs pos="75000">
                    <a:schemeClr val="accent2">
                      <a:tint val="90000"/>
                      <a:shade val="60000"/>
                      <a:satMod val="240000"/>
                    </a:schemeClr>
                  </a:gs>
                  <a:gs pos="100000">
                    <a:schemeClr val="accent2">
                      <a:tint val="100000"/>
                      <a:shade val="50000"/>
                      <a:satMod val="240000"/>
                    </a:schemeClr>
                  </a:gs>
                </a:gsLst>
                <a:lin ang="5400000"/>
              </a:gradFill>
              <a:effectLst>
                <a:outerShdw blurRad="50800" dist="39000" dir="5460000" algn="tl">
                  <a:srgbClr val="000000">
                    <a:alpha val="38000"/>
                  </a:srgbClr>
                </a:outerShdw>
              </a:effectLst>
            </a:rPr>
            <a:t> DE VENTAS CONSUMIDOR FINAL</a:t>
          </a:r>
          <a:endParaRPr lang="es-ES" sz="1800" b="1" cap="none" spc="0">
            <a:ln w="11430"/>
            <a:gradFill>
              <a:gsLst>
                <a:gs pos="0">
                  <a:schemeClr val="accent2">
                    <a:tint val="70000"/>
                    <a:satMod val="245000"/>
                  </a:schemeClr>
                </a:gs>
                <a:gs pos="75000">
                  <a:schemeClr val="accent2">
                    <a:tint val="90000"/>
                    <a:shade val="60000"/>
                    <a:satMod val="240000"/>
                  </a:schemeClr>
                </a:gs>
                <a:gs pos="100000">
                  <a:schemeClr val="accent2">
                    <a:tint val="100000"/>
                    <a:shade val="50000"/>
                    <a:satMod val="240000"/>
                  </a:schemeClr>
                </a:gs>
              </a:gsLst>
              <a:lin ang="5400000"/>
            </a:gradFill>
            <a:effectLst>
              <a:outerShdw blurRad="50800" dist="39000" dir="5460000" algn="tl">
                <a:srgbClr val="000000">
                  <a:alpha val="38000"/>
                </a:srgbClr>
              </a:outerShdw>
            </a:effectLst>
          </a:endParaRP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rincipal/Desktop/CLIENTES%20DE%20IVA/BASE%20DE%20CLIENTES%20IVA%202021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Startup" Target="PERSONAL.XLSB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SE DE PROVEEDORES"/>
      <sheetName val="Hoja1"/>
    </sheetNames>
    <sheetDataSet>
      <sheetData sheetId="0">
        <row r="1">
          <cell r="A1" t="str">
            <v>NIT</v>
          </cell>
          <cell r="B1" t="str">
            <v>PROVEEDOR</v>
          </cell>
        </row>
        <row r="2">
          <cell r="A2" t="str">
            <v>02023112741019</v>
          </cell>
          <cell r="B2" t="str">
            <v>OLGA ELIZABETH RIVAS DE ORELLANA</v>
          </cell>
        </row>
        <row r="3">
          <cell r="A3" t="str">
            <v xml:space="preserve"> </v>
          </cell>
          <cell r="B3" t="str">
            <v xml:space="preserve">RICARDO E.G SANTOS </v>
          </cell>
        </row>
        <row r="4">
          <cell r="A4" t="str">
            <v>02071902091019</v>
          </cell>
          <cell r="B4" t="str">
            <v>EL INDIO S.A DE C.V</v>
          </cell>
        </row>
        <row r="5">
          <cell r="A5" t="str">
            <v>02100108750017</v>
          </cell>
          <cell r="B5" t="str">
            <v xml:space="preserve">CARLOS EDUARDO MARTINEZ </v>
          </cell>
        </row>
        <row r="6">
          <cell r="A6" t="str">
            <v>02101810771036</v>
          </cell>
          <cell r="B6" t="str">
            <v>JOSE OMAR CARPIO ALARCON</v>
          </cell>
        </row>
        <row r="7">
          <cell r="A7" t="str">
            <v>02101911710016</v>
          </cell>
          <cell r="B7" t="str">
            <v>ALMACENES VIDRI, S.A DE C.V.</v>
          </cell>
        </row>
        <row r="8">
          <cell r="A8" t="str">
            <v>02102309931011</v>
          </cell>
          <cell r="B8" t="str">
            <v xml:space="preserve">ELECTRO INDUSTRIALES EL PACIFICO S.A DE C.V </v>
          </cell>
        </row>
        <row r="9">
          <cell r="A9" t="str">
            <v>02102701001014</v>
          </cell>
          <cell r="B9" t="str">
            <v>UNILLANTAS S.A DE C.V.</v>
          </cell>
        </row>
        <row r="10">
          <cell r="A10" t="str">
            <v>02102908061017</v>
          </cell>
          <cell r="B10" t="str">
            <v xml:space="preserve">V &amp; G DE EL SALVADOR S.A DE C.V </v>
          </cell>
        </row>
        <row r="11">
          <cell r="A11" t="str">
            <v>02133003651018</v>
          </cell>
          <cell r="B11" t="str">
            <v>JOSE ADAN MAGAÑA</v>
          </cell>
        </row>
        <row r="12">
          <cell r="A12" t="str">
            <v>03020203061023</v>
          </cell>
          <cell r="B12" t="str">
            <v xml:space="preserve">ELEKTROLAZER S.A DE C.V </v>
          </cell>
        </row>
        <row r="13">
          <cell r="A13" t="str">
            <v>03062109801018</v>
          </cell>
          <cell r="B13" t="str">
            <v>DOUGLAS ORLANDO TEPATA TEPATA</v>
          </cell>
        </row>
        <row r="14">
          <cell r="A14" t="str">
            <v>03150309971011</v>
          </cell>
          <cell r="B14" t="str">
            <v>SO S.A DE C.V.</v>
          </cell>
        </row>
        <row r="15">
          <cell r="A15" t="str">
            <v>03151608560012</v>
          </cell>
          <cell r="B15" t="str">
            <v xml:space="preserve">JORGE ALBERTO LUNA </v>
          </cell>
        </row>
        <row r="16">
          <cell r="A16" t="str">
            <v>04072309650015</v>
          </cell>
          <cell r="B16" t="str">
            <v>ULISES RODRIGUEZ SOSA</v>
          </cell>
        </row>
        <row r="17">
          <cell r="A17" t="str">
            <v>04161506530021</v>
          </cell>
          <cell r="B17" t="str">
            <v>NOELIA TEJADA DE REYES</v>
          </cell>
        </row>
        <row r="18">
          <cell r="A18" t="str">
            <v>04312511630011</v>
          </cell>
          <cell r="B18" t="str">
            <v xml:space="preserve">MARIA LIDUVINA CARDOZA </v>
          </cell>
        </row>
        <row r="19">
          <cell r="A19" t="str">
            <v>05030412821038</v>
          </cell>
          <cell r="B19" t="str">
            <v>JOSE GUILLERMO CRUZ PAREDES</v>
          </cell>
        </row>
        <row r="20">
          <cell r="A20" t="str">
            <v>05032201151020</v>
          </cell>
          <cell r="B20" t="str">
            <v>ELECTRICOS OMEGA S.A DE C.V.</v>
          </cell>
        </row>
        <row r="21">
          <cell r="A21" t="str">
            <v>05043110741013</v>
          </cell>
          <cell r="B21" t="str">
            <v>OSCAR HUMBERTO RIVAS INTERIANO</v>
          </cell>
        </row>
        <row r="22">
          <cell r="A22" t="str">
            <v>05062912691016</v>
          </cell>
          <cell r="B22" t="str">
            <v xml:space="preserve">DAVID EVORA GUZMAN </v>
          </cell>
        </row>
        <row r="23">
          <cell r="A23" t="str">
            <v>05081710540010</v>
          </cell>
          <cell r="B23" t="str">
            <v xml:space="preserve">MARCOS ANTONIO PORTILLO </v>
          </cell>
        </row>
        <row r="24">
          <cell r="A24" t="str">
            <v>05090101650011</v>
          </cell>
          <cell r="B24" t="str">
            <v>ISRAEL ALVARADO</v>
          </cell>
        </row>
        <row r="25">
          <cell r="A25" t="str">
            <v>05091510071011</v>
          </cell>
          <cell r="B25" t="str">
            <v>AGROFERRETERIA SAN RAFAEL</v>
          </cell>
        </row>
        <row r="26">
          <cell r="A26" t="str">
            <v>05091606111014</v>
          </cell>
          <cell r="B26" t="str">
            <v>PULSEM DE C.V.</v>
          </cell>
        </row>
        <row r="27">
          <cell r="A27" t="str">
            <v>05092604480012</v>
          </cell>
          <cell r="B27" t="str">
            <v>ROBERTO HERNANDEZ MENJIVAR</v>
          </cell>
        </row>
        <row r="28">
          <cell r="A28" t="str">
            <v>05110610820011</v>
          </cell>
          <cell r="B28" t="str">
            <v>EL SURCO S.A DE C.V</v>
          </cell>
        </row>
        <row r="29">
          <cell r="A29" t="str">
            <v>05111302771027</v>
          </cell>
          <cell r="B29" t="str">
            <v>JOSE RIGOBERTO CORDOBA BARRERA</v>
          </cell>
        </row>
        <row r="30">
          <cell r="A30" t="str">
            <v>005703912</v>
          </cell>
          <cell r="B30" t="str">
            <v>JOSE RICARDO ANTONIO MOLINA</v>
          </cell>
        </row>
        <row r="31">
          <cell r="A31" t="str">
            <v>05112105901012</v>
          </cell>
          <cell r="B31" t="str">
            <v xml:space="preserve">SUMER S.A DE C.V </v>
          </cell>
        </row>
        <row r="32">
          <cell r="A32" t="str">
            <v>05112411991017</v>
          </cell>
          <cell r="B32" t="str">
            <v>REPUESTOS NOE S.A DE C.V.</v>
          </cell>
        </row>
        <row r="33">
          <cell r="A33" t="str">
            <v>05120305630027</v>
          </cell>
          <cell r="B33" t="str">
            <v>TONY ALBERTO PEREZ</v>
          </cell>
        </row>
        <row r="34">
          <cell r="A34" t="str">
            <v>06023010921017</v>
          </cell>
          <cell r="B34" t="str">
            <v>TALLERES SOLDATOR S.A DE C.V.</v>
          </cell>
        </row>
        <row r="35">
          <cell r="A35" t="str">
            <v>06140101840022</v>
          </cell>
          <cell r="B35" t="str">
            <v>INDUPAL S.A DE C.V</v>
          </cell>
        </row>
        <row r="36">
          <cell r="A36" t="str">
            <v>06140102001050</v>
          </cell>
          <cell r="B36" t="str">
            <v>COMPRES, S.A DE C.V.</v>
          </cell>
        </row>
        <row r="37">
          <cell r="A37" t="str">
            <v>06140104620021</v>
          </cell>
          <cell r="B37" t="str">
            <v xml:space="preserve">TALLER DIDEA S.A DE C.V </v>
          </cell>
        </row>
        <row r="38">
          <cell r="A38" t="str">
            <v>06140108580017</v>
          </cell>
          <cell r="B38" t="str">
            <v>FREUND S.A DE C.V.</v>
          </cell>
        </row>
        <row r="39">
          <cell r="A39" t="str">
            <v>06140109770045</v>
          </cell>
          <cell r="B39" t="str">
            <v>AGDO, S.A</v>
          </cell>
        </row>
        <row r="40">
          <cell r="A40" t="str">
            <v>06140205031020</v>
          </cell>
          <cell r="B40" t="str">
            <v>TESSA S.A DE C.V.</v>
          </cell>
        </row>
        <row r="41">
          <cell r="A41" t="str">
            <v>06140207081033</v>
          </cell>
          <cell r="B41" t="str">
            <v>POWER SUPPLY S.A DE C.V</v>
          </cell>
        </row>
        <row r="42">
          <cell r="A42" t="str">
            <v>06140209111053</v>
          </cell>
          <cell r="B42" t="str">
            <v>Vip Marketing, S.A de C.V.</v>
          </cell>
        </row>
        <row r="43">
          <cell r="A43" t="str">
            <v>06140212971020</v>
          </cell>
          <cell r="B43" t="str">
            <v>MANEJO INTEGRAL DE DESECHOS SOLIDOS SEM DE C.V.</v>
          </cell>
        </row>
        <row r="44">
          <cell r="A44" t="str">
            <v>06140302870017</v>
          </cell>
          <cell r="B44" t="str">
            <v>ACEROS Y SALES SALVADOREÑOS S.A DE C.V.</v>
          </cell>
        </row>
        <row r="45">
          <cell r="A45" t="str">
            <v>06140310061067</v>
          </cell>
          <cell r="B45" t="str">
            <v xml:space="preserve">PROVEEDORA ELECTRICA DE EL SALVADOR S.A DE CV. </v>
          </cell>
        </row>
        <row r="46">
          <cell r="A46" t="str">
            <v>06140311171036</v>
          </cell>
          <cell r="B46" t="str">
            <v>SOLARTECH CENTROAMERICA S.A DE C.V</v>
          </cell>
        </row>
        <row r="47">
          <cell r="A47" t="str">
            <v>06140311991017</v>
          </cell>
          <cell r="B47" t="str">
            <v>AGROQUIMICA INTERNACIONAL S.A DE C.V</v>
          </cell>
        </row>
        <row r="48">
          <cell r="A48" t="str">
            <v>06140402001010</v>
          </cell>
          <cell r="B48" t="str">
            <v xml:space="preserve">STAR MAIL S.A DE C.V </v>
          </cell>
        </row>
        <row r="49">
          <cell r="A49" t="str">
            <v>06140409670019</v>
          </cell>
          <cell r="B49" t="str">
            <v>STEINER S.A DE C.V</v>
          </cell>
        </row>
        <row r="50">
          <cell r="A50" t="str">
            <v>06140410011032</v>
          </cell>
          <cell r="B50" t="str">
            <v>ACERO NOPA STEEL S.A DE C.V.</v>
          </cell>
        </row>
        <row r="51">
          <cell r="A51" t="str">
            <v>06140509171066</v>
          </cell>
          <cell r="B51" t="str">
            <v xml:space="preserve">AQUASISTEMAS DE EL SALVADOR S.A DE C.V </v>
          </cell>
        </row>
        <row r="52">
          <cell r="A52" t="str">
            <v>06140602031037</v>
          </cell>
          <cell r="B52" t="str">
            <v>FONDO DE ACTIVIDADES ESPECIALES</v>
          </cell>
        </row>
        <row r="53">
          <cell r="A53" t="str">
            <v>06140607161028</v>
          </cell>
          <cell r="B53" t="str">
            <v>PROVEEDORA DE RODAMIENTOS S.A DE C.V.</v>
          </cell>
        </row>
        <row r="54">
          <cell r="A54" t="str">
            <v>06140611750055</v>
          </cell>
          <cell r="B54" t="str">
            <v>TECNICA UNIVERSAL SALVADOREÑA S.A DE C.V</v>
          </cell>
        </row>
        <row r="55">
          <cell r="A55" t="str">
            <v>06140705651014</v>
          </cell>
          <cell r="B55" t="str">
            <v xml:space="preserve">FELIX RAMIREZ ABREGO </v>
          </cell>
        </row>
        <row r="56">
          <cell r="A56" t="str">
            <v>06140705901331</v>
          </cell>
          <cell r="B56" t="str">
            <v>WILLIAM JOSE GUEVARA</v>
          </cell>
        </row>
        <row r="57">
          <cell r="A57" t="str">
            <v>06140706891011</v>
          </cell>
          <cell r="B57" t="str">
            <v>PROYECTOS DE METAL MECANICA S.A DE C.V.</v>
          </cell>
        </row>
        <row r="58">
          <cell r="A58" t="str">
            <v>06140707061020</v>
          </cell>
          <cell r="B58" t="str">
            <v>CALDEGA S.A DE C.V.</v>
          </cell>
        </row>
        <row r="59">
          <cell r="A59" t="str">
            <v>06140711071030</v>
          </cell>
          <cell r="B59" t="str">
            <v xml:space="preserve">OD EL SALVADOR LIMITADA DE C.V </v>
          </cell>
        </row>
        <row r="60">
          <cell r="A60" t="str">
            <v>06140803111012</v>
          </cell>
          <cell r="B60" t="str">
            <v xml:space="preserve">CELASA INGENIERIAS Y EQUIPOS S.A DE C.V </v>
          </cell>
        </row>
        <row r="61">
          <cell r="A61" t="str">
            <v>06140804161013</v>
          </cell>
          <cell r="B61" t="str">
            <v>GRUPO ROMEN S.A DE C.V.</v>
          </cell>
        </row>
        <row r="62">
          <cell r="A62" t="str">
            <v>06140806720015</v>
          </cell>
          <cell r="B62" t="str">
            <v xml:space="preserve">BANCO CUSCATLAN S.A </v>
          </cell>
        </row>
        <row r="63">
          <cell r="A63" t="str">
            <v>06140807141021</v>
          </cell>
          <cell r="B63" t="str">
            <v xml:space="preserve">SEGURIDAD E INVERSIONES S.A DE C.V </v>
          </cell>
        </row>
        <row r="64">
          <cell r="A64" t="str">
            <v>06140807770026</v>
          </cell>
          <cell r="B64" t="str">
            <v>MAPRIMA S.A DE C.V.</v>
          </cell>
        </row>
        <row r="65">
          <cell r="A65" t="str">
            <v>06140902091023</v>
          </cell>
          <cell r="B65" t="str">
            <v xml:space="preserve">DISTRIBUIDORA B &amp; P S.A DE C.V </v>
          </cell>
        </row>
        <row r="66">
          <cell r="A66" t="str">
            <v>06140911041039</v>
          </cell>
          <cell r="B66" t="str">
            <v>IMPORTADORA DEL RIO S.A DE C.V</v>
          </cell>
        </row>
        <row r="67">
          <cell r="A67" t="str">
            <v>06141007011010</v>
          </cell>
          <cell r="B67" t="str">
            <v xml:space="preserve">CHIA HO HSING S.A DE C.V </v>
          </cell>
        </row>
        <row r="68">
          <cell r="A68" t="str">
            <v>06141008901028</v>
          </cell>
          <cell r="B68" t="str">
            <v>TRANPORTES PESADOS S.A DE C.V.</v>
          </cell>
        </row>
        <row r="69">
          <cell r="A69" t="str">
            <v>06141106660010</v>
          </cell>
          <cell r="B69" t="str">
            <v>HENRIQUEZ S.A DE C.V.</v>
          </cell>
        </row>
        <row r="70">
          <cell r="A70" t="str">
            <v>06141107870011</v>
          </cell>
          <cell r="B70" t="str">
            <v>COVI S.A DE C.V.</v>
          </cell>
        </row>
        <row r="71">
          <cell r="A71" t="str">
            <v>06141108001032</v>
          </cell>
          <cell r="B71" t="str">
            <v>UNION COMERCIAL S.A DE C.V.</v>
          </cell>
        </row>
        <row r="72">
          <cell r="A72" t="str">
            <v>06141211810023</v>
          </cell>
          <cell r="B72" t="str">
            <v>GRUPO SOLID S.A DE C.V</v>
          </cell>
        </row>
        <row r="73">
          <cell r="A73" t="str">
            <v>06141301840030</v>
          </cell>
          <cell r="B73" t="str">
            <v xml:space="preserve">SOLVENTES E INTERMEDIOS INDUSTRIALES S.A DE C.V </v>
          </cell>
        </row>
        <row r="74">
          <cell r="A74" t="str">
            <v>06141306680052</v>
          </cell>
          <cell r="B74" t="str">
            <v>ALEXANDER ANTONIO CORNEJO</v>
          </cell>
        </row>
        <row r="75">
          <cell r="A75" t="str">
            <v>06141307760018</v>
          </cell>
          <cell r="B75" t="str">
            <v>REPRESENTACIONES DIVERSAS S.A DE C.V.</v>
          </cell>
        </row>
        <row r="76">
          <cell r="A76" t="str">
            <v>06141311131065</v>
          </cell>
          <cell r="B76" t="str">
            <v>INVERSIONES ASIATICAS S.A DE C.V</v>
          </cell>
        </row>
        <row r="77">
          <cell r="A77" t="str">
            <v>06141312850038</v>
          </cell>
          <cell r="B77" t="str">
            <v>IMPRESSA S.A DE C.V.</v>
          </cell>
        </row>
        <row r="78">
          <cell r="A78" t="str">
            <v>06141402051099</v>
          </cell>
          <cell r="B78" t="str">
            <v xml:space="preserve">JEA S.A DE C.V. </v>
          </cell>
        </row>
        <row r="79">
          <cell r="A79" t="str">
            <v>06141402370078</v>
          </cell>
          <cell r="B79" t="str">
            <v>CEPA S.A DE C.V</v>
          </cell>
        </row>
        <row r="80">
          <cell r="A80" t="str">
            <v>06141402560013</v>
          </cell>
          <cell r="B80" t="str">
            <v>FERRETERIA LA PALMA S.A DE C.V.</v>
          </cell>
        </row>
        <row r="81">
          <cell r="A81" t="str">
            <v>06141403161033</v>
          </cell>
          <cell r="B81" t="str">
            <v>ECSA OPERADORA EL SALVADOR S.A DE C.V.</v>
          </cell>
        </row>
        <row r="82">
          <cell r="A82" t="str">
            <v>06141404161045</v>
          </cell>
          <cell r="B82" t="str">
            <v>GRUPO FERRESAL Y JM CONSTRUCCIONES</v>
          </cell>
        </row>
        <row r="83">
          <cell r="A83" t="str">
            <v>06141407001014</v>
          </cell>
          <cell r="B83" t="str">
            <v>INVERSIONES LEMUS S.A DE C.V.</v>
          </cell>
        </row>
        <row r="84">
          <cell r="A84" t="str">
            <v>06141407830018</v>
          </cell>
          <cell r="B84" t="str">
            <v xml:space="preserve">LA CENTRAL DE SEGUROS Y FIANZAS S.A DE C.V </v>
          </cell>
        </row>
        <row r="85">
          <cell r="A85" t="str">
            <v>06141408711090</v>
          </cell>
          <cell r="B85" t="str">
            <v>BENJAMIN ALFREDO ABARCA</v>
          </cell>
        </row>
        <row r="86">
          <cell r="A86" t="str">
            <v>06141409121050</v>
          </cell>
          <cell r="B86" t="str">
            <v>CAMPOS ESCOBAR S.A DE C.V.</v>
          </cell>
        </row>
        <row r="87">
          <cell r="A87" t="str">
            <v>06141412921024</v>
          </cell>
          <cell r="B87" t="str">
            <v xml:space="preserve">INVERSIONES VIDA S.A DE C.V </v>
          </cell>
        </row>
        <row r="88">
          <cell r="A88" t="str">
            <v>06141501850054</v>
          </cell>
          <cell r="B88" t="str">
            <v xml:space="preserve">GALVANIS S.A DE C.V </v>
          </cell>
        </row>
        <row r="89">
          <cell r="A89" t="str">
            <v>06141509891057</v>
          </cell>
          <cell r="B89" t="str">
            <v xml:space="preserve">F.ROLANDO CANIZALES </v>
          </cell>
        </row>
        <row r="90">
          <cell r="A90" t="str">
            <v>06141601800012</v>
          </cell>
          <cell r="B90" t="str">
            <v>LA CASA DEL SOLDADOR S.A DE C.V.</v>
          </cell>
        </row>
        <row r="91">
          <cell r="A91" t="str">
            <v>06141606691119</v>
          </cell>
          <cell r="B91" t="str">
            <v>CARLOS ROBERTO HERNANDEZ</v>
          </cell>
        </row>
        <row r="92">
          <cell r="A92" t="str">
            <v>06141608021030</v>
          </cell>
          <cell r="B92" t="str">
            <v>GRIFERIA Y CERRADURAS INTERNACIONALES S.A DE C.V</v>
          </cell>
        </row>
        <row r="93">
          <cell r="A93" t="str">
            <v>06141608111039</v>
          </cell>
          <cell r="B93" t="str">
            <v>GRUPO SANTA SOFIA, S.A DE C.V.</v>
          </cell>
        </row>
        <row r="94">
          <cell r="A94" t="str">
            <v>06141611951013</v>
          </cell>
          <cell r="B94" t="str">
            <v>DISTRIBUIDORA DE ELECTRICIDAD DELSUR</v>
          </cell>
        </row>
        <row r="95">
          <cell r="A95" t="str">
            <v>06141612991019</v>
          </cell>
          <cell r="B95" t="str">
            <v xml:space="preserve">DISTRIBUIDORA DE LUBRICANTES Y COMBUSTIBLES S.A DE C.V </v>
          </cell>
        </row>
        <row r="96">
          <cell r="A96" t="str">
            <v>06141702061037</v>
          </cell>
          <cell r="B96" t="str">
            <v>TORCO INDUSTRIAL S.A DE C.V.</v>
          </cell>
        </row>
        <row r="97">
          <cell r="A97" t="str">
            <v>06141703061090</v>
          </cell>
          <cell r="B97" t="str">
            <v xml:space="preserve">SUMINISTROS Y FERETERIA GENESIS S.A DE C.V. </v>
          </cell>
        </row>
        <row r="98">
          <cell r="A98" t="str">
            <v>06141705790011</v>
          </cell>
          <cell r="B98" t="str">
            <v>INVERCALMA S.A DE C.V.</v>
          </cell>
        </row>
        <row r="99">
          <cell r="A99" t="str">
            <v>06141807011060</v>
          </cell>
          <cell r="B99" t="str">
            <v>CORIASA S.A DE C.V.</v>
          </cell>
        </row>
        <row r="100">
          <cell r="A100" t="str">
            <v>06141807051010</v>
          </cell>
          <cell r="B100" t="str">
            <v>FRIOAIRE S.A DE C.V.</v>
          </cell>
        </row>
        <row r="101">
          <cell r="A101" t="str">
            <v>06141902730011</v>
          </cell>
          <cell r="B101" t="str">
            <v>PRODUCTOS AGROQUIMICOS DE CENTROAMERICA</v>
          </cell>
        </row>
        <row r="102">
          <cell r="A102" t="str">
            <v>06142001101022</v>
          </cell>
          <cell r="B102" t="str">
            <v>DISTRIBUIDORA DE PROVEEDORES DE PETROLEOS</v>
          </cell>
        </row>
        <row r="103">
          <cell r="A103" t="str">
            <v>06142006031022</v>
          </cell>
          <cell r="B103" t="str">
            <v>FERRUSAL S.A DE C.V.</v>
          </cell>
        </row>
        <row r="104">
          <cell r="A104" t="str">
            <v>06142007911239</v>
          </cell>
          <cell r="B104" t="str">
            <v xml:space="preserve">ESTELA BEATRIZ ALAS </v>
          </cell>
        </row>
        <row r="105">
          <cell r="A105" t="str">
            <v>06142009161075</v>
          </cell>
          <cell r="B105" t="str">
            <v>COMERCIAL E.C.A. S.A DE C.V.</v>
          </cell>
        </row>
        <row r="106">
          <cell r="A106" t="str">
            <v>06142101111025</v>
          </cell>
          <cell r="B106" t="str">
            <v>RODAMIENTOS DE CENTROAMERICAS S.A DE C.V.</v>
          </cell>
        </row>
        <row r="107">
          <cell r="A107" t="str">
            <v>06142201071012</v>
          </cell>
          <cell r="B107" t="str">
            <v>IMGRAL S.A DE C.V.</v>
          </cell>
        </row>
        <row r="108">
          <cell r="A108" t="str">
            <v>06142202770023</v>
          </cell>
          <cell r="B108" t="str">
            <v>INFRA DE EL SALVADOR, S.A DE C.V.</v>
          </cell>
        </row>
        <row r="109">
          <cell r="A109" t="str">
            <v>06142302770010</v>
          </cell>
          <cell r="B109" t="str">
            <v>ALPINA S.A DE C.V.</v>
          </cell>
        </row>
        <row r="110">
          <cell r="A110" t="str">
            <v>06142303911015</v>
          </cell>
          <cell r="B110" t="str">
            <v>TELEMOVIL EL SALVADOR S.A DE C.V.</v>
          </cell>
        </row>
        <row r="111">
          <cell r="A111" t="str">
            <v>06142403770051</v>
          </cell>
          <cell r="B111" t="str">
            <v>ANA GLADYS CORDOBA</v>
          </cell>
        </row>
        <row r="112">
          <cell r="A112" t="str">
            <v>06142410141010</v>
          </cell>
          <cell r="B112" t="str">
            <v xml:space="preserve">ACTIVIDADES PETROLERAS DE EL SALVADOR S.A DE C.V </v>
          </cell>
        </row>
        <row r="113">
          <cell r="A113" t="str">
            <v>06142506670028</v>
          </cell>
          <cell r="B113" t="str">
            <v xml:space="preserve">CORINA MARGARITA MENDEZ DE SOSA </v>
          </cell>
        </row>
        <row r="114">
          <cell r="A114" t="str">
            <v>06142603981015</v>
          </cell>
          <cell r="B114" t="str">
            <v>CEMENTOS PROGRESO EL SALVADOR S.A DE C.V.</v>
          </cell>
        </row>
        <row r="115">
          <cell r="A115" t="str">
            <v>06142604071063</v>
          </cell>
          <cell r="B115" t="str">
            <v>INVERSIONES RAMIREZ QUINTANILLA S.A DE C.V.</v>
          </cell>
        </row>
        <row r="116">
          <cell r="A116" t="str">
            <v>06142609701090</v>
          </cell>
          <cell r="B116" t="str">
            <v xml:space="preserve">SAMUEL ARMANDO DUBON </v>
          </cell>
        </row>
        <row r="117">
          <cell r="A117" t="str">
            <v>06142609941015</v>
          </cell>
          <cell r="B117" t="str">
            <v xml:space="preserve">COMDISANPABLO S.A DE C.V </v>
          </cell>
        </row>
        <row r="118">
          <cell r="A118" t="str">
            <v>06142610201025</v>
          </cell>
          <cell r="B118" t="str">
            <v>RODAMIENTOS Y REPUESTOS PARA MOTOCICLETA</v>
          </cell>
        </row>
        <row r="119">
          <cell r="A119" t="str">
            <v>06142610981012</v>
          </cell>
          <cell r="B119" t="str">
            <v>CTE TELECOM PERSONAL S.A DE C.V.</v>
          </cell>
        </row>
        <row r="120">
          <cell r="A120" t="str">
            <v>06142709061020</v>
          </cell>
          <cell r="B120" t="str">
            <v>SOLUCIONES Y HERRAMIENTAS S.A DE C.V.</v>
          </cell>
        </row>
        <row r="121">
          <cell r="A121" t="str">
            <v>06142710780023</v>
          </cell>
          <cell r="B121" t="str">
            <v>QUIMICA INDUSTRIAL S.A DE C.V.</v>
          </cell>
        </row>
        <row r="122">
          <cell r="A122" t="str">
            <v>06142711870044</v>
          </cell>
          <cell r="B122" t="str">
            <v>PROMOTORA COMERCIAL, S.A DE C.V.</v>
          </cell>
        </row>
        <row r="123">
          <cell r="A123" t="str">
            <v>06142803171026</v>
          </cell>
          <cell r="B123" t="str">
            <v xml:space="preserve">COPPER GROUP S.A DE C.V </v>
          </cell>
        </row>
        <row r="124">
          <cell r="A124" t="str">
            <v>06142805011034</v>
          </cell>
          <cell r="B124" t="str">
            <v>REPUESTOS IZALCO S.A DE C.V.</v>
          </cell>
        </row>
        <row r="125">
          <cell r="A125" t="str">
            <v>06142807810010</v>
          </cell>
          <cell r="B125" t="str">
            <v>TRANVA S.A DE C.V.</v>
          </cell>
        </row>
        <row r="126">
          <cell r="A126" t="str">
            <v>06142809061036</v>
          </cell>
          <cell r="B126" t="str">
            <v xml:space="preserve">DURECO DE EL SALVADOR S.A DE C.V </v>
          </cell>
        </row>
        <row r="127">
          <cell r="A127" t="str">
            <v>06142809981046</v>
          </cell>
          <cell r="B127" t="str">
            <v>CORPORACION ACME  S.A DE C.V.</v>
          </cell>
        </row>
        <row r="128">
          <cell r="A128" t="str">
            <v>06142810061058</v>
          </cell>
          <cell r="B128" t="str">
            <v xml:space="preserve">CELULOSA Y COLORANTES EL SALVADOR S.A DE C.V </v>
          </cell>
        </row>
        <row r="129">
          <cell r="A129" t="str">
            <v>06143001780012</v>
          </cell>
          <cell r="B129" t="str">
            <v xml:space="preserve">LA CASA DEL REPUESTO S.A DE C.V. </v>
          </cell>
        </row>
        <row r="130">
          <cell r="A130" t="str">
            <v>06143006991022</v>
          </cell>
          <cell r="B130" t="str">
            <v>AMERICAN PETROLEUM DE EL SALVADOR S.A DE C.V.</v>
          </cell>
        </row>
        <row r="131">
          <cell r="A131" t="str">
            <v>06143011931011</v>
          </cell>
          <cell r="B131" t="str">
            <v>DISTRIBUIDORA GRANADA S.A DE C.V</v>
          </cell>
        </row>
        <row r="132">
          <cell r="A132" t="str">
            <v>06143012871071</v>
          </cell>
          <cell r="B132" t="str">
            <v>CORINA MARGARITA SOSA DE HERNANDEZ</v>
          </cell>
        </row>
        <row r="133">
          <cell r="A133" t="str">
            <v>06143101750030</v>
          </cell>
          <cell r="B133" t="str">
            <v>PEDREDA PROTERSA, S.A DE C.V.</v>
          </cell>
        </row>
        <row r="134">
          <cell r="A134" t="str">
            <v>06143108061020</v>
          </cell>
          <cell r="B134" t="str">
            <v>PROVEEDORES DE INSUMOS DIVERSOS S.A DE C.V.</v>
          </cell>
        </row>
        <row r="135">
          <cell r="A135" t="str">
            <v>06161109771010</v>
          </cell>
          <cell r="B135" t="str">
            <v xml:space="preserve">CLAUDIA BEATRIZ PERALTA </v>
          </cell>
        </row>
        <row r="136">
          <cell r="A136" t="str">
            <v>07021712941025</v>
          </cell>
          <cell r="B136" t="str">
            <v>EMELY BEATRIZ AGUILAR MARTINEZ</v>
          </cell>
        </row>
        <row r="137">
          <cell r="A137" t="str">
            <v>08150103801010</v>
          </cell>
          <cell r="B137" t="str">
            <v>JOSE ROBERTO PINEDA HERNANDEZ</v>
          </cell>
        </row>
        <row r="138">
          <cell r="A138" t="str">
            <v>08210805530029</v>
          </cell>
          <cell r="B138" t="str">
            <v>MIGUEL NICOMEDES ANTONIO ABARCA BARRERA</v>
          </cell>
        </row>
        <row r="139">
          <cell r="A139" t="str">
            <v>08211906711010</v>
          </cell>
          <cell r="B139" t="str">
            <v>VILLALTA ALVARENGA MARCO ANTONIO</v>
          </cell>
        </row>
        <row r="140">
          <cell r="A140" t="str">
            <v>08212209761021</v>
          </cell>
          <cell r="B140" t="str">
            <v>OSCAR MAURICIO MENJIVAR</v>
          </cell>
        </row>
        <row r="141">
          <cell r="A141" t="str">
            <v>09030806550024</v>
          </cell>
          <cell r="B141" t="str">
            <v>EFRAIN MEDARDO PEÑA</v>
          </cell>
        </row>
        <row r="142">
          <cell r="A142" t="str">
            <v>09042007670016</v>
          </cell>
          <cell r="B142" t="str">
            <v>JOSE ELIAS CASTELLANOS ARTIGA</v>
          </cell>
        </row>
        <row r="143">
          <cell r="A143" t="str">
            <v>10100911580029</v>
          </cell>
          <cell r="B143" t="str">
            <v xml:space="preserve">HUGO OSSIRIS AYALA </v>
          </cell>
        </row>
        <row r="144">
          <cell r="A144" t="str">
            <v>12171609921018</v>
          </cell>
          <cell r="B144" t="str">
            <v>DISTRIBUIDORA PAREDES VELA S.A DE C.V.</v>
          </cell>
        </row>
        <row r="145">
          <cell r="A145" t="str">
            <v>12172509901024</v>
          </cell>
          <cell r="B145" t="str">
            <v>REPUESTOS Y SERVICIOS AUTOMOTRICES, S.A DE C.V.</v>
          </cell>
        </row>
        <row r="146">
          <cell r="A146" t="str">
            <v>13153101741036</v>
          </cell>
          <cell r="B146" t="str">
            <v>WILFREDO ANTONIO ARGUETA RAMOS</v>
          </cell>
        </row>
        <row r="147">
          <cell r="A147" t="str">
            <v>14052604531015</v>
          </cell>
          <cell r="B147" t="str">
            <v>MARCOS REYES PALACIOS</v>
          </cell>
        </row>
        <row r="148">
          <cell r="A148" t="str">
            <v>14152702711018</v>
          </cell>
          <cell r="B148" t="str">
            <v>OSMAR ANTONIO PORTILLO</v>
          </cell>
        </row>
        <row r="149">
          <cell r="A149" t="str">
            <v>14182903801011</v>
          </cell>
          <cell r="B149" t="str">
            <v>CARLOS ERNESTO GUTIERREZ BENITEZ</v>
          </cell>
        </row>
        <row r="150">
          <cell r="A150" t="str">
            <v>14082309500010</v>
          </cell>
          <cell r="B150" t="str">
            <v>LUIS ANTONIO BENITEZ HIDALGO</v>
          </cell>
        </row>
        <row r="151">
          <cell r="A151" t="str">
            <v>06122308121011</v>
          </cell>
          <cell r="B151" t="str">
            <v>AUTOCONTROL S.A DE C.V.</v>
          </cell>
        </row>
        <row r="152">
          <cell r="A152" t="str">
            <v>06140611870024</v>
          </cell>
          <cell r="B152" t="str">
            <v>MONOLIT DE EL SALVADOR S.A DE C.V.</v>
          </cell>
        </row>
        <row r="153">
          <cell r="A153" t="str">
            <v>06142809931049</v>
          </cell>
          <cell r="B153" t="str">
            <v>GENERAL DE VEHICULOS S.A DE C.V.</v>
          </cell>
        </row>
        <row r="154">
          <cell r="A154" t="str">
            <v>06141612021044</v>
          </cell>
          <cell r="B154" t="str">
            <v>LUIGEMI S.A DE C.V.</v>
          </cell>
        </row>
        <row r="155">
          <cell r="A155" t="str">
            <v>02101809761019</v>
          </cell>
          <cell r="B155" t="str">
            <v>ALEJANDRO FRANCISCO MONTOYA GIRON</v>
          </cell>
        </row>
        <row r="156">
          <cell r="A156" t="str">
            <v>06140207670045</v>
          </cell>
          <cell r="B156" t="str">
            <v>MARIO ALBERTO MIRANDA FONSECA</v>
          </cell>
        </row>
        <row r="157">
          <cell r="A157" t="str">
            <v>06142904630160</v>
          </cell>
          <cell r="B157" t="str">
            <v>ASETCA</v>
          </cell>
        </row>
        <row r="158">
          <cell r="A158" t="str">
            <v>06141511720027</v>
          </cell>
          <cell r="B158" t="str">
            <v xml:space="preserve">SUPER REPUESTOS EL SALVADOR </v>
          </cell>
        </row>
        <row r="159">
          <cell r="A159" t="str">
            <v>06141708001052</v>
          </cell>
          <cell r="B159" t="str">
            <v>MOPT</v>
          </cell>
        </row>
        <row r="160">
          <cell r="A160" t="str">
            <v>06141205111012</v>
          </cell>
          <cell r="B160" t="str">
            <v>CORPORACION LEMUS S.A DE C.V.</v>
          </cell>
        </row>
        <row r="161">
          <cell r="A161" t="str">
            <v>06140204810014</v>
          </cell>
          <cell r="B161" t="str">
            <v>MUNFRE S.A DE C.V.</v>
          </cell>
        </row>
        <row r="162">
          <cell r="A162" t="str">
            <v>02102203191019</v>
          </cell>
          <cell r="B162" t="str">
            <v>REPUESTOS ALSAN S.A DE C.V.</v>
          </cell>
        </row>
        <row r="163">
          <cell r="A163" t="str">
            <v>06140202111023</v>
          </cell>
          <cell r="B163" t="str">
            <v>REPUESTOS E IMPORTACIONES ACEITUNO</v>
          </cell>
        </row>
        <row r="164">
          <cell r="A164" t="str">
            <v>06141502131049</v>
          </cell>
          <cell r="B164" t="str">
            <v>LLANTAS Y ACCESORIOS S.A DE C.V.</v>
          </cell>
        </row>
        <row r="165">
          <cell r="A165" t="str">
            <v>06141707870010</v>
          </cell>
          <cell r="B165" t="str">
            <v>MYERS DE EL SALVADOR S.A DE C.V.</v>
          </cell>
        </row>
        <row r="166">
          <cell r="A166" t="str">
            <v>06010811680011</v>
          </cell>
          <cell r="B166" t="str">
            <v>JOSE MARIA SALINAS DERAS</v>
          </cell>
        </row>
        <row r="167">
          <cell r="A167" t="str">
            <v>06140103031026</v>
          </cell>
          <cell r="B167" t="str">
            <v>CLUTCH EXPRESS S.A DE C.V.</v>
          </cell>
        </row>
        <row r="168">
          <cell r="A168" t="str">
            <v>06142204860027</v>
          </cell>
          <cell r="B168" t="str">
            <v>MAURICIO NAPOLEON S.A DE C.V.</v>
          </cell>
        </row>
        <row r="169">
          <cell r="A169" t="str">
            <v>06141702660013</v>
          </cell>
          <cell r="B169" t="str">
            <v>ALSI S.A DE C.V.</v>
          </cell>
        </row>
        <row r="170">
          <cell r="A170" t="str">
            <v>06141202620014</v>
          </cell>
          <cell r="B170" t="str">
            <v>SEGUROS E INVERSIONES S.A</v>
          </cell>
        </row>
        <row r="171">
          <cell r="A171" t="str">
            <v>06142307091063</v>
          </cell>
          <cell r="B171" t="str">
            <v>CENTROAMERICA COMERCIAL S.A DE C.V.</v>
          </cell>
        </row>
        <row r="172">
          <cell r="A172" t="str">
            <v>06142209111080</v>
          </cell>
          <cell r="B172" t="str">
            <v>REFILL S.A DE C.V.</v>
          </cell>
        </row>
        <row r="173">
          <cell r="A173" t="str">
            <v>11220301630016</v>
          </cell>
          <cell r="B173" t="str">
            <v>DINA DEL CARMEN SARAVIA DE ARGUETA</v>
          </cell>
        </row>
        <row r="174">
          <cell r="A174" t="str">
            <v>06140304941160</v>
          </cell>
          <cell r="B174" t="str">
            <v>DANIEL ALBETO RUBIO CARCAMO</v>
          </cell>
        </row>
        <row r="175">
          <cell r="A175" t="str">
            <v>06141901191039</v>
          </cell>
          <cell r="B175" t="str">
            <v>BODEGA DE COLORES SANTO S.A DE C.V.</v>
          </cell>
        </row>
        <row r="176">
          <cell r="A176" t="str">
            <v>06141909001034</v>
          </cell>
          <cell r="B176" t="str">
            <v>RAMIREZ VENTURA S.A DE C.V.</v>
          </cell>
        </row>
        <row r="177">
          <cell r="A177" t="str">
            <v>05110205951057</v>
          </cell>
          <cell r="B177" t="str">
            <v>MELIZA ORTIZ PEDROZA</v>
          </cell>
        </row>
        <row r="178">
          <cell r="A178" t="str">
            <v>10091907771010</v>
          </cell>
          <cell r="B178" t="str">
            <v>MIRIAN GAMEZ DE MENJIVAR</v>
          </cell>
        </row>
        <row r="179">
          <cell r="A179" t="str">
            <v>05032807091015</v>
          </cell>
          <cell r="B179" t="str">
            <v>VARRELL S.A DE C.V.</v>
          </cell>
        </row>
        <row r="180">
          <cell r="A180" t="str">
            <v>05021701781010</v>
          </cell>
          <cell r="B180" t="str">
            <v>RENE IVAN LOPEZ ALAS</v>
          </cell>
        </row>
        <row r="181">
          <cell r="A181" t="str">
            <v>02102506011013</v>
          </cell>
          <cell r="B181" t="str">
            <v>SERVI REPUESTOS S.A DE C.V.</v>
          </cell>
        </row>
        <row r="182">
          <cell r="A182" t="str">
            <v>06141709881013</v>
          </cell>
          <cell r="B182" t="str">
            <v>ABASTECEDORA INDUSTRIAL S.A DE C.V.</v>
          </cell>
        </row>
        <row r="183">
          <cell r="A183" t="str">
            <v>96150710591021</v>
          </cell>
          <cell r="B183" t="str">
            <v>IVAN ANTONIO EUGARRIOS PEREZ</v>
          </cell>
        </row>
        <row r="184">
          <cell r="A184" t="str">
            <v>06142212650014</v>
          </cell>
          <cell r="B184" t="str">
            <v>FASANI S.A DE C.V</v>
          </cell>
        </row>
        <row r="185">
          <cell r="A185" t="str">
            <v>06143005051069</v>
          </cell>
          <cell r="B185" t="str">
            <v>PROAGROFE S.A DE C.V.</v>
          </cell>
        </row>
        <row r="186">
          <cell r="A186" t="str">
            <v>06140101670050</v>
          </cell>
          <cell r="B186" t="str">
            <v>NELSON ANTONIO DOÑAN</v>
          </cell>
        </row>
        <row r="187">
          <cell r="A187" t="str">
            <v>06142708101053</v>
          </cell>
          <cell r="B187" t="str">
            <v>GRUPO NSV S.A DE C.V.</v>
          </cell>
        </row>
        <row r="188">
          <cell r="A188" t="str">
            <v>06142909951047</v>
          </cell>
          <cell r="B188" t="str">
            <v>FARLAB S.A DE C.V.</v>
          </cell>
        </row>
        <row r="189">
          <cell r="A189" t="str">
            <v>10092504680019</v>
          </cell>
          <cell r="B189" t="str">
            <v>ALFREDO ANTONIO RODRIGUEZ DURAN</v>
          </cell>
        </row>
        <row r="190">
          <cell r="A190" t="str">
            <v>06140510091041</v>
          </cell>
          <cell r="B190" t="str">
            <v>DISTRIBUIDORA MARANATHA S.A DE C.V.</v>
          </cell>
        </row>
        <row r="191">
          <cell r="A191" t="str">
            <v>06142403071030</v>
          </cell>
          <cell r="B191" t="str">
            <v>VISOR S.A DE C.V.</v>
          </cell>
        </row>
        <row r="192">
          <cell r="A192" t="str">
            <v>06140210081052</v>
          </cell>
          <cell r="B192" t="str">
            <v>FERRETERIA EPA S.A DE C.V.</v>
          </cell>
        </row>
        <row r="193">
          <cell r="A193" t="str">
            <v>06142710761257</v>
          </cell>
          <cell r="B193" t="str">
            <v>SANDRA YANETH PEÑATE DE GUZMAN</v>
          </cell>
        </row>
        <row r="194">
          <cell r="A194" t="str">
            <v>06141902091038</v>
          </cell>
          <cell r="B194" t="str">
            <v>PRODYLAB S.A DE C.V.</v>
          </cell>
        </row>
        <row r="195">
          <cell r="A195" t="str">
            <v>14080506360015</v>
          </cell>
          <cell r="B195" t="str">
            <v>LUIS ALFREDO VENTURA ELVIR</v>
          </cell>
        </row>
        <row r="196">
          <cell r="A196" t="str">
            <v>06143110181121</v>
          </cell>
          <cell r="B196" t="str">
            <v>COMPETROL S.A DE C.V.</v>
          </cell>
        </row>
        <row r="197">
          <cell r="A197" t="str">
            <v>06143107620016</v>
          </cell>
          <cell r="B197" t="str">
            <v>REPUESTOS DIDEA S.A DE C.V.</v>
          </cell>
        </row>
        <row r="198">
          <cell r="A198" t="str">
            <v>06191411771018</v>
          </cell>
          <cell r="B198" t="str">
            <v>WILLIAN ERNESTO BARRIENTOS</v>
          </cell>
        </row>
        <row r="199">
          <cell r="A199" t="str">
            <v>06143008061057</v>
          </cell>
          <cell r="B199" t="str">
            <v>OCON S.A DE C.V.</v>
          </cell>
        </row>
        <row r="200">
          <cell r="A200" t="str">
            <v>06141901001027</v>
          </cell>
          <cell r="B200" t="str">
            <v>SERVICIOS ESPECIALIZADOS S.A DE C.V.</v>
          </cell>
        </row>
        <row r="201">
          <cell r="A201" t="str">
            <v>06142911101042</v>
          </cell>
          <cell r="B201" t="str">
            <v>INVERSIONES CAPITOL S.A DE C.V.</v>
          </cell>
        </row>
        <row r="202">
          <cell r="A202" t="str">
            <v>06141709011035</v>
          </cell>
          <cell r="B202" t="str">
            <v>IMPORTADORA MANHATTAN S.A DE C.V.</v>
          </cell>
        </row>
        <row r="203">
          <cell r="A203" t="str">
            <v>06142501101070</v>
          </cell>
          <cell r="B203" t="str">
            <v>SERVICIOS Y LOGISTICA DE CARGA WALNYS</v>
          </cell>
        </row>
        <row r="204">
          <cell r="A204" t="str">
            <v>06141410901506</v>
          </cell>
          <cell r="B204" t="str">
            <v>ARTERIA ESTUDIO</v>
          </cell>
        </row>
        <row r="205">
          <cell r="A205" t="str">
            <v>06141808941052</v>
          </cell>
          <cell r="B205" t="str">
            <v>CASA MUÑOZ S.A DE C.V.</v>
          </cell>
        </row>
        <row r="206">
          <cell r="A206" t="str">
            <v>06140611800022</v>
          </cell>
          <cell r="B206" t="str">
            <v>LABORATORIOS SUIZOS S.A DE C.V.</v>
          </cell>
        </row>
        <row r="207">
          <cell r="A207" t="str">
            <v>05112311161017</v>
          </cell>
          <cell r="B207" t="str">
            <v>PAMELA BEAUTY SUPPLY S.A DE C.V.</v>
          </cell>
        </row>
        <row r="208">
          <cell r="A208" t="str">
            <v>06141603991030</v>
          </cell>
          <cell r="B208" t="str">
            <v>PRICEMART EL SALVADOR S.A DE C.V.</v>
          </cell>
        </row>
        <row r="209">
          <cell r="A209" t="str">
            <v>06143107670019</v>
          </cell>
          <cell r="B209" t="str">
            <v>CASA AMA S.A DE C.V.</v>
          </cell>
        </row>
        <row r="210">
          <cell r="A210" t="str">
            <v>06141408850049</v>
          </cell>
          <cell r="B210" t="str">
            <v>CORPORACION DE METALES S.A DE C.V.</v>
          </cell>
        </row>
        <row r="211">
          <cell r="A211" t="str">
            <v>06140404001025</v>
          </cell>
          <cell r="B211" t="str">
            <v>SERVITEK S.A DE C.V.</v>
          </cell>
        </row>
        <row r="212">
          <cell r="A212" t="str">
            <v>12171306680010</v>
          </cell>
          <cell r="B212" t="str">
            <v>GRUPO Q EL SALVADOR S.A DE C.V.</v>
          </cell>
        </row>
        <row r="213">
          <cell r="A213" t="str">
            <v>05102905901015</v>
          </cell>
          <cell r="B213" t="str">
            <v>CRISTIAN ERICSON MONTERROSA GOMEZ</v>
          </cell>
        </row>
        <row r="214">
          <cell r="A214" t="str">
            <v>06141104780023</v>
          </cell>
          <cell r="B214" t="str">
            <v>COPLASA S.A DE C.V.</v>
          </cell>
        </row>
        <row r="215">
          <cell r="A215" t="str">
            <v>14070503650018</v>
          </cell>
          <cell r="B215" t="str">
            <v>CARLOS DANIS RAMIREZ VENTURA</v>
          </cell>
        </row>
        <row r="216">
          <cell r="A216" t="str">
            <v>06141105951030</v>
          </cell>
          <cell r="B216" t="str">
            <v>SOLUCIONES S.A DE C.V.</v>
          </cell>
        </row>
        <row r="217">
          <cell r="A217" t="str">
            <v>11180112320023</v>
          </cell>
          <cell r="B217" t="str">
            <v xml:space="preserve">MARTA HERMINIA MARTINEZ </v>
          </cell>
        </row>
        <row r="218">
          <cell r="A218" t="str">
            <v>06142208921011</v>
          </cell>
          <cell r="B218" t="str">
            <v>IMPORT CARS S.A DE C.V.</v>
          </cell>
        </row>
        <row r="219">
          <cell r="A219" t="str">
            <v>06141501590019</v>
          </cell>
          <cell r="B219" t="str">
            <v>LA IBERICA S.A DE C.V.</v>
          </cell>
        </row>
        <row r="220">
          <cell r="A220" t="str">
            <v>06142603721196</v>
          </cell>
          <cell r="B220" t="str">
            <v>JOSE NEFTALI HERNANDEZ SANCHEZ</v>
          </cell>
        </row>
        <row r="221">
          <cell r="A221" t="str">
            <v>06142407500017</v>
          </cell>
          <cell r="B221" t="str">
            <v>GUILLERMO E. MIGUEL B.</v>
          </cell>
        </row>
        <row r="222">
          <cell r="A222" t="str">
            <v>06142312610117</v>
          </cell>
          <cell r="B222" t="str">
            <v>RODRIGO ANTONIO ARGUETA ECHEGOYEN</v>
          </cell>
        </row>
        <row r="223">
          <cell r="A223" t="str">
            <v>06143108911074</v>
          </cell>
          <cell r="B223" t="str">
            <v>EDUARDO JAVIER ROCHAC FERRUFINO</v>
          </cell>
        </row>
        <row r="224">
          <cell r="A224" t="str">
            <v>02102311620052</v>
          </cell>
          <cell r="B224" t="str">
            <v xml:space="preserve">ANGEL MAURICIO TRUJILLO </v>
          </cell>
        </row>
        <row r="225">
          <cell r="A225" t="str">
            <v>06142803931012</v>
          </cell>
          <cell r="B225" t="str">
            <v>AUTOMATIZACION Y CONTROL INDUSTRIAL</v>
          </cell>
        </row>
        <row r="226">
          <cell r="A226" t="str">
            <v>06082511590014</v>
          </cell>
          <cell r="B226" t="str">
            <v>CARLOS ERNESTO MEJIA RIVAS</v>
          </cell>
        </row>
        <row r="227">
          <cell r="A227" t="str">
            <v>06141101690011</v>
          </cell>
          <cell r="B227" t="str">
            <v>CALLEJA S.A DE C.V.</v>
          </cell>
        </row>
        <row r="228">
          <cell r="A228" t="str">
            <v>04330307590010</v>
          </cell>
          <cell r="B228" t="str">
            <v>MARIA ISABEL AVELAR</v>
          </cell>
        </row>
        <row r="229">
          <cell r="A229" t="str">
            <v>06140701091041</v>
          </cell>
          <cell r="B229" t="str">
            <v>INVERSIONES ACEITUNO S.A DE C.V.</v>
          </cell>
        </row>
        <row r="230">
          <cell r="A230" t="str">
            <v>06141106071025</v>
          </cell>
          <cell r="B230" t="str">
            <v>FARMACIAS EUROPEAS</v>
          </cell>
        </row>
        <row r="231">
          <cell r="A231" t="str">
            <v>06143101550016</v>
          </cell>
          <cell r="B231" t="str">
            <v xml:space="preserve">BANCO AGRICOLA, S.A </v>
          </cell>
        </row>
        <row r="232">
          <cell r="A232" t="str">
            <v>013103320</v>
          </cell>
          <cell r="B232" t="str">
            <v>RAFAEL RENE CANALES PINAUD</v>
          </cell>
        </row>
        <row r="233">
          <cell r="A233" t="str">
            <v>06140910131034</v>
          </cell>
          <cell r="B233" t="str">
            <v>PRONEGOCIOS S.A DE C.V.</v>
          </cell>
        </row>
        <row r="234">
          <cell r="A234" t="str">
            <v>06140607921022</v>
          </cell>
          <cell r="B234" t="str">
            <v>DISTRIBUIDORA JAR S.A DE C.V.</v>
          </cell>
        </row>
        <row r="235">
          <cell r="A235" t="str">
            <v>06040302650016</v>
          </cell>
          <cell r="B235" t="str">
            <v>ULISES OLMEDO SANCHEZ</v>
          </cell>
        </row>
        <row r="236">
          <cell r="A236" t="str">
            <v>06142904720020</v>
          </cell>
          <cell r="B236" t="str">
            <v>TIENDA MORENA S.A DE C.V.</v>
          </cell>
        </row>
        <row r="237">
          <cell r="A237" t="str">
            <v>06142908171021</v>
          </cell>
          <cell r="B237" t="str">
            <v>JOPEGALAMB. S.A DE C.V.</v>
          </cell>
        </row>
        <row r="238">
          <cell r="A238" t="str">
            <v>06141706141027</v>
          </cell>
          <cell r="B238" t="str">
            <v>GRUPO ENDO S.A DE C.V.</v>
          </cell>
        </row>
        <row r="239">
          <cell r="A239" t="str">
            <v>06142011151036</v>
          </cell>
          <cell r="B239" t="str">
            <v>IMPORTACIONES LEON S.A DE C.V.</v>
          </cell>
        </row>
        <row r="240">
          <cell r="A240" t="str">
            <v>06143005151012</v>
          </cell>
          <cell r="B240" t="str">
            <v>CONEXIONES DEL PACIFICO S.A DE C.V.</v>
          </cell>
        </row>
        <row r="241">
          <cell r="A241" t="str">
            <v>06142908131038</v>
          </cell>
          <cell r="B241" t="str">
            <v>MEILUO TRADING S.A DE C.V.</v>
          </cell>
        </row>
        <row r="242">
          <cell r="A242" t="str">
            <v>09061901771024</v>
          </cell>
          <cell r="B242" t="str">
            <v>MARTHA TORRES LOPEZ</v>
          </cell>
        </row>
        <row r="243">
          <cell r="A243" t="str">
            <v>14152005551010</v>
          </cell>
          <cell r="B243" t="str">
            <v>FRANCISCO ANTONIO FLORES</v>
          </cell>
        </row>
        <row r="244">
          <cell r="A244" t="str">
            <v>06140102021043</v>
          </cell>
          <cell r="B244" t="str">
            <v>INVERSIONES GIBRALTAR S.A DE C.V.</v>
          </cell>
        </row>
        <row r="245">
          <cell r="A245" t="str">
            <v>06141310881010</v>
          </cell>
          <cell r="B245" t="str">
            <v>TRANSPORT S.A DE C.V.</v>
          </cell>
        </row>
        <row r="246">
          <cell r="A246" t="str">
            <v>06140302981017</v>
          </cell>
          <cell r="B246" t="str">
            <v>SERVICIOS PROFESIONALES DE MAQUINARIA</v>
          </cell>
        </row>
        <row r="247">
          <cell r="A247" t="str">
            <v>06141604071016</v>
          </cell>
          <cell r="B247" t="str">
            <v>CARS LAND S.A DE C.V.</v>
          </cell>
        </row>
        <row r="248">
          <cell r="A248" t="str">
            <v>06140103750012</v>
          </cell>
          <cell r="B248" t="str">
            <v>ALMACENES DE REPUESTOS MONTERREY</v>
          </cell>
        </row>
        <row r="249">
          <cell r="A249" t="str">
            <v>06141507131039</v>
          </cell>
          <cell r="B249" t="str">
            <v>AUTOZAMA S.A DE C.V.</v>
          </cell>
        </row>
        <row r="250">
          <cell r="A250" t="str">
            <v>06140703530140</v>
          </cell>
          <cell r="B250" t="str">
            <v>H. BARON S.A DE C.V.</v>
          </cell>
        </row>
        <row r="251">
          <cell r="A251" t="str">
            <v>06140106710037</v>
          </cell>
          <cell r="B251" t="str">
            <v>CENTRO DE RESORTES S.A DE C.V.</v>
          </cell>
        </row>
        <row r="252">
          <cell r="A252" t="str">
            <v>14041507881018</v>
          </cell>
          <cell r="B252" t="str">
            <v>OSCAR ALEJANDRO ALVARENGA BONILLA</v>
          </cell>
        </row>
        <row r="253">
          <cell r="A253" t="str">
            <v>06141501101073</v>
          </cell>
          <cell r="B253" t="str">
            <v>ROSA AUTOPARTS S.A DE C.V.</v>
          </cell>
        </row>
        <row r="254">
          <cell r="A254" t="str">
            <v>06142101860018</v>
          </cell>
          <cell r="B254" t="str">
            <v>VILLAVAR S.A DE C.V.</v>
          </cell>
        </row>
        <row r="255">
          <cell r="A255" t="str">
            <v>06140302851016</v>
          </cell>
          <cell r="B255" t="str">
            <v xml:space="preserve">ABREGO MULTISERVICIOS </v>
          </cell>
        </row>
        <row r="256">
          <cell r="A256" t="str">
            <v>06141105101010</v>
          </cell>
          <cell r="B256" t="str">
            <v>CARGOMANIA S.A DE C.V.</v>
          </cell>
        </row>
        <row r="257">
          <cell r="A257" t="str">
            <v>20217243259</v>
          </cell>
          <cell r="B257" t="str">
            <v>LATCO INTERNACIONAL INC</v>
          </cell>
        </row>
        <row r="258">
          <cell r="A258" t="str">
            <v>06143107971090</v>
          </cell>
          <cell r="B258" t="str">
            <v>OPERADORA DEL SUR S.A DE C.V.</v>
          </cell>
        </row>
        <row r="259">
          <cell r="A259" t="str">
            <v>04310608891017</v>
          </cell>
          <cell r="B259" t="str">
            <v>SALVADOR ERNESTO GALAN</v>
          </cell>
        </row>
        <row r="260">
          <cell r="A260" t="str">
            <v>05110606161016</v>
          </cell>
          <cell r="B260" t="str">
            <v>ZONA DIGITAL, S.A. DE C.V.</v>
          </cell>
        </row>
        <row r="261">
          <cell r="A261" t="str">
            <v>05172512691017</v>
          </cell>
          <cell r="B261" t="str">
            <v>SUSY DEL CARMEN SOLORZANO DE FIGUERO</v>
          </cell>
        </row>
        <row r="262">
          <cell r="A262" t="str">
            <v>06140307951051</v>
          </cell>
          <cell r="B262" t="str">
            <v>ROCELI CONSULTORES, S.A DE C.V.</v>
          </cell>
        </row>
        <row r="263">
          <cell r="A263" t="str">
            <v>06140703091022</v>
          </cell>
          <cell r="B263" t="str">
            <v>GRUPO L&amp;J, S.A. DE C.V.</v>
          </cell>
        </row>
        <row r="264">
          <cell r="A264" t="str">
            <v>06141310941110</v>
          </cell>
          <cell r="B264" t="str">
            <v>PLAZA MERLIOT</v>
          </cell>
        </row>
        <row r="265">
          <cell r="A265" t="str">
            <v>06141311741092</v>
          </cell>
          <cell r="B265" t="str">
            <v>ROSA MIRIAM GONZALEZ DE ROMERO</v>
          </cell>
        </row>
        <row r="266">
          <cell r="A266" t="str">
            <v>06141911121047</v>
          </cell>
          <cell r="B266" t="str">
            <v>ALFARN, S.A. DE C.V.</v>
          </cell>
        </row>
        <row r="267">
          <cell r="A267" t="str">
            <v>06142011101020</v>
          </cell>
          <cell r="B267" t="str">
            <v>TECNOMOVIL</v>
          </cell>
        </row>
        <row r="268">
          <cell r="A268" t="str">
            <v>06142012121033</v>
          </cell>
          <cell r="B268" t="str">
            <v>INVERSIONES ULTRAMAR</v>
          </cell>
        </row>
        <row r="269">
          <cell r="A269" t="str">
            <v>06140810151020</v>
          </cell>
          <cell r="B269" t="str">
            <v>ISHOP EL SALVADOR S.A DE C.V.</v>
          </cell>
        </row>
        <row r="270">
          <cell r="A270" t="str">
            <v>06142812111010</v>
          </cell>
          <cell r="B270" t="str">
            <v>PUBLIMAX PROMOS S.A DE C.V.</v>
          </cell>
        </row>
        <row r="271">
          <cell r="A271" t="str">
            <v>06141502201020</v>
          </cell>
          <cell r="B271" t="str">
            <v>J Y A S.A DE C.V.</v>
          </cell>
        </row>
        <row r="272">
          <cell r="A272" t="str">
            <v>06142611141050</v>
          </cell>
          <cell r="B272" t="str">
            <v>GRUPO CENTRA S.A DE C.V.</v>
          </cell>
        </row>
        <row r="273">
          <cell r="A273" t="str">
            <v>08130203001010</v>
          </cell>
          <cell r="B273" t="str">
            <v>INTCOMEX S.A DE C.V.</v>
          </cell>
        </row>
        <row r="274">
          <cell r="A274" t="str">
            <v>05020712861028</v>
          </cell>
          <cell r="B274" t="str">
            <v>GARDENIA FLOR DE MARIA LOPEZ</v>
          </cell>
        </row>
        <row r="275">
          <cell r="A275" t="str">
            <v>06141204840017</v>
          </cell>
          <cell r="B275" t="str">
            <v>RECINOS SCHONBORN S.A DE C.V.</v>
          </cell>
        </row>
        <row r="276">
          <cell r="A276" t="str">
            <v>06140106700019</v>
          </cell>
          <cell r="B276" t="str">
            <v>F.A. DALTON Y CO</v>
          </cell>
        </row>
        <row r="277">
          <cell r="A277" t="str">
            <v>06141208131022</v>
          </cell>
          <cell r="B277" t="str">
            <v>MOTORES Y VEHICULOS S.A DE C.V.</v>
          </cell>
        </row>
        <row r="278">
          <cell r="A278" t="str">
            <v>03152712881017</v>
          </cell>
          <cell r="B278" t="str">
            <v>ALSEDI S.A DE C.V.</v>
          </cell>
        </row>
        <row r="279">
          <cell r="A279" t="str">
            <v>06142102971044</v>
          </cell>
          <cell r="B279" t="str">
            <v>COMPAÑÍA TELECOMUNICACIONES DE LE SALVADOR</v>
          </cell>
        </row>
        <row r="280">
          <cell r="A280" t="str">
            <v>06143010031041</v>
          </cell>
          <cell r="B280" t="str">
            <v>HOSPITAL DE LA PIEL S.A DE C.V.</v>
          </cell>
        </row>
        <row r="281">
          <cell r="A281" t="str">
            <v>06140104680029</v>
          </cell>
          <cell r="B281" t="str">
            <v>SERVICIO AGRICOLA SALVADOREÑO S.A DE C.V</v>
          </cell>
        </row>
        <row r="282">
          <cell r="A282" t="str">
            <v>03151705191025</v>
          </cell>
          <cell r="B282" t="str">
            <v>SUMINISTROS ELECTRICOS Y TECNOENERGIA S.A DE C.V.</v>
          </cell>
        </row>
        <row r="283">
          <cell r="A283" t="str">
            <v>06140301081039</v>
          </cell>
          <cell r="B283" t="str">
            <v>LA CASA DE LAS BATERIAS S.A DE C.V.</v>
          </cell>
        </row>
        <row r="284">
          <cell r="A284" t="str">
            <v>06140106131048</v>
          </cell>
          <cell r="B284" t="str">
            <v>ATCASAL DE EL SALVADOR</v>
          </cell>
        </row>
        <row r="285">
          <cell r="A285" t="str">
            <v>08191209580014</v>
          </cell>
          <cell r="B285" t="str">
            <v>TRINIDAD HERNANDEZ MOLINA</v>
          </cell>
        </row>
        <row r="286">
          <cell r="A286" t="str">
            <v>07021404520020</v>
          </cell>
          <cell r="B286" t="str">
            <v>NELSON EDY MEJIA OSORIO</v>
          </cell>
        </row>
        <row r="287">
          <cell r="A287" t="str">
            <v>07162602711019</v>
          </cell>
          <cell r="B287" t="str">
            <v>FREDY GUILLERMO CACERES RAFAELANO</v>
          </cell>
        </row>
        <row r="288">
          <cell r="A288" t="str">
            <v>06140107690022</v>
          </cell>
          <cell r="B288" t="str">
            <v>CASA RIVAS S.A DE C.V.</v>
          </cell>
        </row>
        <row r="289">
          <cell r="A289" t="str">
            <v>05111408191011</v>
          </cell>
          <cell r="B289" t="str">
            <v>REPUESTOS CASTILLO S.A DE C.V.</v>
          </cell>
        </row>
        <row r="290">
          <cell r="A290" t="str">
            <v>05112011121013</v>
          </cell>
          <cell r="B290" t="str">
            <v>CENTRO DE DIAGNOSTICO Y EMISIONES DE EL SALVADOR</v>
          </cell>
        </row>
        <row r="291">
          <cell r="A291" t="str">
            <v>03120110741010</v>
          </cell>
          <cell r="B291" t="str">
            <v>JOSE FRANCISCO RIVAS</v>
          </cell>
        </row>
        <row r="292">
          <cell r="A292" t="str">
            <v>06140510560017</v>
          </cell>
          <cell r="B292" t="str">
            <v>PROYECTOS INDUSTRIALES S.A DE C.V.</v>
          </cell>
        </row>
        <row r="293">
          <cell r="A293" t="str">
            <v>05192207731018</v>
          </cell>
          <cell r="B293" t="str">
            <v>GERARDO ANTONIO MARTINEZ AMAYA</v>
          </cell>
        </row>
        <row r="294">
          <cell r="A294" t="str">
            <v>06142801880014</v>
          </cell>
          <cell r="B294" t="str">
            <v>PROCESADORA Y DISTRIBUIDORA NACIONAL S.A DE C.V.</v>
          </cell>
        </row>
        <row r="295">
          <cell r="A295" t="str">
            <v>04070802600010</v>
          </cell>
          <cell r="B295" t="str">
            <v>JOSE ELIAS ESCOBAR ROMERO</v>
          </cell>
        </row>
        <row r="296">
          <cell r="A296" t="str">
            <v>06142401061038</v>
          </cell>
          <cell r="B296" t="str">
            <v>LOS FRENOS S.A DE C.V.</v>
          </cell>
        </row>
        <row r="297">
          <cell r="A297" t="str">
            <v>05030502570014</v>
          </cell>
          <cell r="B297" t="str">
            <v>LAURA LOPEZ PEREZ</v>
          </cell>
        </row>
        <row r="298">
          <cell r="A298" t="str">
            <v>06141101181086</v>
          </cell>
          <cell r="B298" t="str">
            <v>LABCA</v>
          </cell>
        </row>
        <row r="299">
          <cell r="A299" t="str">
            <v>06142005091013</v>
          </cell>
          <cell r="B299" t="str">
            <v>ACAR S.A DE C.V.</v>
          </cell>
        </row>
        <row r="300">
          <cell r="A300" t="str">
            <v>02102603710016</v>
          </cell>
          <cell r="B300" t="str">
            <v>RAF S.A DE C.V.</v>
          </cell>
        </row>
        <row r="301">
          <cell r="A301" t="str">
            <v>06142603520108</v>
          </cell>
          <cell r="B301" t="str">
            <v>OSCAR ATILIO PLEITEZ JUAREZ</v>
          </cell>
        </row>
        <row r="302">
          <cell r="A302" t="str">
            <v>06140309760011</v>
          </cell>
          <cell r="B302" t="str">
            <v>PRODUCTOS TECNOLOGICOS</v>
          </cell>
        </row>
        <row r="303">
          <cell r="A303" t="str">
            <v>06141612061020</v>
          </cell>
          <cell r="B303" t="str">
            <v>DE LA PEÑA S.A DE C.V.</v>
          </cell>
        </row>
        <row r="304">
          <cell r="A304" t="str">
            <v>03012912811025</v>
          </cell>
          <cell r="B304" t="str">
            <v>JOSE EZEQUIEL AGUILAR PINEDA</v>
          </cell>
        </row>
        <row r="305">
          <cell r="A305" t="str">
            <v>05111504991010</v>
          </cell>
          <cell r="B305" t="str">
            <v>FERNANDA DAMARIS MENENDEZ ACOSTA</v>
          </cell>
        </row>
        <row r="306">
          <cell r="A306" t="str">
            <v>01071311731015</v>
          </cell>
          <cell r="B306" t="str">
            <v>LUIS ANGEL JIMENEZ BENITEZ</v>
          </cell>
        </row>
        <row r="307">
          <cell r="A307" t="str">
            <v>06141104191015</v>
          </cell>
          <cell r="B307" t="str">
            <v>DISTRIBUCIONES DCE EL SALVADOR</v>
          </cell>
        </row>
        <row r="308">
          <cell r="A308" t="str">
            <v>05061006761019</v>
          </cell>
          <cell r="B308" t="str">
            <v>ALEXANDER PERES MELARA</v>
          </cell>
        </row>
        <row r="309">
          <cell r="A309" t="str">
            <v>06142002121043</v>
          </cell>
          <cell r="B309" t="str">
            <v>PACK MAN S.A DE C.V.</v>
          </cell>
        </row>
        <row r="310">
          <cell r="A310" t="str">
            <v>06141407081042</v>
          </cell>
          <cell r="B310" t="str">
            <v>MADERAS EL TABLON S.A DE C.V.</v>
          </cell>
        </row>
        <row r="311">
          <cell r="A311" t="str">
            <v>06142709121040</v>
          </cell>
          <cell r="B311" t="str">
            <v>UNIVERSAL ENTERPRISE, S.A DE C.V.</v>
          </cell>
        </row>
        <row r="312">
          <cell r="A312" t="str">
            <v>06142901600027</v>
          </cell>
          <cell r="B312" t="str">
            <v>TOBIAS CHAVEZ MAYORGA</v>
          </cell>
        </row>
        <row r="313">
          <cell r="A313" t="str">
            <v>06141609031012</v>
          </cell>
          <cell r="B313" t="str">
            <v>COMLUB, S.A DE C.V.</v>
          </cell>
        </row>
        <row r="314">
          <cell r="A314" t="str">
            <v>06190311821020</v>
          </cell>
          <cell r="B314" t="str">
            <v>RICARDO ANTONIO GONZALEZ ESCOBAR</v>
          </cell>
        </row>
        <row r="315">
          <cell r="A315" t="str">
            <v>06141306081050</v>
          </cell>
          <cell r="B315" t="str">
            <v>TECNO DIAGNOSTICA DE EL SALVADOR</v>
          </cell>
        </row>
        <row r="316">
          <cell r="A316" t="str">
            <v>05012910941018</v>
          </cell>
          <cell r="B316" t="str">
            <v>ECOIM, S.A DE C.V.</v>
          </cell>
        </row>
        <row r="317">
          <cell r="A317" t="str">
            <v>12151607530013</v>
          </cell>
          <cell r="B317" t="str">
            <v>NORBERTO GOMEZ CAMPOS</v>
          </cell>
        </row>
        <row r="318">
          <cell r="A318" t="str">
            <v>06141211141047</v>
          </cell>
          <cell r="B318" t="str">
            <v>THE COFFE NET S.A DE C.V.</v>
          </cell>
        </row>
        <row r="319">
          <cell r="A319" t="str">
            <v>06142610770020</v>
          </cell>
          <cell r="B319" t="str">
            <v>CASTELLA SAGARRA S.A DE C.V.</v>
          </cell>
        </row>
        <row r="320">
          <cell r="A320" t="str">
            <v>11092509810011</v>
          </cell>
          <cell r="B320" t="str">
            <v xml:space="preserve">COOPERATIVA DE CAFICULTORES JUCUAPENSE </v>
          </cell>
        </row>
        <row r="321">
          <cell r="A321" t="str">
            <v>06140202181064</v>
          </cell>
          <cell r="B321" t="str">
            <v>RUTA CINCO CERO S.A DE C.V.</v>
          </cell>
        </row>
        <row r="322">
          <cell r="A322" t="str">
            <v>06142910901371</v>
          </cell>
          <cell r="B322" t="str">
            <v>WALTHER ASTUL TORREZ DIAZ</v>
          </cell>
        </row>
        <row r="323">
          <cell r="A323" t="str">
            <v>06141003951019</v>
          </cell>
          <cell r="B323" t="str">
            <v>SISTEMAS C Y C S.A DE C.V.</v>
          </cell>
        </row>
        <row r="324">
          <cell r="A324" t="str">
            <v>06141811971019</v>
          </cell>
          <cell r="B324" t="str">
            <v>MULTI-TECNOLOGICA S.A DE C.V.</v>
          </cell>
        </row>
        <row r="325">
          <cell r="A325" t="str">
            <v>06142904951227</v>
          </cell>
          <cell r="B325" t="str">
            <v>ULISES ALEJANDRO TEJADA</v>
          </cell>
        </row>
        <row r="326">
          <cell r="A326" t="str">
            <v>14122502721020</v>
          </cell>
          <cell r="B326" t="str">
            <v>RUTH MARICELA MAJANO</v>
          </cell>
        </row>
        <row r="327">
          <cell r="A327" t="str">
            <v>06142612701238</v>
          </cell>
          <cell r="B327" t="str">
            <v>ANA ARACELY REYES DE RIVAS</v>
          </cell>
        </row>
        <row r="328">
          <cell r="A328" t="str">
            <v>06141307921051</v>
          </cell>
          <cell r="B328" t="str">
            <v>ELECTROLAB MEDIC, S.A DE C.V.</v>
          </cell>
        </row>
        <row r="329">
          <cell r="A329" t="str">
            <v>06140411151040</v>
          </cell>
          <cell r="B329" t="str">
            <v>DIVERCELL S.A DE C.V.</v>
          </cell>
        </row>
        <row r="330">
          <cell r="A330" t="str">
            <v>07151508430012</v>
          </cell>
          <cell r="B330" t="str">
            <v>MARIA TRANSITO FIGUEROA</v>
          </cell>
        </row>
        <row r="331">
          <cell r="A331" t="str">
            <v>06142904051048</v>
          </cell>
          <cell r="B331" t="str">
            <v>PRODUCTOS INDUSTRIALES Y MAQUINARIA</v>
          </cell>
        </row>
        <row r="332">
          <cell r="A332" t="str">
            <v>06142401031015</v>
          </cell>
          <cell r="B332" t="str">
            <v>LA CENTROAMERICANA, S.A DE C.V.</v>
          </cell>
        </row>
        <row r="333">
          <cell r="A333" t="str">
            <v>06143009921068</v>
          </cell>
          <cell r="B333" t="str">
            <v>IMPORTADORA RAMIREZ S.A DE C.V.</v>
          </cell>
        </row>
        <row r="334">
          <cell r="A334" t="str">
            <v>08192509560019</v>
          </cell>
          <cell r="B334" t="str">
            <v>LUBRICANTES Y REPUESTOS DON ABEL</v>
          </cell>
        </row>
        <row r="335">
          <cell r="A335" t="str">
            <v>03152106731026</v>
          </cell>
          <cell r="B335" t="str">
            <v>JOSE MAURICIO MONCHEZ ESCOBAR</v>
          </cell>
        </row>
        <row r="336">
          <cell r="A336" t="str">
            <v>03151510541013</v>
          </cell>
          <cell r="B336" t="str">
            <v>RIGOBERTO ANGEL PEREZ RAMIREZ</v>
          </cell>
        </row>
        <row r="337">
          <cell r="A337" t="str">
            <v>06142707991055</v>
          </cell>
          <cell r="B337" t="str">
            <v>ESINSA EL SALVADOR S.A DE C.V.</v>
          </cell>
        </row>
        <row r="338">
          <cell r="A338" t="str">
            <v>06140403101085</v>
          </cell>
          <cell r="B338" t="str">
            <v>3A QUIMICOS, S.A DE C.V.</v>
          </cell>
        </row>
        <row r="339">
          <cell r="A339" t="str">
            <v>14162710661017</v>
          </cell>
          <cell r="B339" t="str">
            <v>JAVIER DANILO RUIZ MORALES</v>
          </cell>
        </row>
        <row r="340">
          <cell r="A340" t="str">
            <v>12171508811017</v>
          </cell>
          <cell r="B340" t="str">
            <v>MARIO ERNESTO CHAVEZ MARTINEZ</v>
          </cell>
        </row>
        <row r="341">
          <cell r="A341" t="str">
            <v>06142907151027</v>
          </cell>
          <cell r="B341" t="str">
            <v>CORPORACION ABARCA, S.A DE C.V.</v>
          </cell>
        </row>
        <row r="342">
          <cell r="A342" t="str">
            <v>04020305691017</v>
          </cell>
          <cell r="B342" t="str">
            <v>ERNESTO SERRANO AYALA</v>
          </cell>
        </row>
        <row r="343">
          <cell r="A343" t="str">
            <v>06142501191028</v>
          </cell>
          <cell r="B343" t="str">
            <v>A.V. PROVEEDORES, S.A DE C.V.</v>
          </cell>
        </row>
        <row r="344">
          <cell r="A344" t="str">
            <v>08210107731010</v>
          </cell>
          <cell r="B344" t="str">
            <v>ANDREA LIZETTE QUIJADA DE SIBRIAN</v>
          </cell>
        </row>
        <row r="345">
          <cell r="A345" t="str">
            <v>12171805670010</v>
          </cell>
          <cell r="B345" t="str">
            <v>CREDIQ S.A DE C.V.</v>
          </cell>
        </row>
        <row r="346">
          <cell r="A346" t="str">
            <v>05032703771014</v>
          </cell>
          <cell r="B346" t="str">
            <v>JUAN ANTONIO COLOCHO MEDRANO</v>
          </cell>
        </row>
        <row r="347">
          <cell r="A347" t="str">
            <v>05110101891010</v>
          </cell>
          <cell r="B347" t="str">
            <v>HUMRO, S.A DE C.V.</v>
          </cell>
        </row>
        <row r="348">
          <cell r="A348" t="str">
            <v>06142401941054</v>
          </cell>
          <cell r="B348" t="str">
            <v>MOLDTROK, S.A DE C.V.</v>
          </cell>
        </row>
        <row r="349">
          <cell r="A349" t="str">
            <v>06141110161047</v>
          </cell>
          <cell r="B349" t="str">
            <v>EQUIPLASTIC S.A DE C.V.</v>
          </cell>
        </row>
        <row r="350">
          <cell r="A350" t="str">
            <v>05030907701012</v>
          </cell>
          <cell r="B350" t="str">
            <v>HERBERT RODNEY JIMENEZ CARDONA</v>
          </cell>
        </row>
        <row r="351">
          <cell r="A351" t="str">
            <v>02073003650018</v>
          </cell>
          <cell r="B351" t="str">
            <v>ELIX NEFTALI UMAÑA UMAÑA</v>
          </cell>
        </row>
        <row r="352">
          <cell r="A352" t="str">
            <v>06140103580052</v>
          </cell>
          <cell r="B352" t="str">
            <v>MIGUEL ANGEL WILLIAM ALFARO CABRERA</v>
          </cell>
        </row>
        <row r="353">
          <cell r="A353" t="str">
            <v>07091702731012</v>
          </cell>
          <cell r="B353" t="str">
            <v>SAMUEL ELIAS RIVAS MOZ</v>
          </cell>
        </row>
        <row r="354">
          <cell r="A354" t="str">
            <v>06142504941010</v>
          </cell>
          <cell r="B354" t="str">
            <v>JOMIGA, S.A DE C.V.</v>
          </cell>
        </row>
        <row r="355">
          <cell r="A355" t="str">
            <v>06142008660025</v>
          </cell>
          <cell r="B355" t="str">
            <v>FRANCISCO JAVIER PORTILLO T</v>
          </cell>
        </row>
        <row r="356">
          <cell r="A356" t="str">
            <v>06142505731094</v>
          </cell>
          <cell r="B356" t="str">
            <v>EDWARD LEONIDAS GUITIERREZ PORTILLO</v>
          </cell>
        </row>
        <row r="357">
          <cell r="A357" t="str">
            <v>12170309081011</v>
          </cell>
          <cell r="B357" t="str">
            <v>GRUPO BLANCO S.A DE C.V.</v>
          </cell>
        </row>
        <row r="358">
          <cell r="A358" t="str">
            <v>06140611710010</v>
          </cell>
          <cell r="B358" t="str">
            <v>INGENIO EL ANGEL, S.A DE C.V.</v>
          </cell>
        </row>
        <row r="359">
          <cell r="A359" t="str">
            <v>06173003001010</v>
          </cell>
          <cell r="B359" t="str">
            <v>SALVAGRO S.A DE C.V.</v>
          </cell>
        </row>
        <row r="360">
          <cell r="A360" t="str">
            <v>06170103310012</v>
          </cell>
          <cell r="B360" t="str">
            <v>MINISTERIO DE AGRICULTURA Y GANADERIA</v>
          </cell>
        </row>
        <row r="361">
          <cell r="A361" t="str">
            <v>06140806450012</v>
          </cell>
          <cell r="B361" t="str">
            <v>VIDUC S.A DE C.V.</v>
          </cell>
        </row>
        <row r="362">
          <cell r="A362" t="str">
            <v>05110804510015</v>
          </cell>
          <cell r="B362" t="str">
            <v>CARLOS ALBERTO RAMIREZ VALIENTE</v>
          </cell>
        </row>
        <row r="363">
          <cell r="A363" t="str">
            <v>06140703001112</v>
          </cell>
          <cell r="B363" t="str">
            <v>SOFIA GRABRIELA CANALES MENA</v>
          </cell>
        </row>
        <row r="364">
          <cell r="A364" t="str">
            <v>06142203891254</v>
          </cell>
          <cell r="B364" t="str">
            <v>JOAQUIN ALBERTO QUINTEROS POSADA</v>
          </cell>
        </row>
        <row r="365">
          <cell r="A365" t="str">
            <v>06140801181021</v>
          </cell>
          <cell r="B365" t="str">
            <v>IMPORTADORA 1688 S.A DE C.V.</v>
          </cell>
        </row>
        <row r="366">
          <cell r="A366" t="str">
            <v>06140103161060</v>
          </cell>
          <cell r="B366" t="str">
            <v>GRUPO KHARIS S.A DE C.V.</v>
          </cell>
        </row>
        <row r="367">
          <cell r="A367" t="str">
            <v>06141004961026</v>
          </cell>
          <cell r="B367" t="str">
            <v>DIAGNOSTIKA CAPRIS S.A DE C.V.</v>
          </cell>
        </row>
        <row r="368">
          <cell r="A368" t="str">
            <v>10010105811024</v>
          </cell>
          <cell r="B368" t="str">
            <v>YASMIN ELIZABETH AREVALO</v>
          </cell>
        </row>
        <row r="369">
          <cell r="A369" t="str">
            <v>11181602731029</v>
          </cell>
          <cell r="B369" t="str">
            <v>ZENIA MARITZA MENDEZ DE FLORES</v>
          </cell>
        </row>
        <row r="370">
          <cell r="A370" t="str">
            <v>06140706750010</v>
          </cell>
          <cell r="B370" t="str">
            <v xml:space="preserve">BODEGAS GENERALES DE DEPOSITO S.A </v>
          </cell>
        </row>
        <row r="371">
          <cell r="A371" t="str">
            <v>06142708121046</v>
          </cell>
          <cell r="B371" t="str">
            <v>PCS CENTRAL AMERICA, S.A DE C.V.</v>
          </cell>
        </row>
        <row r="372">
          <cell r="A372" t="str">
            <v>11020404600018</v>
          </cell>
          <cell r="B372" t="str">
            <v>JOSE VICTORINO ARIAS DIAZ</v>
          </cell>
        </row>
        <row r="373">
          <cell r="A373" t="str">
            <v>06140507121070</v>
          </cell>
          <cell r="B373" t="str">
            <v>SISAFE S.A DE C.V.</v>
          </cell>
        </row>
        <row r="374">
          <cell r="A374" t="str">
            <v>94833101781011</v>
          </cell>
          <cell r="B374" t="str">
            <v>JUAN ERNESTO VOSSBERG ORDOÑEZ</v>
          </cell>
        </row>
        <row r="375">
          <cell r="A375" t="str">
            <v>07101003681021</v>
          </cell>
          <cell r="B375" t="str">
            <v>ANA GLORIA SEGURA VILLALOBOS</v>
          </cell>
        </row>
        <row r="376">
          <cell r="A376" t="str">
            <v>08170307771014</v>
          </cell>
          <cell r="B376" t="str">
            <v>SIXTO JESUS MARROQUIN RIVAS</v>
          </cell>
        </row>
        <row r="377">
          <cell r="A377" t="str">
            <v>06141212921011</v>
          </cell>
          <cell r="B377" t="str">
            <v>KOSMOQUIMICA S.A DE C.V.</v>
          </cell>
        </row>
        <row r="378">
          <cell r="A378" t="str">
            <v>06140305931029</v>
          </cell>
          <cell r="B378" t="str">
            <v>DOÑO S.A DE C.V.</v>
          </cell>
        </row>
        <row r="379">
          <cell r="A379" t="str">
            <v>06141004121079</v>
          </cell>
          <cell r="B379" t="str">
            <v>PART PLUS S.A DE C.V.</v>
          </cell>
        </row>
        <row r="380">
          <cell r="A380" t="str">
            <v>04052407610012</v>
          </cell>
          <cell r="B380" t="str">
            <v>JOSE FRANCISCO RIVERA GALDAMEZ</v>
          </cell>
        </row>
        <row r="381">
          <cell r="A381" t="str">
            <v>05111202881011</v>
          </cell>
          <cell r="B381" t="str">
            <v>AUTOINDUSRIAS S.A DE C.V.</v>
          </cell>
        </row>
        <row r="382">
          <cell r="A382" t="str">
            <v>06143006961425</v>
          </cell>
          <cell r="B382" t="str">
            <v>ERICK ERNESTO LOPEZ</v>
          </cell>
        </row>
        <row r="383">
          <cell r="A383" t="str">
            <v>06141208141028</v>
          </cell>
          <cell r="B383" t="str">
            <v>KATYA Y FABIO S.A DE C.V.</v>
          </cell>
        </row>
        <row r="384">
          <cell r="A384" t="str">
            <v>06141111931016</v>
          </cell>
          <cell r="B384" t="str">
            <v>ENMANUEL, S.A DE C.V.</v>
          </cell>
        </row>
        <row r="385">
          <cell r="A385" t="str">
            <v>06141505091030</v>
          </cell>
          <cell r="B385" t="str">
            <v>COMERCIALIZADORA BF INTERNACIONAL</v>
          </cell>
        </row>
        <row r="386">
          <cell r="A386" t="str">
            <v>01062306811028</v>
          </cell>
          <cell r="B386" t="str">
            <v>ELIAS AQUINO GOMEZ</v>
          </cell>
        </row>
        <row r="387">
          <cell r="A387" t="str">
            <v>09043007610018</v>
          </cell>
          <cell r="B387" t="str">
            <v>SAUL POCASANGRE ESCOBAR</v>
          </cell>
        </row>
        <row r="388">
          <cell r="A388" t="str">
            <v>09031604801015</v>
          </cell>
          <cell r="B388" t="str">
            <v>ELIAS MISAEL GUZMAN FRANCO</v>
          </cell>
        </row>
        <row r="389">
          <cell r="A389" t="str">
            <v>03010901761015</v>
          </cell>
          <cell r="B389" t="str">
            <v>JIMMY DOUGLAS ALVARADO RAMOS</v>
          </cell>
        </row>
        <row r="390">
          <cell r="A390" t="str">
            <v>06142003971032</v>
          </cell>
          <cell r="B390" t="str">
            <v>INDUSTRIAS MECANICAS DOS MIL S.A DE C.V.</v>
          </cell>
        </row>
        <row r="391">
          <cell r="A391" t="str">
            <v>06140206001036</v>
          </cell>
          <cell r="B391" t="str">
            <v>LINEAS PUBLICITARIAS S.A DE C.V.</v>
          </cell>
        </row>
        <row r="392">
          <cell r="A392" t="str">
            <v>06140803061031</v>
          </cell>
          <cell r="B392" t="str">
            <v>FURAGRO, S.A DE C.V.</v>
          </cell>
        </row>
        <row r="393">
          <cell r="A393" t="str">
            <v>06142908661118</v>
          </cell>
          <cell r="B393" t="str">
            <v>EDGARDO ANTONIO URQUILLA AYALA</v>
          </cell>
        </row>
        <row r="394">
          <cell r="A394" t="str">
            <v>12171207011015</v>
          </cell>
          <cell r="B394" t="str">
            <v>INVERSIONES EL AGUILA S.A DE C.V.</v>
          </cell>
        </row>
        <row r="395">
          <cell r="A395" t="str">
            <v>06141812981018</v>
          </cell>
          <cell r="B395" t="str">
            <v>DIGICEL S.A DE C.V.</v>
          </cell>
        </row>
        <row r="396">
          <cell r="A396" t="str">
            <v>06140607941015</v>
          </cell>
          <cell r="B396" t="str">
            <v>PROMEFAR S.A DE C.V.</v>
          </cell>
        </row>
        <row r="397">
          <cell r="A397" t="str">
            <v>09060403540016</v>
          </cell>
          <cell r="B397" t="str">
            <v>VICTOR MANUEL HERNANDEZ QUINTEROS</v>
          </cell>
        </row>
        <row r="398">
          <cell r="A398" t="str">
            <v>06142710610105</v>
          </cell>
          <cell r="B398" t="str">
            <v>SERGIO GALILEO BERMUDEZ</v>
          </cell>
        </row>
        <row r="399">
          <cell r="A399" t="str">
            <v>08050209680010</v>
          </cell>
          <cell r="B399" t="str">
            <v>MARIO ALONSO BAIRES RODRIGUEZ</v>
          </cell>
        </row>
        <row r="400">
          <cell r="A400" t="str">
            <v>06140607191024</v>
          </cell>
          <cell r="B400" t="str">
            <v>GRUPO CUSCATLAN S.A DE C.V.</v>
          </cell>
        </row>
        <row r="401">
          <cell r="A401" t="str">
            <v>05031906450017</v>
          </cell>
          <cell r="B401" t="str">
            <v>JUAN ANTONIO RECINOS</v>
          </cell>
        </row>
        <row r="402">
          <cell r="A402" t="str">
            <v>06141204051040</v>
          </cell>
          <cell r="B402" t="str">
            <v>AMERICAN IMPORTS, S.A DE C.V.</v>
          </cell>
        </row>
        <row r="403">
          <cell r="A403" t="str">
            <v>06141107971011</v>
          </cell>
          <cell r="B403" t="str">
            <v>INNOVACION DIGITAL, S.A DE C.V.</v>
          </cell>
        </row>
        <row r="404">
          <cell r="A404" t="str">
            <v>05031610151010</v>
          </cell>
          <cell r="B404" t="str">
            <v>GRUPO DUARTE LOPEZ S.A DE C.V</v>
          </cell>
        </row>
        <row r="405">
          <cell r="A405" t="str">
            <v>06140806951020</v>
          </cell>
          <cell r="B405" t="str">
            <v>SERVICIOS INTEGRALES MEDICOS</v>
          </cell>
        </row>
        <row r="406">
          <cell r="A406" t="str">
            <v>06171801721029</v>
          </cell>
          <cell r="B406" t="str">
            <v>MARIA MAGDALENA CABRERA DE RODRIGUEZ</v>
          </cell>
        </row>
        <row r="407">
          <cell r="A407" t="str">
            <v>09091004741011</v>
          </cell>
          <cell r="B407" t="str">
            <v>HECTOR WILFREDO DIAZ</v>
          </cell>
        </row>
        <row r="408">
          <cell r="A408" t="str">
            <v>09082807751017</v>
          </cell>
          <cell r="B408" t="str">
            <v>JOSE ARMANDO LOPEZ LAINEZ</v>
          </cell>
        </row>
        <row r="409">
          <cell r="A409" t="str">
            <v>06143012981020</v>
          </cell>
          <cell r="B409" t="str">
            <v>INDUSTRIAS VICAL S.A DE C.V.</v>
          </cell>
        </row>
        <row r="410">
          <cell r="A410" t="str">
            <v>04292409751011</v>
          </cell>
          <cell r="B410" t="str">
            <v>VIDAL HERNANDEZ ERAZO</v>
          </cell>
        </row>
        <row r="411">
          <cell r="A411" t="str">
            <v>06140611181076</v>
          </cell>
          <cell r="B411" t="str">
            <v>DISTRIBUIDORA LAGOS VICUÑA EL SALVADOR</v>
          </cell>
        </row>
        <row r="412">
          <cell r="A412" t="str">
            <v>11083110731013</v>
          </cell>
          <cell r="B412" t="str">
            <v>ANIBAL GALILEO BERMUDEZ BERMUDEZ</v>
          </cell>
        </row>
        <row r="413">
          <cell r="A413" t="str">
            <v>06140801871168</v>
          </cell>
          <cell r="B413" t="str">
            <v>CLAUDIA JUDITH QUINTEROS</v>
          </cell>
        </row>
        <row r="414">
          <cell r="A414" t="str">
            <v>06142803730056</v>
          </cell>
          <cell r="B414" t="str">
            <v>ASEGURADORA AGRICOLA COMERCIAL</v>
          </cell>
        </row>
        <row r="415">
          <cell r="A415" t="str">
            <v>06141203981028</v>
          </cell>
          <cell r="B415" t="str">
            <v>CARGA URGENTE DE EL SALVADOR S.A DE C.V.</v>
          </cell>
        </row>
        <row r="416">
          <cell r="A416" t="str">
            <v>06142601961025</v>
          </cell>
          <cell r="B416" t="str">
            <v>FASOR S.A DE C.V.</v>
          </cell>
        </row>
        <row r="417">
          <cell r="A417" t="str">
            <v>05112507891021</v>
          </cell>
          <cell r="B417" t="str">
            <v>AUTODO S.A DE C.V.</v>
          </cell>
        </row>
        <row r="418">
          <cell r="A418" t="str">
            <v>06141211131017</v>
          </cell>
          <cell r="B418" t="str">
            <v>CORPORACION PROSPERO S.A DE C.V.</v>
          </cell>
        </row>
        <row r="419">
          <cell r="A419" t="str">
            <v>06141804851075</v>
          </cell>
          <cell r="B419" t="str">
            <v>HENRY EDGARDO LARREYNAGA</v>
          </cell>
        </row>
        <row r="420">
          <cell r="A420" t="str">
            <v>06141801101040</v>
          </cell>
          <cell r="B420" t="str">
            <v>ERICK AUTO PARTS S.A DE C.V.</v>
          </cell>
        </row>
        <row r="421">
          <cell r="A421" t="str">
            <v>11012111771014</v>
          </cell>
          <cell r="B421" t="str">
            <v>JOSE REYNALDO ARGUERA GONZALES</v>
          </cell>
        </row>
        <row r="422">
          <cell r="A422" t="str">
            <v>08110901590016</v>
          </cell>
          <cell r="B422" t="str">
            <v>MANUEL DE JESUS HERNANDEZ RODRIGUEZ</v>
          </cell>
        </row>
        <row r="423">
          <cell r="A423" t="str">
            <v>06141008051067</v>
          </cell>
          <cell r="B423" t="str">
            <v>GMG COMERCIAL EL SALVADOR, S.A DE C.V.</v>
          </cell>
        </row>
        <row r="424">
          <cell r="A424" t="str">
            <v>06141711941104</v>
          </cell>
          <cell r="B424" t="str">
            <v>FUNDACION INSTITUTO SALVADOREÑO DEL CEMENTO</v>
          </cell>
        </row>
        <row r="425">
          <cell r="A425" t="str">
            <v>06141903931021</v>
          </cell>
          <cell r="B425" t="str">
            <v>T.V OFFER, S.A DE C.V.</v>
          </cell>
        </row>
        <row r="426">
          <cell r="A426" t="str">
            <v>06142905111010</v>
          </cell>
          <cell r="B426" t="str">
            <v>GRUPO VALMIX S.A DE C.V.</v>
          </cell>
        </row>
        <row r="427">
          <cell r="A427" t="str">
            <v>06141411171030</v>
          </cell>
          <cell r="B427" t="str">
            <v>TEXAS GAS INTERNACIONAL, S.A DE C.V.</v>
          </cell>
        </row>
        <row r="428">
          <cell r="A428" t="str">
            <v>06142001941055</v>
          </cell>
          <cell r="B428" t="str">
            <v>REPUESTOS MIGUELÑOS S.A DE C.V.</v>
          </cell>
        </row>
        <row r="429">
          <cell r="A429" t="str">
            <v>02100402741017</v>
          </cell>
          <cell r="B429" t="str">
            <v>DLMARK GIOVANNI ASCENCIO ORTIZ</v>
          </cell>
        </row>
        <row r="430">
          <cell r="A430" t="str">
            <v>10100312771023</v>
          </cell>
          <cell r="B430" t="str">
            <v>REINA ISABEL SANCHEZ HERNANDEZ</v>
          </cell>
        </row>
        <row r="431">
          <cell r="A431" t="str">
            <v>06142002730017</v>
          </cell>
          <cell r="B431" t="str">
            <v>COMERCIAL AGROPECUARIA S.A DE C.V.</v>
          </cell>
        </row>
        <row r="432">
          <cell r="A432" t="str">
            <v>06142908941013</v>
          </cell>
          <cell r="B432" t="str">
            <v>M3 ASOCIADOS S.A DE C.V.</v>
          </cell>
        </row>
        <row r="433">
          <cell r="A433" t="str">
            <v>06141306161010</v>
          </cell>
          <cell r="B433" t="str">
            <v>ECAT S.A DE C.V.</v>
          </cell>
        </row>
        <row r="434">
          <cell r="A434" t="str">
            <v>14082407031015</v>
          </cell>
          <cell r="B434" t="str">
            <v>SEPROMED, S.A DE C.V.</v>
          </cell>
        </row>
        <row r="435">
          <cell r="A435" t="str">
            <v>06140705921391</v>
          </cell>
          <cell r="B435" t="str">
            <v>ISAAC VLADIMIR CALLEJAS RIVAS</v>
          </cell>
        </row>
        <row r="436">
          <cell r="A436" t="str">
            <v>06140506141077</v>
          </cell>
          <cell r="B436" t="str">
            <v>REDIFAR S.A DE C.V.</v>
          </cell>
        </row>
        <row r="437">
          <cell r="A437" t="str">
            <v>06142306881010</v>
          </cell>
          <cell r="B437" t="str">
            <v>FERROCENTRO S.A DE C.V.</v>
          </cell>
        </row>
        <row r="438">
          <cell r="A438" t="str">
            <v>12170403031010</v>
          </cell>
          <cell r="B438" t="str">
            <v>INVERSIONES ZORTRERAS S.A DE C.V.</v>
          </cell>
        </row>
        <row r="439">
          <cell r="A439" t="str">
            <v>06140907021031</v>
          </cell>
          <cell r="B439" t="str">
            <v>DISEÑARTE S.A DE C.V.</v>
          </cell>
        </row>
        <row r="440">
          <cell r="A440" t="str">
            <v>06142801081062</v>
          </cell>
          <cell r="B440" t="str">
            <v>RADIADORES Y ALGO MAS S.A DE C.V.</v>
          </cell>
        </row>
        <row r="441">
          <cell r="A441" t="str">
            <v>06142709760012</v>
          </cell>
          <cell r="B441" t="str">
            <v>OMNISPORT S.A DE C.V.</v>
          </cell>
        </row>
        <row r="442">
          <cell r="A442" t="str">
            <v>06141112171074</v>
          </cell>
          <cell r="B442" t="str">
            <v>ARISA CONSULTING, S.A DE C.V.</v>
          </cell>
        </row>
        <row r="443">
          <cell r="A443" t="str">
            <v>05111202111011</v>
          </cell>
          <cell r="B443" t="str">
            <v>RESAUTO, S.A DE C.V.</v>
          </cell>
        </row>
        <row r="444">
          <cell r="A444" t="str">
            <v>12091712181010</v>
          </cell>
          <cell r="B444" t="str">
            <v>CEHIMI, S.A DE C.V.</v>
          </cell>
        </row>
        <row r="445">
          <cell r="A445" t="str">
            <v>06141806991010</v>
          </cell>
          <cell r="B445" t="str">
            <v>CENTRAL HIDRAULICA S.A DE C.V.</v>
          </cell>
        </row>
        <row r="446">
          <cell r="A446" t="str">
            <v>06141706091038</v>
          </cell>
          <cell r="B446" t="str">
            <v>DIDEMA, S.A DE C.V.</v>
          </cell>
        </row>
        <row r="447">
          <cell r="A447" t="str">
            <v>06140110191055</v>
          </cell>
          <cell r="B447" t="str">
            <v>HYM, S.A DE C.V.</v>
          </cell>
        </row>
        <row r="448">
          <cell r="A448" t="str">
            <v>06141903931072</v>
          </cell>
          <cell r="B448" t="str">
            <v>BALMORE ALEJANDRO MARTINEZ VIZCARRA</v>
          </cell>
        </row>
        <row r="449">
          <cell r="A449" t="str">
            <v>06140704081039</v>
          </cell>
          <cell r="B449" t="str">
            <v>HOLCIM CONCRETOS, S.A DE C.V.</v>
          </cell>
        </row>
        <row r="450">
          <cell r="A450" t="str">
            <v>06142003921027</v>
          </cell>
          <cell r="B450" t="str">
            <v>MAPRECO S.A DE C.V.</v>
          </cell>
        </row>
        <row r="451">
          <cell r="A451" t="str">
            <v>06142502211030</v>
          </cell>
          <cell r="B451" t="str">
            <v>GRUPO TIRE EXPRESS, S.A DE C.V.</v>
          </cell>
        </row>
        <row r="452">
          <cell r="A452" t="str">
            <v>06140204091054</v>
          </cell>
          <cell r="B452" t="str">
            <v>CEMCOL COMERCIAL, S.A DE C.V.</v>
          </cell>
        </row>
        <row r="453">
          <cell r="A453" t="str">
            <v>06140803991446</v>
          </cell>
          <cell r="B453" t="str">
            <v>TANIA MICHELLE DELGADO VASQUEZ</v>
          </cell>
        </row>
        <row r="454">
          <cell r="A454" t="str">
            <v>05111501901029</v>
          </cell>
          <cell r="B454" t="str">
            <v>ANDRES FRANCISCO ZELAYA ROMERO</v>
          </cell>
        </row>
        <row r="455">
          <cell r="A455" t="str">
            <v>06143101860017</v>
          </cell>
          <cell r="B455" t="str">
            <v>REPUESTOS CANAHUATI S.A DE C.V.</v>
          </cell>
        </row>
        <row r="456">
          <cell r="A456" t="str">
            <v>06140112820027</v>
          </cell>
          <cell r="B456" t="str">
            <v>HOTEL PRELAC S.A DE C.V.</v>
          </cell>
        </row>
        <row r="457">
          <cell r="A457" t="str">
            <v>14081402711011</v>
          </cell>
          <cell r="B457" t="str">
            <v>SERVICENTRO PUMA PRESIDENCIAL</v>
          </cell>
        </row>
        <row r="458">
          <cell r="A458" t="str">
            <v>06142305771172</v>
          </cell>
          <cell r="B458" t="str">
            <v>SALVADOR ANTONIO ESCOBAR DURAN</v>
          </cell>
        </row>
        <row r="459">
          <cell r="A459" t="str">
            <v>05112309861010</v>
          </cell>
          <cell r="B459" t="str">
            <v>LUIS ALBERTO RIVERA MIRANDA</v>
          </cell>
        </row>
        <row r="460">
          <cell r="A460" t="str">
            <v>05033001211017</v>
          </cell>
          <cell r="B460" t="str">
            <v>EDKASA, S.A DE C.V.</v>
          </cell>
        </row>
        <row r="461">
          <cell r="A461" t="str">
            <v>05021704650019</v>
          </cell>
          <cell r="B461" t="str">
            <v>ANBAL ARTEAGA RIVERA</v>
          </cell>
        </row>
        <row r="462">
          <cell r="A462" t="str">
            <v>06141805181057</v>
          </cell>
          <cell r="B462" t="str">
            <v>A &amp; A MULTISERVICIOS, S.A DE C.V.</v>
          </cell>
        </row>
        <row r="463">
          <cell r="A463" t="str">
            <v>06141210081024</v>
          </cell>
          <cell r="B463" t="str">
            <v>GEO CRISDAY S.A DE C.V.</v>
          </cell>
        </row>
        <row r="464">
          <cell r="A464" t="str">
            <v>06141605860015</v>
          </cell>
          <cell r="B464" t="str">
            <v>LIGERAMENTE USADAS, S.A DE C.V.</v>
          </cell>
        </row>
        <row r="465">
          <cell r="A465" t="str">
            <v>06140403931037</v>
          </cell>
          <cell r="B465" t="str">
            <v>TECNIAVES S.A DE C.V.</v>
          </cell>
        </row>
        <row r="466">
          <cell r="A466" t="str">
            <v>06142305881032</v>
          </cell>
          <cell r="B466" t="str">
            <v xml:space="preserve">LABORATORIO SALVADOREÑO DE INGENIERIA </v>
          </cell>
        </row>
        <row r="467">
          <cell r="A467" t="str">
            <v>06142010921011</v>
          </cell>
          <cell r="B467" t="str">
            <v>TS INGENIEROS</v>
          </cell>
        </row>
        <row r="468">
          <cell r="A468" t="str">
            <v>05200406480012</v>
          </cell>
          <cell r="B468" t="str">
            <v>JOSE MARIA CALLES RODAS</v>
          </cell>
        </row>
        <row r="469">
          <cell r="A469" t="str">
            <v>06141511770020</v>
          </cell>
          <cell r="B469" t="str">
            <v>CENTRAL DE RODAMIENTOS S.A DE C.V.</v>
          </cell>
        </row>
        <row r="470">
          <cell r="A470" t="str">
            <v>20220242694</v>
          </cell>
          <cell r="B470" t="str">
            <v>QUANGONG MACHINERY CO LTD</v>
          </cell>
        </row>
        <row r="471">
          <cell r="A471" t="str">
            <v>06140705121042</v>
          </cell>
          <cell r="B471" t="str">
            <v>AVANCORT S.A DE C.V.</v>
          </cell>
        </row>
        <row r="472">
          <cell r="A472" t="str">
            <v>06142004991029</v>
          </cell>
          <cell r="B472" t="str">
            <v>PINTURAS DEL SUR DE EL SALVADOR S.A DE C.V.</v>
          </cell>
        </row>
        <row r="473">
          <cell r="A473" t="str">
            <v>06142101771068</v>
          </cell>
          <cell r="B473" t="str">
            <v>CARLOS ALBERTO REYES GARCIA</v>
          </cell>
        </row>
        <row r="474">
          <cell r="A474" t="str">
            <v>06141501151046</v>
          </cell>
          <cell r="B474" t="str">
            <v>OLC, S.A DE C.V</v>
          </cell>
        </row>
        <row r="475">
          <cell r="A475" t="str">
            <v>06141008661043</v>
          </cell>
          <cell r="B475" t="str">
            <v>DAVID CANAHUATI PINEDA</v>
          </cell>
        </row>
        <row r="476">
          <cell r="A476" t="str">
            <v>10100107701012</v>
          </cell>
          <cell r="B476" t="str">
            <v>OMAR SAUL MERINO ROMERO</v>
          </cell>
        </row>
        <row r="477">
          <cell r="A477" t="str">
            <v>2022284428</v>
          </cell>
          <cell r="B477" t="str">
            <v>INTERMIX GROUP INC</v>
          </cell>
        </row>
        <row r="478">
          <cell r="A478" t="str">
            <v>06142307011043</v>
          </cell>
          <cell r="B478" t="str">
            <v>CORPORACION OCEANICA EL SALVADOR</v>
          </cell>
        </row>
        <row r="479">
          <cell r="A479" t="str">
            <v>06141705620038</v>
          </cell>
          <cell r="B479" t="str">
            <v>ASOCIACION DEMOGRAFICA SALVADOREÑA</v>
          </cell>
        </row>
        <row r="480">
          <cell r="A480" t="str">
            <v>11052105601010</v>
          </cell>
          <cell r="B480" t="str">
            <v>CARLOS HUMBERTO RODRIGUEZ</v>
          </cell>
        </row>
        <row r="481">
          <cell r="A481" t="str">
            <v>05111204540020</v>
          </cell>
          <cell r="B481" t="str">
            <v>JULIO ALBERTO PONCE</v>
          </cell>
        </row>
        <row r="482">
          <cell r="A482" t="str">
            <v>06141910891035</v>
          </cell>
          <cell r="B482" t="str">
            <v>CONSEJO SALVADOREÑO DEL CAFÉ</v>
          </cell>
        </row>
        <row r="483">
          <cell r="A483" t="str">
            <v>06142402061074</v>
          </cell>
          <cell r="B483" t="str">
            <v>PROMED DE EL SALVADOR S.A DE C.V.</v>
          </cell>
        </row>
        <row r="484">
          <cell r="A484" t="str">
            <v>01011807801010</v>
          </cell>
          <cell r="B484" t="str">
            <v>LUIS ERNESTO GARCIA PUENTES</v>
          </cell>
        </row>
        <row r="485">
          <cell r="A485" t="str">
            <v>06142109161080</v>
          </cell>
          <cell r="B485" t="str">
            <v>BUGSTING S.A DE C.V.</v>
          </cell>
        </row>
        <row r="486">
          <cell r="A486" t="str">
            <v>08190805801010</v>
          </cell>
          <cell r="B486" t="str">
            <v xml:space="preserve">ALBA LORENA MOLINA </v>
          </cell>
        </row>
        <row r="487">
          <cell r="A487" t="str">
            <v>06141802781118</v>
          </cell>
          <cell r="B487" t="str">
            <v>CARLOS FERNANDO MARTINEZ UMANZOR</v>
          </cell>
        </row>
        <row r="488">
          <cell r="A488" t="str">
            <v>06141310941010</v>
          </cell>
          <cell r="B488" t="str">
            <v>CENTRO COMERCIAL PLAZA MERLIOT</v>
          </cell>
        </row>
        <row r="489">
          <cell r="A489" t="str">
            <v>06140611720026</v>
          </cell>
          <cell r="B489" t="str">
            <v>CONCRETO PREESFORZADO SALVADOREÑO S.A DE C.V.</v>
          </cell>
        </row>
        <row r="490">
          <cell r="A490" t="str">
            <v>06082908951032</v>
          </cell>
          <cell r="B490" t="str">
            <v>JOSE DANIEL VILLANUEVA ESCOBAR</v>
          </cell>
        </row>
        <row r="491">
          <cell r="A491" t="str">
            <v>06140312931018</v>
          </cell>
          <cell r="B491" t="str">
            <v>BANCO DE AMERICA CENTRAL S.A</v>
          </cell>
        </row>
        <row r="492">
          <cell r="A492" t="str">
            <v>06140801201057</v>
          </cell>
          <cell r="B492" t="str">
            <v>UNION DE PERSONAS, MELENDEZ PITIN</v>
          </cell>
        </row>
        <row r="493">
          <cell r="A493" t="str">
            <v>06142110921080</v>
          </cell>
          <cell r="B493" t="str">
            <v>DAVID ALEJANDRO NAVAS RODRIGUEZ</v>
          </cell>
        </row>
        <row r="494">
          <cell r="A494" t="str">
            <v>02102610171022</v>
          </cell>
          <cell r="B494" t="str">
            <v>DISTRIBUIDORA RINO S.A DE C.V</v>
          </cell>
        </row>
        <row r="495">
          <cell r="A495" t="str">
            <v>06142708820025</v>
          </cell>
          <cell r="B495" t="str">
            <v>QUIMICAL S.A DE C.V.</v>
          </cell>
        </row>
        <row r="496">
          <cell r="A496" t="str">
            <v>06141810011038</v>
          </cell>
          <cell r="B496" t="str">
            <v>DIAGRI, S.A DE C.V.</v>
          </cell>
        </row>
        <row r="497">
          <cell r="A497" t="str">
            <v>06142911161029</v>
          </cell>
          <cell r="B497" t="str">
            <v>FAST CARGO, S.A DE C.V.</v>
          </cell>
        </row>
        <row r="498">
          <cell r="A498" t="str">
            <v>06142602821197</v>
          </cell>
          <cell r="B498" t="str">
            <v>MARIA ELENA  AVELAR OLIVARES</v>
          </cell>
        </row>
        <row r="499">
          <cell r="A499" t="str">
            <v>05110203121022</v>
          </cell>
          <cell r="B499" t="str">
            <v>INVERSIONES EL QUIJOTE S.A DE C.V.</v>
          </cell>
        </row>
        <row r="500">
          <cell r="A500" t="str">
            <v>06140212161088</v>
          </cell>
          <cell r="B500" t="str">
            <v>BEAUTY SUPPLY S.A DE C.V.</v>
          </cell>
        </row>
        <row r="501">
          <cell r="A501" t="str">
            <v>06140506171022</v>
          </cell>
          <cell r="B501" t="str">
            <v>PASOS VERDES S.A DE C.V.</v>
          </cell>
        </row>
        <row r="502">
          <cell r="A502" t="str">
            <v>06140411981043</v>
          </cell>
          <cell r="B502" t="str">
            <v>CORPORACION C&amp;M S.A DE C.V.</v>
          </cell>
        </row>
        <row r="503">
          <cell r="A503" t="str">
            <v>14081304540017</v>
          </cell>
          <cell r="B503" t="str">
            <v>MOISES H. VIDES OLIVA</v>
          </cell>
        </row>
        <row r="504">
          <cell r="A504" t="str">
            <v>05151612570010</v>
          </cell>
          <cell r="B504" t="str">
            <v>JOSE EDGARDO BARRIOS AREVALO</v>
          </cell>
        </row>
        <row r="505">
          <cell r="A505" t="str">
            <v>05110512941018</v>
          </cell>
          <cell r="B505" t="str">
            <v>SOBRES DE EL SALVADOR, S.A DE C.V.</v>
          </cell>
        </row>
        <row r="506">
          <cell r="A506" t="str">
            <v>06142009640022</v>
          </cell>
          <cell r="B506" t="str">
            <v>OSCAR ARMANDO MENDOZA MENENDEZ</v>
          </cell>
        </row>
        <row r="507">
          <cell r="A507" t="str">
            <v>06142405941040</v>
          </cell>
          <cell r="B507" t="str">
            <v>INVERSIONES TEXTILES MAS, S.A DE C.V.</v>
          </cell>
        </row>
        <row r="508">
          <cell r="A508" t="str">
            <v>06142007061014</v>
          </cell>
          <cell r="B508" t="str">
            <v>NUTRI CENTER S.A DE C.V.</v>
          </cell>
        </row>
        <row r="509">
          <cell r="A509" t="str">
            <v>06143007091033</v>
          </cell>
          <cell r="B509" t="str">
            <v>CRECE CENTRO AMERICA S.A DE C.V.</v>
          </cell>
        </row>
        <row r="510">
          <cell r="A510" t="str">
            <v>06142706001019</v>
          </cell>
          <cell r="B510" t="str">
            <v>FARMACIAS CAMILA</v>
          </cell>
        </row>
        <row r="511">
          <cell r="A511" t="str">
            <v>07150312791010</v>
          </cell>
          <cell r="B511" t="str">
            <v>MARLON CRISTIAN ARTIGA LEIVA</v>
          </cell>
        </row>
        <row r="512">
          <cell r="A512" t="str">
            <v>06140306211046</v>
          </cell>
          <cell r="B512" t="str">
            <v>CEMENTO CENTROAMERICANO S.A DE C.V</v>
          </cell>
        </row>
        <row r="513">
          <cell r="A513" t="str">
            <v>06140103791012</v>
          </cell>
          <cell r="B513" t="str">
            <v>ELIA ELIZABETH HERNANDEZ RAUDA</v>
          </cell>
        </row>
        <row r="514">
          <cell r="A514" t="str">
            <v>06031708540016</v>
          </cell>
          <cell r="B514" t="str">
            <v>MARIO ANTONIO NOUBLEAU VALENCIA</v>
          </cell>
        </row>
        <row r="515">
          <cell r="A515" t="str">
            <v>06142903111055</v>
          </cell>
          <cell r="B515" t="str">
            <v>SALVAMEDICA S.A DE C.V.</v>
          </cell>
        </row>
        <row r="516">
          <cell r="A516" t="str">
            <v>06142508161086</v>
          </cell>
          <cell r="B516" t="str">
            <v>MI SALUD S.A DE C.V.</v>
          </cell>
        </row>
        <row r="517">
          <cell r="A517" t="str">
            <v>10020601761016</v>
          </cell>
          <cell r="B517" t="str">
            <v>FREDY EDGARDO TORRES DURAN</v>
          </cell>
        </row>
        <row r="518">
          <cell r="A518" t="str">
            <v>06142904931030</v>
          </cell>
          <cell r="B518" t="str">
            <v>PEREZ BENAVIDES S.A DE C.V.</v>
          </cell>
        </row>
        <row r="519">
          <cell r="A519" t="str">
            <v>06140702171049</v>
          </cell>
          <cell r="B519" t="str">
            <v>TRANSPORTES ALAS S.A DE C.V.</v>
          </cell>
        </row>
        <row r="520">
          <cell r="A520" t="str">
            <v>05010703161018</v>
          </cell>
          <cell r="B520" t="str">
            <v>GASPRO EL SALVADOR S.A DE C.V.</v>
          </cell>
        </row>
        <row r="521">
          <cell r="A521" t="str">
            <v>02132105590013</v>
          </cell>
          <cell r="B521" t="str">
            <v>OSCAR ALBERTO FLORES MENJIVAR</v>
          </cell>
        </row>
        <row r="522">
          <cell r="A522" t="str">
            <v>06142309921233</v>
          </cell>
          <cell r="B522" t="str">
            <v>LUIS ENRIQUE RIVERA PINEDA</v>
          </cell>
        </row>
        <row r="523">
          <cell r="A523" t="str">
            <v>06141606770022</v>
          </cell>
          <cell r="B523" t="str">
            <v>LIBRERÍA CERVANTES S.A DE C.V.</v>
          </cell>
        </row>
        <row r="524">
          <cell r="A524" t="str">
            <v>06142103171041</v>
          </cell>
          <cell r="B524" t="str">
            <v>LORO, S.A DE C.V.</v>
          </cell>
        </row>
        <row r="525">
          <cell r="A525" t="str">
            <v>06142202161023</v>
          </cell>
          <cell r="B525" t="str">
            <v>COSMOITALIA, S.A DE C.V.</v>
          </cell>
        </row>
        <row r="526">
          <cell r="A526" t="str">
            <v>02102905680033</v>
          </cell>
          <cell r="B526" t="str">
            <v>EDGAR OVIDIO NUÑEZ ARTEAGA</v>
          </cell>
        </row>
        <row r="527">
          <cell r="A527" t="str">
            <v>06142909941068</v>
          </cell>
          <cell r="B527" t="str">
            <v>SERIPRISA, S.A DE C.V.</v>
          </cell>
        </row>
        <row r="528">
          <cell r="A528" t="str">
            <v>03150901881084</v>
          </cell>
          <cell r="B528" t="str">
            <v>DAVID ORLANDO RIVERA RODRIGUEZ</v>
          </cell>
        </row>
        <row r="529">
          <cell r="A529" t="str">
            <v>06142306941020</v>
          </cell>
          <cell r="B529" t="str">
            <v>SUMINISTRO INTERNACIONAL DE REPUESTOS S.A DE C.V.</v>
          </cell>
        </row>
        <row r="530">
          <cell r="A530" t="str">
            <v>06143012931015</v>
          </cell>
          <cell r="B530" t="str">
            <v>ACAXUAL S.A DE C.V.</v>
          </cell>
        </row>
        <row r="531">
          <cell r="A531" t="str">
            <v>06140512081078</v>
          </cell>
          <cell r="B531" t="str">
            <v>CORTE Y PRESICION DE METALES, S.A DE C.V.</v>
          </cell>
        </row>
        <row r="532">
          <cell r="A532" t="str">
            <v>96422206810012</v>
          </cell>
          <cell r="B532" t="str">
            <v>TROPIGAS DE EL SALVADOR S.A</v>
          </cell>
        </row>
        <row r="533">
          <cell r="A533" t="str">
            <v>06142506731012</v>
          </cell>
          <cell r="B533" t="str">
            <v>EDWIN FRANCISCO ORTIZ FIGUEROA</v>
          </cell>
        </row>
        <row r="534">
          <cell r="A534" t="str">
            <v>06141112141043</v>
          </cell>
          <cell r="B534" t="str">
            <v>HYDRAULIC PARTS S.A DE C.V.</v>
          </cell>
        </row>
        <row r="535">
          <cell r="A535" t="str">
            <v>02101302161028</v>
          </cell>
          <cell r="B535" t="str">
            <v>IMPORTADORA Y EXPORTADORA JMJ S.A DE C.V.</v>
          </cell>
        </row>
        <row r="536">
          <cell r="A536" t="str">
            <v>06142404061020</v>
          </cell>
          <cell r="B536" t="str">
            <v>SOLUCIONES DE LOGISTICA S.A DE C.V.</v>
          </cell>
        </row>
        <row r="537">
          <cell r="A537" t="str">
            <v>06142005820017</v>
          </cell>
          <cell r="B537" t="str">
            <v>AGROQUIMICAS INDUSTRIALES S.A DE C.V.</v>
          </cell>
        </row>
        <row r="538">
          <cell r="A538" t="str">
            <v>06141502770029</v>
          </cell>
          <cell r="B538" t="str">
            <v>BRENNTAG EL SALVADOR S.A DE C.V.</v>
          </cell>
        </row>
        <row r="539">
          <cell r="A539" t="str">
            <v>06140405211015</v>
          </cell>
          <cell r="B539" t="str">
            <v>INVERSIONES INDUSTRIALES AGRICOLAS</v>
          </cell>
        </row>
        <row r="540">
          <cell r="A540" t="str">
            <v>02101811971020</v>
          </cell>
          <cell r="B540" t="str">
            <v>NUTRI FERTIL S.A DE C.V.</v>
          </cell>
        </row>
        <row r="541">
          <cell r="A541" t="str">
            <v>94110804831019</v>
          </cell>
          <cell r="B541" t="str">
            <v>CECIA HERNANDEZ RODRIGUEZ</v>
          </cell>
        </row>
        <row r="542">
          <cell r="A542" t="str">
            <v>06192311201016</v>
          </cell>
          <cell r="B542" t="str">
            <v>TRANSPORTES JASA, S.A DE C.V.</v>
          </cell>
        </row>
        <row r="543">
          <cell r="A543" t="str">
            <v>12171406701039</v>
          </cell>
          <cell r="B543" t="str">
            <v>ANA FRANCISCA CEDILLOS</v>
          </cell>
        </row>
        <row r="544">
          <cell r="A544" t="str">
            <v>12051401931014</v>
          </cell>
          <cell r="B544" t="str">
            <v>JUAN JOSE QUINTANILLA MAJANO</v>
          </cell>
        </row>
        <row r="545">
          <cell r="A545" t="str">
            <v>06142209520012</v>
          </cell>
          <cell r="B545" t="str">
            <v>EMPRESAS ADOC, S.A DE C.V.</v>
          </cell>
        </row>
        <row r="546">
          <cell r="A546" t="str">
            <v>06141009650016</v>
          </cell>
          <cell r="B546" t="str">
            <v>INDUSTRIAS MIKE MIKE, S.A DE C.V.</v>
          </cell>
        </row>
        <row r="547">
          <cell r="A547" t="str">
            <v>06141406741073</v>
          </cell>
          <cell r="B547" t="str">
            <v>JOSE LUIS  CRUZ MEJIA</v>
          </cell>
        </row>
        <row r="548">
          <cell r="A548" t="str">
            <v>03151110951018</v>
          </cell>
          <cell r="B548" t="str">
            <v>KATHERINE DANIELA CASTANEDA</v>
          </cell>
        </row>
        <row r="549">
          <cell r="A549" t="str">
            <v>06140209051093</v>
          </cell>
          <cell r="B549" t="str">
            <v>MOBIPLUS</v>
          </cell>
        </row>
        <row r="550">
          <cell r="A550" t="str">
            <v>06141111071017</v>
          </cell>
          <cell r="B550" t="str">
            <v>TRITON LOGISTICS S.A DE C.V.</v>
          </cell>
        </row>
        <row r="551">
          <cell r="A551" t="str">
            <v>06142303091115</v>
          </cell>
          <cell r="B551" t="str">
            <v>SERVICIOS Y TERMINALES S.A DE C.V.</v>
          </cell>
        </row>
        <row r="552">
          <cell r="A552" t="str">
            <v>06141305031024</v>
          </cell>
          <cell r="B552" t="str">
            <v>COMPAÑÍA DE LOGISTICA Y TRANSPORTE S.A DE C.V.</v>
          </cell>
        </row>
        <row r="553">
          <cell r="A553" t="str">
            <v>09032406620010</v>
          </cell>
          <cell r="B553" t="str">
            <v>JUAN ANTONIO RODAS RIVAS</v>
          </cell>
        </row>
        <row r="554">
          <cell r="A554" t="str">
            <v>06140103011033</v>
          </cell>
          <cell r="B554" t="str">
            <v>CARDOCOFFEE S.A DE C.V.</v>
          </cell>
        </row>
        <row r="555">
          <cell r="A555" t="str">
            <v>06140108140066</v>
          </cell>
          <cell r="B555" t="str">
            <v>DIRECCION GENERAL DE TESORERIA</v>
          </cell>
        </row>
        <row r="556">
          <cell r="A556" t="str">
            <v>04071607051010</v>
          </cell>
          <cell r="B556" t="str">
            <v>DIHARE S.A DE C.V.</v>
          </cell>
        </row>
        <row r="557">
          <cell r="A557" t="str">
            <v>10102803791010</v>
          </cell>
          <cell r="B557" t="str">
            <v>CESAR ANTONIO CASTILLO MARTINEZ</v>
          </cell>
        </row>
        <row r="558">
          <cell r="A558" t="str">
            <v>039938434</v>
          </cell>
          <cell r="B558" t="str">
            <v>EVELIA ESMERALDA MENDEZ</v>
          </cell>
        </row>
        <row r="559">
          <cell r="A559" t="str">
            <v>06142510720020</v>
          </cell>
          <cell r="B559" t="str">
            <v>PROVEEDORES INDUSTRIALES S.A DE C.V.</v>
          </cell>
        </row>
        <row r="560">
          <cell r="A560" t="str">
            <v>06140411191034</v>
          </cell>
          <cell r="B560" t="str">
            <v>CTMSAL LOGISTICS S.A DE C.V.</v>
          </cell>
        </row>
        <row r="561">
          <cell r="A561" t="str">
            <v>06141407771049</v>
          </cell>
          <cell r="B561" t="str">
            <v>MIGUEL ENRIQUE BUENDIA PICHE</v>
          </cell>
        </row>
        <row r="562">
          <cell r="A562" t="str">
            <v>02102509680048</v>
          </cell>
          <cell r="B562" t="str">
            <v>CARLOS HUMBERTO GARCIA RODRIGUEZ</v>
          </cell>
        </row>
        <row r="563">
          <cell r="A563" t="str">
            <v>06141812171024</v>
          </cell>
          <cell r="B563" t="str">
            <v>TRANSEMSA S.A DE C.V.</v>
          </cell>
        </row>
        <row r="564">
          <cell r="A564" t="str">
            <v>11211512530010</v>
          </cell>
          <cell r="B564" t="str">
            <v>JOSE RENE SARAVIA NIETO</v>
          </cell>
        </row>
        <row r="565">
          <cell r="A565" t="str">
            <v>05130906831014</v>
          </cell>
          <cell r="B565" t="str">
            <v>LILIAN ISABEL SEGOVIA DE MORALES</v>
          </cell>
        </row>
        <row r="566">
          <cell r="A566" t="str">
            <v>06143112791113</v>
          </cell>
          <cell r="B566" t="str">
            <v>MAURICIO ANTONIO CANALES BARRERA</v>
          </cell>
        </row>
        <row r="567">
          <cell r="A567" t="str">
            <v>06140202151068</v>
          </cell>
          <cell r="B567" t="str">
            <v>BRAU S.A DE C.V.</v>
          </cell>
        </row>
        <row r="568">
          <cell r="A568" t="str">
            <v>01012702670017</v>
          </cell>
          <cell r="B568" t="str">
            <v>VICTOR MANUEL AGUILAR CHINCHILLA</v>
          </cell>
        </row>
        <row r="569">
          <cell r="A569" t="str">
            <v>06141308931638</v>
          </cell>
          <cell r="B569" t="str">
            <v>OLIVER ALEXANDER CARRILLO HERNANDEZ</v>
          </cell>
        </row>
        <row r="570">
          <cell r="A570" t="str">
            <v>06142701691173</v>
          </cell>
          <cell r="B570" t="str">
            <v>ABRAHAM ANGEL ROMERO PERALTA</v>
          </cell>
        </row>
        <row r="571">
          <cell r="A571" t="str">
            <v>11152808751018</v>
          </cell>
          <cell r="B571" t="str">
            <v>JOEL DE JESUS ESCOBAR ZELAYA</v>
          </cell>
        </row>
        <row r="572">
          <cell r="A572" t="str">
            <v>03062505781046</v>
          </cell>
          <cell r="B572" t="str">
            <v>JOEL ELISEO PINTI MISMIT</v>
          </cell>
        </row>
        <row r="573">
          <cell r="A573" t="str">
            <v>06141408201025</v>
          </cell>
          <cell r="B573" t="str">
            <v>SERVICIOS ADUANEROS S.A DE C.V.</v>
          </cell>
        </row>
        <row r="574">
          <cell r="A574" t="str">
            <v>03011612731015</v>
          </cell>
          <cell r="B574" t="str">
            <v>RAFAEL AMAYA TOVAR</v>
          </cell>
        </row>
        <row r="575">
          <cell r="A575" t="str">
            <v>05111703630014</v>
          </cell>
          <cell r="B575" t="str">
            <v>JOSE RICARDO ANTONIO MOLINA</v>
          </cell>
        </row>
        <row r="576">
          <cell r="A576" t="str">
            <v>06072301881064</v>
          </cell>
          <cell r="B576" t="str">
            <v>MONICA LISET DURAN ALARCON</v>
          </cell>
        </row>
        <row r="577">
          <cell r="A577" t="str">
            <v>12172005540015</v>
          </cell>
          <cell r="B577" t="str">
            <v>JOSE ARNOLDO NUILA</v>
          </cell>
        </row>
        <row r="578">
          <cell r="A578" t="str">
            <v>05110504221014</v>
          </cell>
          <cell r="B578" t="str">
            <v>KOREA INYECTORES EL SALVADOR</v>
          </cell>
        </row>
        <row r="579">
          <cell r="A579" t="str">
            <v>02121402701012</v>
          </cell>
          <cell r="B579" t="str">
            <v>JORGE ALBERTO ALVAREZ RAMOS</v>
          </cell>
        </row>
        <row r="580">
          <cell r="A580" t="str">
            <v>06140502201024</v>
          </cell>
          <cell r="B580" t="str">
            <v>REPUESTOS REYES PESADOS DE EL SALVADOR</v>
          </cell>
        </row>
        <row r="581">
          <cell r="A581" t="str">
            <v>06141111981048</v>
          </cell>
          <cell r="B581" t="str">
            <v>CONTINENTAL MOTORES S.A DE C.V.</v>
          </cell>
        </row>
        <row r="582">
          <cell r="A582" t="str">
            <v>06142107031031</v>
          </cell>
          <cell r="B582" t="str">
            <v>GRUPO EXTREMO S.A DE C.V.</v>
          </cell>
        </row>
        <row r="583">
          <cell r="A583" t="str">
            <v>06142208811224</v>
          </cell>
          <cell r="B583" t="str">
            <v>JOSSELINE BEATRIZ MURILLO DE CAMPOS</v>
          </cell>
        </row>
        <row r="584">
          <cell r="A584" t="str">
            <v>06140210871142</v>
          </cell>
          <cell r="B584" t="str">
            <v>JOSE FELICIANO RIVERA SUNCIN</v>
          </cell>
        </row>
        <row r="585">
          <cell r="A585" t="str">
            <v>06142310971031</v>
          </cell>
          <cell r="B585" t="str">
            <v>FARMACIAS UNO S.A DE C.V.</v>
          </cell>
        </row>
        <row r="586">
          <cell r="A586" t="str">
            <v>06142409151044</v>
          </cell>
          <cell r="B586" t="str">
            <v>GRUPO ESCOBAR DUARTE S.A DE C.V.</v>
          </cell>
        </row>
        <row r="587">
          <cell r="A587" t="str">
            <v>01011201931032</v>
          </cell>
          <cell r="B587" t="str">
            <v>CESAR ROBERTO VALDIVIESO FLORES</v>
          </cell>
        </row>
        <row r="588">
          <cell r="A588" t="str">
            <v>06141407201064</v>
          </cell>
          <cell r="B588" t="str">
            <v>EXPLORER THE TRAVEL STORE S.A DE C.V.</v>
          </cell>
        </row>
        <row r="589">
          <cell r="A589" t="str">
            <v>06140909921056</v>
          </cell>
          <cell r="B589" t="str">
            <v>INTERGRES S.A DE C.V.</v>
          </cell>
        </row>
        <row r="590">
          <cell r="A590" t="str">
            <v>06142404821440</v>
          </cell>
          <cell r="B590" t="str">
            <v>VICKY JEANNETTE ZELAYA DE FIGUEROA</v>
          </cell>
        </row>
        <row r="591">
          <cell r="A591" t="str">
            <v>06142112991043</v>
          </cell>
          <cell r="B591" t="str">
            <v>SERVICIOS DE MANTENIMIENTO Y CONSTRUCCION DE OBRAS</v>
          </cell>
        </row>
        <row r="592">
          <cell r="A592" t="str">
            <v>11090105841010</v>
          </cell>
          <cell r="B592" t="str">
            <v>JOSE MAURICIO LOZA RODRIGUEZ</v>
          </cell>
        </row>
        <row r="593">
          <cell r="A593" t="str">
            <v>02100801991019</v>
          </cell>
          <cell r="B593" t="str">
            <v>SANTANI S.A DE C.V.</v>
          </cell>
        </row>
        <row r="594">
          <cell r="A594" t="str">
            <v>07010809771017</v>
          </cell>
          <cell r="B594" t="str">
            <v>RODOLFO ARQUIMIDES VASQUEZ RAMIREZ</v>
          </cell>
        </row>
        <row r="595">
          <cell r="A595" t="str">
            <v>12072208680013</v>
          </cell>
          <cell r="B595" t="str">
            <v>IMPORTADORA PELETERA COMERCIAL HIPOS</v>
          </cell>
        </row>
        <row r="596">
          <cell r="A596" t="str">
            <v>06140406191018</v>
          </cell>
          <cell r="B596" t="str">
            <v>FORZA ENERGY S.A DE C.V.</v>
          </cell>
        </row>
        <row r="597">
          <cell r="A597" t="str">
            <v>06142504701175</v>
          </cell>
          <cell r="B597" t="str">
            <v>ANA AMELIA HERNANDEZ GOMEZ</v>
          </cell>
        </row>
        <row r="598">
          <cell r="A598" t="str">
            <v>06140704841084</v>
          </cell>
          <cell r="B598" t="str">
            <v>JORGE ALBERTO MENJIVAR</v>
          </cell>
        </row>
        <row r="599">
          <cell r="A599" t="str">
            <v>06143008051124</v>
          </cell>
          <cell r="B599" t="str">
            <v>EXODO 14 S.A DE C.V.</v>
          </cell>
        </row>
        <row r="600">
          <cell r="A600" t="str">
            <v>01082009761012</v>
          </cell>
          <cell r="B600" t="str">
            <v>JOSE ANTONIO ESCOBAR ORELLANA</v>
          </cell>
        </row>
        <row r="601">
          <cell r="A601" t="str">
            <v>06141807221013</v>
          </cell>
          <cell r="B601" t="str">
            <v>BEMIAN S.A DE C.V.</v>
          </cell>
        </row>
        <row r="602">
          <cell r="A602" t="str">
            <v>06140102941061</v>
          </cell>
          <cell r="B602" t="str">
            <v>IMPRESA TALLERES S.A DE C.V.</v>
          </cell>
        </row>
        <row r="603">
          <cell r="A603" t="str">
            <v>94832106801022</v>
          </cell>
          <cell r="B603" t="str">
            <v>OLVIN ESTUARDO PACHECO NAVAS</v>
          </cell>
        </row>
        <row r="604">
          <cell r="A604" t="str">
            <v>06190806771029</v>
          </cell>
          <cell r="B604" t="str">
            <v>GLORIA ELIZABETH GONZALEZ VENTURA</v>
          </cell>
        </row>
        <row r="605">
          <cell r="A605" t="str">
            <v>09091105520014</v>
          </cell>
          <cell r="B605" t="str">
            <v>JOSE EDUARDO MELENDEZ HERNANDEZ</v>
          </cell>
        </row>
        <row r="606">
          <cell r="A606" t="str">
            <v>06140803211025</v>
          </cell>
          <cell r="B606" t="str">
            <v>GUEVARA HERMANOS S.A DE C.V.</v>
          </cell>
        </row>
        <row r="607">
          <cell r="A607" t="str">
            <v>06071003821010</v>
          </cell>
          <cell r="B607" t="str">
            <v>JOSE RICARDO MORATAYA MAGARIN</v>
          </cell>
        </row>
        <row r="608">
          <cell r="A608" t="str">
            <v>06141611161047</v>
          </cell>
          <cell r="B608" t="str">
            <v>BRB PARTES Y ACCESORIOS S.A DE C.V.</v>
          </cell>
        </row>
        <row r="609">
          <cell r="A609" t="str">
            <v>06142502211049</v>
          </cell>
          <cell r="B609" t="str">
            <v>CARS CENTER S.A DE C.V.</v>
          </cell>
        </row>
        <row r="610">
          <cell r="A610" t="str">
            <v>06140611201093</v>
          </cell>
          <cell r="B610" t="str">
            <v>RED DE IMPRESIONES, S.A DE C.V.</v>
          </cell>
        </row>
        <row r="611">
          <cell r="A611" t="str">
            <v>06140910911030</v>
          </cell>
          <cell r="B611" t="str">
            <v>HOPIMEDIC S.A DE C.V.</v>
          </cell>
        </row>
        <row r="612">
          <cell r="A612" t="str">
            <v>08210507660026</v>
          </cell>
          <cell r="B612" t="str">
            <v>JOSE LUIS VILLALTA CARCAMO</v>
          </cell>
        </row>
        <row r="613">
          <cell r="A613" t="str">
            <v>05110104100011</v>
          </cell>
          <cell r="B613" t="str">
            <v>ENRIQUE ALVAREZ CORDOVA</v>
          </cell>
        </row>
        <row r="614">
          <cell r="A614" t="str">
            <v>05112308101011</v>
          </cell>
          <cell r="B614" t="str">
            <v>EL NUEVO MILAGRO, S.A DE C.V.</v>
          </cell>
        </row>
        <row r="615">
          <cell r="A615" t="str">
            <v>06141405191037</v>
          </cell>
          <cell r="B615" t="str">
            <v>CONSTRUCTORA SERVICE S.A DE C.V.</v>
          </cell>
        </row>
        <row r="616">
          <cell r="A616" t="str">
            <v>11020507540020</v>
          </cell>
          <cell r="B616" t="str">
            <v>SILVIA ESTELA AYALA CRUZ</v>
          </cell>
        </row>
        <row r="617">
          <cell r="A617" t="str">
            <v>10060310690010</v>
          </cell>
          <cell r="B617" t="str">
            <v>CARLOS ADALBERTO CARRILLO</v>
          </cell>
        </row>
        <row r="618">
          <cell r="A618" t="str">
            <v>09040412560016</v>
          </cell>
          <cell r="B618" t="str">
            <v>NOE ALBERTO GUILLEN</v>
          </cell>
        </row>
        <row r="619">
          <cell r="A619" t="str">
            <v>06141503560018</v>
          </cell>
          <cell r="B619" t="str">
            <v xml:space="preserve">INDUSTRIAS TOPAZ, S.A </v>
          </cell>
        </row>
        <row r="620">
          <cell r="A620" t="str">
            <v>06142806830013</v>
          </cell>
          <cell r="B620" t="str">
            <v>HASGAL, S.A DE C.V.</v>
          </cell>
        </row>
        <row r="621">
          <cell r="A621" t="str">
            <v>12180111791019</v>
          </cell>
          <cell r="B621" t="str">
            <v>CARLOS ROBERTO JAIME TREJO</v>
          </cell>
        </row>
        <row r="622">
          <cell r="A622" t="str">
            <v>06141009971020</v>
          </cell>
          <cell r="B622" t="str">
            <v>MARISOL, S.A DE C.V.</v>
          </cell>
        </row>
        <row r="623">
          <cell r="A623" t="str">
            <v>06162008530014</v>
          </cell>
          <cell r="B623" t="str">
            <v>MARIO VASQUEZ ESCOBAR</v>
          </cell>
        </row>
        <row r="624">
          <cell r="A624" t="str">
            <v>04161407861017</v>
          </cell>
          <cell r="B624" t="str">
            <v>RIDER MISAEL LANDAVERDE TEJADA</v>
          </cell>
        </row>
        <row r="625">
          <cell r="A625" t="str">
            <v>11230406791057</v>
          </cell>
          <cell r="B625" t="str">
            <v>MARCOS ISIDRO GONZALEZ MELENDEZ</v>
          </cell>
        </row>
        <row r="626">
          <cell r="A626" t="str">
            <v>10130308711020</v>
          </cell>
          <cell r="B626" t="str">
            <v>GERBER BALMORE HENRIQUEZ</v>
          </cell>
        </row>
        <row r="627">
          <cell r="A627" t="str">
            <v>10061912741017</v>
          </cell>
          <cell r="B627" t="str">
            <v>ERIS MAURICIO CERRITOS UMAÑA</v>
          </cell>
        </row>
        <row r="628">
          <cell r="A628" t="str">
            <v>06171409650019</v>
          </cell>
          <cell r="B628" t="str">
            <v>JOSE WILFREDO HERNANDEZ ALBERTO</v>
          </cell>
        </row>
        <row r="629">
          <cell r="A629" t="str">
            <v>06172310831015</v>
          </cell>
          <cell r="B629" t="str">
            <v>HECTOR ALEXANDER SANCHEZ VASQUEZ</v>
          </cell>
        </row>
        <row r="630">
          <cell r="A630" t="str">
            <v>06141606051039</v>
          </cell>
          <cell r="B630" t="str">
            <v>COMERCIALIZADORA DE PRODUCTOS DIVERSOS</v>
          </cell>
        </row>
        <row r="631">
          <cell r="A631" t="str">
            <v>03082012771026</v>
          </cell>
          <cell r="B631" t="str">
            <v>ADAN ESAU HERNANDEZ AGUILAR</v>
          </cell>
        </row>
        <row r="632">
          <cell r="A632" t="str">
            <v>06172101031010</v>
          </cell>
          <cell r="B632" t="str">
            <v>EQUIPOS DE ALQUILER S.A DE C.V.</v>
          </cell>
        </row>
        <row r="633">
          <cell r="A633" t="str">
            <v>04262906621010</v>
          </cell>
          <cell r="B633" t="str">
            <v>FRANCISCO TOBAR MIRANDA</v>
          </cell>
        </row>
        <row r="634">
          <cell r="A634" t="str">
            <v>94832601101010</v>
          </cell>
          <cell r="B634" t="str">
            <v>ELECTROPUERTAS S.A DE C.V.</v>
          </cell>
        </row>
        <row r="635">
          <cell r="A635" t="str">
            <v>06141510971013</v>
          </cell>
          <cell r="B635" t="str">
            <v>COMSI DEL EL SALVADOR S.A DE C.V.</v>
          </cell>
        </row>
        <row r="636">
          <cell r="A636" t="str">
            <v>06142201101086</v>
          </cell>
          <cell r="B636" t="str">
            <v>GEMELAS IMPORT, S.A DE C.V.</v>
          </cell>
        </row>
        <row r="637">
          <cell r="A637" t="str">
            <v>06140507161047</v>
          </cell>
          <cell r="B637" t="str">
            <v>DISTRIBUIDORA DE ALIMENTOS BASICOS S.A DE C.V.</v>
          </cell>
        </row>
        <row r="638">
          <cell r="A638" t="str">
            <v>06140210151050</v>
          </cell>
          <cell r="B638" t="str">
            <v>JNT INVERSIONES, S.A DE C.V.</v>
          </cell>
        </row>
        <row r="639">
          <cell r="A639" t="str">
            <v>06141211841120</v>
          </cell>
          <cell r="B639" t="str">
            <v>KARLA TATIANA HUEZO CODOVA</v>
          </cell>
        </row>
        <row r="640">
          <cell r="A640" t="str">
            <v>06142612801135</v>
          </cell>
          <cell r="B640" t="str">
            <v>DANIEL ERNESTO FERNANDEZ DE LA CRUZ</v>
          </cell>
        </row>
        <row r="641">
          <cell r="A641" t="str">
            <v>13190802641020</v>
          </cell>
          <cell r="B641" t="str">
            <v>ROSIBEL RIVERA DE IGLESIAS</v>
          </cell>
        </row>
        <row r="642">
          <cell r="A642" t="str">
            <v>06141310221036</v>
          </cell>
          <cell r="B642" t="str">
            <v>INVERSIONES EL ELYON S.A DE C.V.</v>
          </cell>
        </row>
        <row r="643">
          <cell r="A643" t="str">
            <v>06142308191088</v>
          </cell>
          <cell r="B643" t="str">
            <v>COMINTERSAL S.A DE C.V.</v>
          </cell>
        </row>
        <row r="644">
          <cell r="A644" t="str">
            <v>06030301931016</v>
          </cell>
          <cell r="B644" t="str">
            <v>DAVID JOSE DIAZ ESCOBAR</v>
          </cell>
        </row>
        <row r="645">
          <cell r="A645" t="str">
            <v>12172906071011</v>
          </cell>
          <cell r="B645" t="str">
            <v>CORPORACION DE INVERSIONES TURISTICAS</v>
          </cell>
        </row>
        <row r="646">
          <cell r="A646" t="str">
            <v>06142503091039</v>
          </cell>
          <cell r="B646" t="str">
            <v>DISTRIBUIDORA DE BALEROS Y TORNILLOS S.A DE C.V.</v>
          </cell>
        </row>
        <row r="647">
          <cell r="A647" t="str">
            <v>06161808951024</v>
          </cell>
          <cell r="B647" t="str">
            <v>KERI ADALBERTO SANCHEZ PERALTA</v>
          </cell>
        </row>
        <row r="648">
          <cell r="A648" t="str">
            <v>07151402711012</v>
          </cell>
          <cell r="B648" t="str">
            <v>SERBELIO DE JESUS VENTURA LANDAVERDE</v>
          </cell>
        </row>
        <row r="649">
          <cell r="A649" t="str">
            <v>06142002061024</v>
          </cell>
          <cell r="B649" t="str">
            <v>INVERSIONES ARROYO, S.A DE C.V.</v>
          </cell>
        </row>
        <row r="650">
          <cell r="A650" t="str">
            <v>06140912991022</v>
          </cell>
          <cell r="B650" t="str">
            <v>INDUSTRIAS MIGUEL ANGEL, S.A DE C.V.</v>
          </cell>
        </row>
        <row r="651">
          <cell r="A651" t="str">
            <v>05032812680014</v>
          </cell>
          <cell r="B651" t="str">
            <v>OSCAR CHAVEZ JOACHIN</v>
          </cell>
        </row>
        <row r="652">
          <cell r="A652" t="str">
            <v>06140906921055</v>
          </cell>
          <cell r="B652" t="str">
            <v>INDELPIN, S.A DE C.V.</v>
          </cell>
        </row>
        <row r="653">
          <cell r="A653" t="str">
            <v>06142001001630</v>
          </cell>
          <cell r="B653" t="str">
            <v>DAVID OMAR REYES MARTINEZ</v>
          </cell>
        </row>
        <row r="654">
          <cell r="A654" t="str">
            <v>06141002211020</v>
          </cell>
          <cell r="B654" t="str">
            <v>SH SISTEMAS HIDRAULICOS S.A DE C.V.</v>
          </cell>
        </row>
        <row r="655">
          <cell r="A655" t="str">
            <v>06142206701014</v>
          </cell>
          <cell r="B655" t="str">
            <v>CESAR AUGUSTO RAMIREZ GRANDE</v>
          </cell>
        </row>
        <row r="656">
          <cell r="A656" t="str">
            <v>06140702901055</v>
          </cell>
          <cell r="B656" t="str">
            <v>JOSE RENE PORTILLO AYALA</v>
          </cell>
        </row>
        <row r="657">
          <cell r="A657" t="str">
            <v>06142811081044</v>
          </cell>
          <cell r="B657" t="str">
            <v>ASSA COMPAÑÍA DE SEGUROS</v>
          </cell>
        </row>
        <row r="658">
          <cell r="A658" t="str">
            <v>05111012891037</v>
          </cell>
          <cell r="B658" t="str">
            <v>ALIRIO ERNESTO SARAVIA LOPEZ</v>
          </cell>
        </row>
        <row r="659">
          <cell r="A659" t="str">
            <v>06143112510011</v>
          </cell>
          <cell r="B659" t="str">
            <v>DISTRIBUIDORA DE AUTOMOVILES S.A DE C.V.</v>
          </cell>
        </row>
        <row r="660">
          <cell r="A660" t="str">
            <v>05152102771012</v>
          </cell>
          <cell r="B660" t="str">
            <v>PEDRO ANTONIO NAJARRO ALVARADO</v>
          </cell>
        </row>
        <row r="661">
          <cell r="A661" t="str">
            <v>06141302891030</v>
          </cell>
          <cell r="B661" t="str">
            <v>VIVEROS SANTAMARIA S.A DE C.V.</v>
          </cell>
        </row>
        <row r="662">
          <cell r="A662" t="str">
            <v>06142311791037</v>
          </cell>
          <cell r="B662" t="str">
            <v>JUDITH ILEANAFLAMENCO MONTERROSA</v>
          </cell>
        </row>
        <row r="663">
          <cell r="A663" t="str">
            <v>06140307171030</v>
          </cell>
          <cell r="B663" t="str">
            <v>GOOD DAY GREEN S.A DE C.V.</v>
          </cell>
        </row>
        <row r="664">
          <cell r="A664" t="str">
            <v>05012501101016</v>
          </cell>
          <cell r="B664" t="str">
            <v>AUTO EXPRESS EL SALVADOR S.A DE C.V.</v>
          </cell>
        </row>
        <row r="665">
          <cell r="A665" t="str">
            <v>05113010011016</v>
          </cell>
          <cell r="B665" t="str">
            <v>INDUSTRIAS GAMEZ S.A DE C.V.</v>
          </cell>
        </row>
        <row r="666">
          <cell r="A666" t="str">
            <v>06141211201163</v>
          </cell>
          <cell r="B666" t="str">
            <v>PANDA PRINT S.A DE C.V.</v>
          </cell>
        </row>
        <row r="667">
          <cell r="A667" t="str">
            <v>06142109851176</v>
          </cell>
          <cell r="B667" t="str">
            <v>NATHALI VANESSA HENRIQUEZ DE ASCENCIO</v>
          </cell>
        </row>
        <row r="668">
          <cell r="A668" t="str">
            <v>06141901211030</v>
          </cell>
          <cell r="B668" t="str">
            <v>PROGRAMACIONES AUTOMOTRICEZ, S.A DE C.V.</v>
          </cell>
        </row>
        <row r="669">
          <cell r="A669" t="str">
            <v>06142805131056</v>
          </cell>
          <cell r="B669" t="str">
            <v>SERVICONSTRUCCIONES S.A DE C.V.</v>
          </cell>
        </row>
        <row r="670">
          <cell r="A670" t="str">
            <v>06140609840024</v>
          </cell>
          <cell r="B670" t="str">
            <v>GEOCYCLE EL SALVADOR S.A DE C.V.</v>
          </cell>
        </row>
        <row r="671">
          <cell r="A671" t="str">
            <v>06140303091023</v>
          </cell>
          <cell r="B671" t="str">
            <v>ARSEGUI DE EL SALVADOR S.A DE C.V.</v>
          </cell>
        </row>
        <row r="672">
          <cell r="A672" t="str">
            <v>06141208161010</v>
          </cell>
          <cell r="B672" t="str">
            <v>ANGREY, S.A DE C.V.</v>
          </cell>
        </row>
        <row r="673">
          <cell r="A673" t="str">
            <v>06140602141037</v>
          </cell>
          <cell r="B673" t="str">
            <v>INVERSIONES MAREM S.A DE C.V.</v>
          </cell>
        </row>
        <row r="674">
          <cell r="A674" t="str">
            <v>06140602061033</v>
          </cell>
          <cell r="B674" t="str">
            <v>ELECTROFERRETERA S.A DE C.V.</v>
          </cell>
        </row>
        <row r="675">
          <cell r="A675" t="str">
            <v>06143001031110</v>
          </cell>
          <cell r="B675" t="str">
            <v>SERVICIO Y SUMINISTRO DE ALTA TECNOLOGIA</v>
          </cell>
        </row>
        <row r="676">
          <cell r="A676" t="str">
            <v>06142310921077</v>
          </cell>
          <cell r="B676" t="str">
            <v>CREATIVA S.A DE C.V.</v>
          </cell>
        </row>
        <row r="677">
          <cell r="A677" t="str">
            <v>05011303091017</v>
          </cell>
          <cell r="B677" t="str">
            <v>IMPULSO S.A DE C.V.</v>
          </cell>
        </row>
        <row r="678">
          <cell r="A678" t="str">
            <v>06142308031013</v>
          </cell>
          <cell r="B678" t="str">
            <v>RETAIL SPORTS S.A DE C.V.</v>
          </cell>
        </row>
        <row r="679">
          <cell r="A679" t="str">
            <v>94261403711019</v>
          </cell>
          <cell r="B679" t="str">
            <v>ZHONGJIE WANG</v>
          </cell>
        </row>
        <row r="680">
          <cell r="A680" t="str">
            <v>06142808031320</v>
          </cell>
          <cell r="B680" t="str">
            <v>RAFAEL ARMANDO MARTINEZ PEREZ</v>
          </cell>
        </row>
        <row r="681">
          <cell r="A681" t="str">
            <v>06141603001049</v>
          </cell>
          <cell r="B681" t="str">
            <v>CHECK POINT S.A DE C.V.</v>
          </cell>
        </row>
        <row r="682">
          <cell r="A682" t="str">
            <v>06141808121063</v>
          </cell>
          <cell r="B682" t="str">
            <v>DIREG S.A DE C.V.</v>
          </cell>
        </row>
        <row r="683">
          <cell r="A683" t="str">
            <v>12171409171014</v>
          </cell>
          <cell r="B683" t="str">
            <v>RELIANCE GROUP S.A DE C.V.</v>
          </cell>
        </row>
        <row r="684">
          <cell r="A684" t="str">
            <v>14160706701028</v>
          </cell>
          <cell r="B684" t="str">
            <v>ALFREDO ANTONIO NUÑEZ ESCOBAR</v>
          </cell>
        </row>
        <row r="685">
          <cell r="A685" t="str">
            <v>09091707901010</v>
          </cell>
          <cell r="B685" t="str">
            <v>JOSE RAMIRO HERNANDEZ HERNANDEZ</v>
          </cell>
        </row>
        <row r="686">
          <cell r="A686" t="str">
            <v>11230705811030</v>
          </cell>
          <cell r="B686" t="str">
            <v>DENISE CAROLINA MELGAR</v>
          </cell>
        </row>
        <row r="687">
          <cell r="A687" t="str">
            <v>06141802881201</v>
          </cell>
          <cell r="B687" t="str">
            <v>JUAN CARLOS MEJIA DIAZ</v>
          </cell>
        </row>
        <row r="688">
          <cell r="A688" t="str">
            <v>04120805651016</v>
          </cell>
          <cell r="B688" t="str">
            <v>CARLOS AQUILINO MURCIA RIVERA</v>
          </cell>
        </row>
        <row r="689">
          <cell r="A689" t="str">
            <v>06140706211045</v>
          </cell>
          <cell r="B689" t="str">
            <v>LOS CUÑADOS INC, S.A DE C.V.</v>
          </cell>
        </row>
        <row r="690">
          <cell r="A690" t="str">
            <v>06141709940015</v>
          </cell>
          <cell r="B690" t="str">
            <v xml:space="preserve">BANCO DAVIVIENDA SALVADOREÑO, S.A </v>
          </cell>
        </row>
        <row r="691">
          <cell r="A691" t="str">
            <v>04161010711019</v>
          </cell>
          <cell r="B691" t="str">
            <v>HUGO REYNALDO TRUJILLO DIAZ</v>
          </cell>
        </row>
        <row r="692">
          <cell r="A692" t="str">
            <v>06140610211087</v>
          </cell>
          <cell r="B692" t="str">
            <v>INVERSIONES MAHANAIM S.A DE C.V.</v>
          </cell>
        </row>
      </sheetData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ja1"/>
    </sheetNames>
    <definedNames>
      <definedName name="DatosConsumi"/>
      <definedName name="DatosContri"/>
      <definedName name="GuardarDatos"/>
      <definedName name="LimpiarConsumi"/>
      <definedName name="LimpiarContri"/>
      <definedName name="LimpiarDatos"/>
    </definedNames>
    <sheetDataSet>
      <sheetData sheetId="0"/>
    </sheetDataSet>
  </externalBook>
</externalLink>
</file>

<file path=xl/tables/table1.xml><?xml version="1.0" encoding="utf-8"?>
<table xmlns="http://schemas.openxmlformats.org/spreadsheetml/2006/main" id="1" name="Tabla1" displayName="Tabla1" ref="A3:Q68" totalsRowCount="1">
  <tableColumns count="17">
    <tableColumn id="1" name="MES" totalsRowLabel="Total"/>
    <tableColumn id="2" name="FECHA"/>
    <tableColumn id="3" name="CLASE DE DOC"/>
    <tableColumn id="4" name="TIPO DE DOC"/>
    <tableColumn id="5" name="CORRELATIVO" dataDxfId="21" totalsRowDxfId="20"/>
    <tableColumn id="6" name="NIT PROV"/>
    <tableColumn id="7" name="N PROVEEDOR" totalsRowDxfId="19" dataCellStyle="Moneda"/>
    <tableColumn id="8" name="C. EXENTAS" totalsRowFunction="sum" totalsRowDxfId="18" dataCellStyle="Moneda"/>
    <tableColumn id="9" name="I. EXENTAS" totalsRowDxfId="17" dataCellStyle="Moneda"/>
    <tableColumn id="10" name="IMPOR EX" totalsRowDxfId="16" dataCellStyle="Moneda"/>
    <tableColumn id="11" name="C. GRAVADA" totalsRowFunction="sum" totalsRowDxfId="15" dataCellStyle="Moneda"/>
    <tableColumn id="12" name="INTER GRAVA" totalsRowDxfId="14" dataCellStyle="Moneda"/>
    <tableColumn id="13" name="IMPOR BIENES" totalsRowFunction="sum" totalsRowDxfId="13" dataCellStyle="Moneda"/>
    <tableColumn id="14" name="IMPOR SERV" totalsRowDxfId="12" dataCellStyle="Moneda"/>
    <tableColumn id="15" name="IVA" totalsRowFunction="sum" totalsRowDxfId="11" dataCellStyle="Moneda"/>
    <tableColumn id="16" name="TOTAL C." totalsRowFunction="sum" dataDxfId="10" totalsRowDxfId="9" dataCellStyle="Moneda"/>
    <tableColumn id="17" name="ANEXO 3"/>
  </tableColumns>
  <tableStyleInfo name="TableStyleMedium1" showFirstColumn="0" showLastColumn="0" showRowStripes="1" showColumnStripes="0"/>
</table>
</file>

<file path=xl/tables/table2.xml><?xml version="1.0" encoding="utf-8"?>
<table xmlns="http://schemas.openxmlformats.org/spreadsheetml/2006/main" id="2" name="Tabla2" displayName="Tabla2" ref="E2:V17" totalsRowCount="1">
  <autoFilter ref="E2:V16"/>
  <sortState ref="E3:V5">
    <sortCondition ref="K2:K5"/>
  </sortState>
  <tableColumns count="18">
    <tableColumn id="1" name="MES" totalsRowLabel="Total"/>
    <tableColumn id="2" name="FECHA"/>
    <tableColumn id="3" name="CLASE DE DOC"/>
    <tableColumn id="4" name="TIPO DE DOC"/>
    <tableColumn id="5" name="N° DE RESOLUCION"/>
    <tableColumn id="6" name="SERIE "/>
    <tableColumn id="7" name="N° DOC"/>
    <tableColumn id="8" name="CONTROL"/>
    <tableColumn id="9" name="NIT DE CLIENTE"/>
    <tableColumn id="10" name="NOMBRE DE CLIENTE"/>
    <tableColumn id="11" name="VENTA EXENTA" totalsRowDxfId="8" dataCellStyle="Moneda"/>
    <tableColumn id="12" name="VENTA NO SUJETA" totalsRowDxfId="7" dataCellStyle="Moneda"/>
    <tableColumn id="13" name="V. GRAVADA" totalsRowFunction="sum" totalsRowDxfId="6" dataCellStyle="Moneda"/>
    <tableColumn id="14" name="D.FISCAL" totalsRowFunction="sum" totalsRowDxfId="5" dataCellStyle="Moneda"/>
    <tableColumn id="15" name="V CTA DE 3" totalsRowDxfId="4" dataCellStyle="Moneda"/>
    <tableColumn id="16" name="D. FISCAL A 3" totalsRowDxfId="3" dataCellStyle="Moneda"/>
    <tableColumn id="17" name="VENTA TOTAL" totalsRowFunction="sum" totalsRowDxfId="2" dataCellStyle="Moneda"/>
    <tableColumn id="18" name="ANEXO"/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id="3" name="Tabla3" displayName="Tabla3" ref="A2:V8" totalsRowShown="0">
  <autoFilter ref="A2:V8"/>
  <sortState ref="A3:V565">
    <sortCondition ref="G2:G565"/>
  </sortState>
  <tableColumns count="22">
    <tableColumn id="1" name="MES"/>
    <tableColumn id="2" name="FECHA"/>
    <tableColumn id="3" name="CLASE DE DOC"/>
    <tableColumn id="4" name="TIPO DE DOC" dataDxfId="1"/>
    <tableColumn id="5" name="RESOLUCION"/>
    <tableColumn id="6" name="SERIE"/>
    <tableColumn id="7" name="CORRELTIVO"/>
    <tableColumn id="8" name="FINAL"/>
    <tableColumn id="9" name="CORRELTIVO2"/>
    <tableColumn id="10" name="FINAL3"/>
    <tableColumn id="11" name="VACIO"/>
    <tableColumn id="12" name="V EXENTA" dataCellStyle="Moneda"/>
    <tableColumn id="13" name="VENTAS NO" dataCellStyle="Moneda"/>
    <tableColumn id="14" name="V NO SUJETAS" dataCellStyle="Moneda"/>
    <tableColumn id="15" name="V GRAVADAS" dataCellStyle="Moneda"/>
    <tableColumn id="16" name="EX IN CA" dataCellStyle="Moneda"/>
    <tableColumn id="17" name="EX OUT CA" dataCellStyle="Moneda"/>
    <tableColumn id="18" name="EX SERVICE" dataCellStyle="Moneda"/>
    <tableColumn id="19" name="V ZONA FRAN" dataCellStyle="Moneda"/>
    <tableColumn id="20" name="V CTA A 3ERO" dataCellStyle="Moneda"/>
    <tableColumn id="21" name="TOTAL VENTA" dataCellStyle="Moneda"/>
    <tableColumn id="22" name="ANEXO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1">
    <tabColor rgb="FF7030A0"/>
  </sheetPr>
  <dimension ref="B1:D19"/>
  <sheetViews>
    <sheetView showGridLines="0" zoomScale="85" zoomScaleNormal="85" zoomScaleSheetLayoutView="85" workbookViewId="0">
      <selection activeCell="D4" sqref="D4"/>
    </sheetView>
  </sheetViews>
  <sheetFormatPr baseColWidth="10" defaultRowHeight="15" x14ac:dyDescent="0.25"/>
  <cols>
    <col min="2" max="2" width="13.7109375" bestFit="1" customWidth="1"/>
    <col min="3" max="3" width="3.85546875" customWidth="1"/>
    <col min="4" max="4" width="28.28515625" customWidth="1"/>
    <col min="5" max="5" width="7.85546875" customWidth="1"/>
  </cols>
  <sheetData>
    <row r="1" spans="2:4" ht="49.5" customHeight="1" x14ac:dyDescent="0.25"/>
    <row r="2" spans="2:4" ht="15.75" thickBot="1" x14ac:dyDescent="0.3"/>
    <row r="3" spans="2:4" x14ac:dyDescent="0.25">
      <c r="B3" s="6" t="s">
        <v>17</v>
      </c>
      <c r="D3" s="12" t="s">
        <v>391</v>
      </c>
    </row>
    <row r="4" spans="2:4" x14ac:dyDescent="0.25">
      <c r="B4" s="6" t="s">
        <v>2</v>
      </c>
      <c r="D4" s="13" t="s">
        <v>410</v>
      </c>
    </row>
    <row r="5" spans="2:4" x14ac:dyDescent="0.25">
      <c r="B5" s="6" t="s">
        <v>3</v>
      </c>
      <c r="D5" s="8" t="s">
        <v>1</v>
      </c>
    </row>
    <row r="6" spans="2:4" x14ac:dyDescent="0.25">
      <c r="B6" s="6" t="s">
        <v>4</v>
      </c>
      <c r="D6" s="8" t="s">
        <v>0</v>
      </c>
    </row>
    <row r="7" spans="2:4" x14ac:dyDescent="0.25">
      <c r="B7" s="6" t="s">
        <v>5</v>
      </c>
      <c r="D7" s="34"/>
    </row>
    <row r="8" spans="2:4" x14ac:dyDescent="0.25">
      <c r="B8" s="6" t="s">
        <v>6</v>
      </c>
      <c r="D8" s="13" t="s">
        <v>412</v>
      </c>
    </row>
    <row r="9" spans="2:4" x14ac:dyDescent="0.25">
      <c r="B9" s="6" t="s">
        <v>86</v>
      </c>
      <c r="D9" s="28" t="str">
        <f>+VLOOKUP(D8,'[1]BASE DE PROVEEDORES'!$A:$B,2,0)</f>
        <v>CORPORACION DE INVERSIONES TURISTICAS</v>
      </c>
    </row>
    <row r="10" spans="2:4" x14ac:dyDescent="0.25">
      <c r="B10" s="6" t="s">
        <v>7</v>
      </c>
      <c r="D10" s="9">
        <v>0</v>
      </c>
    </row>
    <row r="11" spans="2:4" x14ac:dyDescent="0.25">
      <c r="B11" s="6" t="s">
        <v>8</v>
      </c>
      <c r="D11" s="9">
        <v>0</v>
      </c>
    </row>
    <row r="12" spans="2:4" x14ac:dyDescent="0.25">
      <c r="B12" s="6" t="s">
        <v>9</v>
      </c>
      <c r="D12" s="9">
        <v>0</v>
      </c>
    </row>
    <row r="13" spans="2:4" x14ac:dyDescent="0.25">
      <c r="B13" s="6" t="s">
        <v>10</v>
      </c>
      <c r="D13" s="14"/>
    </row>
    <row r="14" spans="2:4" x14ac:dyDescent="0.25">
      <c r="B14" s="6" t="s">
        <v>11</v>
      </c>
      <c r="D14" s="9">
        <v>0</v>
      </c>
    </row>
    <row r="15" spans="2:4" x14ac:dyDescent="0.25">
      <c r="B15" s="6" t="s">
        <v>13</v>
      </c>
      <c r="D15" s="9">
        <v>0</v>
      </c>
    </row>
    <row r="16" spans="2:4" x14ac:dyDescent="0.25">
      <c r="B16" s="6" t="s">
        <v>12</v>
      </c>
      <c r="D16" s="9">
        <v>0</v>
      </c>
    </row>
    <row r="17" spans="2:4" x14ac:dyDescent="0.25">
      <c r="B17" s="6" t="s">
        <v>14</v>
      </c>
      <c r="D17" s="9">
        <f>+(D16++D15+D14+D13)*0.13</f>
        <v>0</v>
      </c>
    </row>
    <row r="18" spans="2:4" x14ac:dyDescent="0.25">
      <c r="B18" s="6" t="s">
        <v>15</v>
      </c>
      <c r="D18" s="9">
        <f>+SUBTOTAL(9,D10,D11,D12,D13,D14,D15,D16,D17)</f>
        <v>0</v>
      </c>
    </row>
    <row r="19" spans="2:4" ht="15.75" thickBot="1" x14ac:dyDescent="0.3">
      <c r="B19" s="6" t="s">
        <v>16</v>
      </c>
      <c r="D19" s="11">
        <v>3</v>
      </c>
    </row>
  </sheetData>
  <dataValidations count="4">
    <dataValidation type="decimal" allowBlank="1" showInputMessage="1" showErrorMessage="1" errorTitle="Error de ingreso" error="Los datos ingresados no son validos solo se aceptan numeros" sqref="D10 D11 D12 D13 D14 D15 D16">
      <formula1>0</formula1>
      <formula2>10000000</formula2>
    </dataValidation>
    <dataValidation type="list" allowBlank="1" showInputMessage="1" showErrorMessage="1" sqref="D6">
      <formula1>"03,05,11,12"</formula1>
    </dataValidation>
    <dataValidation type="textLength" allowBlank="1" showInputMessage="1" showErrorMessage="1" sqref="D4">
      <formula1>10</formula1>
      <formula2>10</formula2>
    </dataValidation>
    <dataValidation type="textLength" allowBlank="1" showInputMessage="1" showErrorMessage="1" sqref="D8">
      <formula1>14</formula1>
      <formula2>14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>
    <tabColor theme="5"/>
  </sheetPr>
  <dimension ref="A3:V68"/>
  <sheetViews>
    <sheetView tabSelected="1" topLeftCell="A32" workbookViewId="0">
      <selection activeCell="M68" sqref="M68"/>
    </sheetView>
  </sheetViews>
  <sheetFormatPr baseColWidth="10" defaultRowHeight="15" x14ac:dyDescent="0.25"/>
  <cols>
    <col min="3" max="3" width="15.42578125" customWidth="1"/>
    <col min="4" max="4" width="14.28515625" customWidth="1"/>
    <col min="5" max="5" width="15.42578125" style="35" customWidth="1"/>
    <col min="6" max="6" width="11.5703125" customWidth="1"/>
    <col min="7" max="7" width="24" style="3" customWidth="1"/>
    <col min="8" max="8" width="13.140625" style="3" customWidth="1"/>
    <col min="9" max="9" width="12.5703125" style="3" customWidth="1"/>
    <col min="10" max="10" width="11.85546875" style="3" customWidth="1"/>
    <col min="11" max="11" width="14.28515625" style="3" customWidth="1"/>
    <col min="12" max="12" width="15.140625" style="3" customWidth="1"/>
    <col min="13" max="13" width="15.85546875" style="3" customWidth="1"/>
    <col min="14" max="14" width="14.140625" style="3" customWidth="1"/>
    <col min="15" max="15" width="11.5703125" style="3" bestFit="1" customWidth="1"/>
    <col min="16" max="16" width="12.5703125" style="3" bestFit="1" customWidth="1"/>
  </cols>
  <sheetData>
    <row r="3" spans="1:17" x14ac:dyDescent="0.25">
      <c r="A3" t="s">
        <v>17</v>
      </c>
      <c r="B3" t="s">
        <v>2</v>
      </c>
      <c r="C3" t="s">
        <v>3</v>
      </c>
      <c r="D3" t="s">
        <v>4</v>
      </c>
      <c r="E3" s="35" t="s">
        <v>5</v>
      </c>
      <c r="F3" t="s">
        <v>6</v>
      </c>
      <c r="G3" s="3" t="s">
        <v>86</v>
      </c>
      <c r="H3" s="3" t="s">
        <v>7</v>
      </c>
      <c r="I3" s="3" t="s">
        <v>8</v>
      </c>
      <c r="J3" s="3" t="s">
        <v>9</v>
      </c>
      <c r="K3" s="3" t="s">
        <v>10</v>
      </c>
      <c r="L3" s="3" t="s">
        <v>11</v>
      </c>
      <c r="M3" s="3" t="s">
        <v>13</v>
      </c>
      <c r="N3" s="3" t="s">
        <v>12</v>
      </c>
      <c r="O3" s="3" t="s">
        <v>14</v>
      </c>
      <c r="P3" s="3" t="s">
        <v>15</v>
      </c>
      <c r="Q3" t="s">
        <v>16</v>
      </c>
    </row>
    <row r="4" spans="1:17" x14ac:dyDescent="0.25">
      <c r="A4" t="s">
        <v>391</v>
      </c>
      <c r="B4" t="s">
        <v>410</v>
      </c>
      <c r="C4" t="s">
        <v>1</v>
      </c>
      <c r="D4" t="s">
        <v>0</v>
      </c>
      <c r="E4" s="35" t="s">
        <v>411</v>
      </c>
      <c r="F4" t="s">
        <v>412</v>
      </c>
      <c r="G4" s="3" t="s">
        <v>413</v>
      </c>
      <c r="H4" s="3">
        <v>0</v>
      </c>
      <c r="I4" s="3">
        <v>0</v>
      </c>
      <c r="J4" s="3">
        <v>0</v>
      </c>
      <c r="K4" s="3">
        <v>136.44</v>
      </c>
      <c r="L4" s="3">
        <v>0</v>
      </c>
      <c r="M4" s="3">
        <v>0</v>
      </c>
      <c r="N4" s="3">
        <v>0</v>
      </c>
      <c r="O4" s="3">
        <v>17.737200000000001</v>
      </c>
      <c r="P4" s="3">
        <v>154.1772</v>
      </c>
      <c r="Q4">
        <v>3</v>
      </c>
    </row>
    <row r="5" spans="1:17" x14ac:dyDescent="0.25">
      <c r="A5" t="s">
        <v>391</v>
      </c>
      <c r="B5" t="s">
        <v>408</v>
      </c>
      <c r="C5" t="s">
        <v>1</v>
      </c>
      <c r="D5" t="s">
        <v>0</v>
      </c>
      <c r="E5" s="35" t="s">
        <v>409</v>
      </c>
      <c r="F5" t="s">
        <v>314</v>
      </c>
      <c r="G5" s="3" t="s">
        <v>315</v>
      </c>
      <c r="H5" s="3">
        <v>0</v>
      </c>
      <c r="I5" s="3">
        <v>0</v>
      </c>
      <c r="J5" s="3">
        <v>0</v>
      </c>
      <c r="K5" s="3">
        <v>34.479999999999997</v>
      </c>
      <c r="L5" s="3">
        <v>0</v>
      </c>
      <c r="M5" s="3">
        <v>0</v>
      </c>
      <c r="N5" s="3">
        <v>0</v>
      </c>
      <c r="O5" s="3">
        <v>4.4824000000000002</v>
      </c>
      <c r="P5" s="3">
        <v>38.962399999999995</v>
      </c>
      <c r="Q5">
        <v>3</v>
      </c>
    </row>
    <row r="6" spans="1:17" x14ac:dyDescent="0.25">
      <c r="A6" t="s">
        <v>391</v>
      </c>
      <c r="B6" t="s">
        <v>406</v>
      </c>
      <c r="C6" t="s">
        <v>1</v>
      </c>
      <c r="D6" t="s">
        <v>0</v>
      </c>
      <c r="E6" s="35" t="s">
        <v>407</v>
      </c>
      <c r="F6" t="s">
        <v>279</v>
      </c>
      <c r="G6" s="3" t="s">
        <v>280</v>
      </c>
      <c r="H6" s="3">
        <v>0</v>
      </c>
      <c r="I6" s="3">
        <v>0</v>
      </c>
      <c r="J6" s="3">
        <v>0</v>
      </c>
      <c r="K6" s="3">
        <v>46.02</v>
      </c>
      <c r="L6" s="3">
        <v>0</v>
      </c>
      <c r="M6" s="3">
        <v>0</v>
      </c>
      <c r="N6" s="3">
        <v>0</v>
      </c>
      <c r="O6" s="3">
        <v>5.9826000000000006</v>
      </c>
      <c r="P6" s="3">
        <v>52.002600000000001</v>
      </c>
      <c r="Q6">
        <v>3</v>
      </c>
    </row>
    <row r="7" spans="1:17" x14ac:dyDescent="0.25">
      <c r="A7" t="s">
        <v>391</v>
      </c>
      <c r="B7" t="s">
        <v>404</v>
      </c>
      <c r="C7" t="s">
        <v>1</v>
      </c>
      <c r="D7" t="s">
        <v>0</v>
      </c>
      <c r="E7" s="35" t="s">
        <v>405</v>
      </c>
      <c r="F7" t="s">
        <v>362</v>
      </c>
      <c r="G7" s="3" t="s">
        <v>363</v>
      </c>
      <c r="H7" s="3">
        <v>0</v>
      </c>
      <c r="I7" s="3">
        <v>0</v>
      </c>
      <c r="J7" s="3">
        <v>0</v>
      </c>
      <c r="K7" s="3">
        <v>65</v>
      </c>
      <c r="L7" s="3">
        <v>0</v>
      </c>
      <c r="M7" s="3">
        <v>0</v>
      </c>
      <c r="N7" s="3">
        <v>0</v>
      </c>
      <c r="O7" s="3">
        <v>8.4500000000000011</v>
      </c>
      <c r="P7" s="3">
        <v>73.45</v>
      </c>
      <c r="Q7">
        <v>3</v>
      </c>
    </row>
    <row r="8" spans="1:17" x14ac:dyDescent="0.25">
      <c r="A8" t="s">
        <v>391</v>
      </c>
      <c r="B8" t="s">
        <v>399</v>
      </c>
      <c r="C8" t="s">
        <v>1</v>
      </c>
      <c r="D8" t="s">
        <v>0</v>
      </c>
      <c r="E8" s="35" t="s">
        <v>403</v>
      </c>
      <c r="F8" t="s">
        <v>282</v>
      </c>
      <c r="G8" s="3" t="s">
        <v>283</v>
      </c>
      <c r="H8" s="3">
        <v>0</v>
      </c>
      <c r="I8" s="3">
        <v>0</v>
      </c>
      <c r="J8" s="3">
        <v>0</v>
      </c>
      <c r="K8" s="3">
        <v>58.81</v>
      </c>
      <c r="L8" s="3">
        <v>0</v>
      </c>
      <c r="M8" s="3">
        <v>0</v>
      </c>
      <c r="N8" s="3">
        <v>0</v>
      </c>
      <c r="O8" s="3">
        <v>7.6453000000000007</v>
      </c>
      <c r="P8" s="3">
        <v>66.455300000000008</v>
      </c>
      <c r="Q8">
        <v>3</v>
      </c>
    </row>
    <row r="9" spans="1:17" x14ac:dyDescent="0.25">
      <c r="A9" t="s">
        <v>391</v>
      </c>
      <c r="B9" t="s">
        <v>401</v>
      </c>
      <c r="C9" t="s">
        <v>1</v>
      </c>
      <c r="D9" t="s">
        <v>0</v>
      </c>
      <c r="E9" s="35" t="s">
        <v>402</v>
      </c>
      <c r="F9" t="s">
        <v>331</v>
      </c>
      <c r="G9" s="3" t="s">
        <v>332</v>
      </c>
      <c r="H9" s="3">
        <v>0</v>
      </c>
      <c r="I9" s="3">
        <v>0</v>
      </c>
      <c r="J9" s="3">
        <v>0</v>
      </c>
      <c r="K9" s="3">
        <v>55.05</v>
      </c>
      <c r="L9" s="3">
        <v>0</v>
      </c>
      <c r="M9" s="3">
        <v>0</v>
      </c>
      <c r="N9" s="3">
        <v>0</v>
      </c>
      <c r="O9" s="3">
        <v>7.1565000000000003</v>
      </c>
      <c r="P9" s="3">
        <v>62.206499999999998</v>
      </c>
      <c r="Q9">
        <v>3</v>
      </c>
    </row>
    <row r="10" spans="1:17" x14ac:dyDescent="0.25">
      <c r="A10" t="s">
        <v>391</v>
      </c>
      <c r="B10" t="s">
        <v>399</v>
      </c>
      <c r="C10" t="s">
        <v>1</v>
      </c>
      <c r="D10" t="s">
        <v>0</v>
      </c>
      <c r="E10" s="35" t="s">
        <v>400</v>
      </c>
      <c r="F10" t="s">
        <v>296</v>
      </c>
      <c r="G10" s="3" t="s">
        <v>297</v>
      </c>
      <c r="H10" s="3">
        <v>0</v>
      </c>
      <c r="I10" s="3">
        <v>0</v>
      </c>
      <c r="J10" s="3">
        <v>0</v>
      </c>
      <c r="K10" s="3">
        <v>35.840000000000003</v>
      </c>
      <c r="L10" s="3">
        <v>0</v>
      </c>
      <c r="M10" s="3">
        <v>0</v>
      </c>
      <c r="N10" s="3">
        <v>0</v>
      </c>
      <c r="O10" s="3">
        <v>4.6592000000000002</v>
      </c>
      <c r="P10" s="3">
        <v>40.499200000000002</v>
      </c>
      <c r="Q10">
        <v>3</v>
      </c>
    </row>
    <row r="11" spans="1:17" x14ac:dyDescent="0.25">
      <c r="A11" t="s">
        <v>391</v>
      </c>
      <c r="B11" t="s">
        <v>397</v>
      </c>
      <c r="C11" t="s">
        <v>1</v>
      </c>
      <c r="D11" t="s">
        <v>0</v>
      </c>
      <c r="E11" s="35" t="s">
        <v>398</v>
      </c>
      <c r="F11" t="s">
        <v>364</v>
      </c>
      <c r="G11" s="3" t="s">
        <v>367</v>
      </c>
      <c r="H11" s="3">
        <v>0</v>
      </c>
      <c r="I11" s="3">
        <v>0</v>
      </c>
      <c r="J11" s="3">
        <v>0</v>
      </c>
      <c r="K11" s="3">
        <v>111.73</v>
      </c>
      <c r="L11" s="3">
        <v>0</v>
      </c>
      <c r="M11" s="3">
        <v>0</v>
      </c>
      <c r="N11" s="3">
        <v>0</v>
      </c>
      <c r="O11" s="3">
        <v>14.524900000000001</v>
      </c>
      <c r="P11" s="3">
        <v>126.25490000000001</v>
      </c>
      <c r="Q11">
        <v>3</v>
      </c>
    </row>
    <row r="12" spans="1:17" x14ac:dyDescent="0.25">
      <c r="A12" t="s">
        <v>391</v>
      </c>
      <c r="B12" t="s">
        <v>392</v>
      </c>
      <c r="C12" t="s">
        <v>1</v>
      </c>
      <c r="D12" t="s">
        <v>0</v>
      </c>
      <c r="E12" s="35" t="s">
        <v>396</v>
      </c>
      <c r="F12" t="s">
        <v>346</v>
      </c>
      <c r="G12" s="3" t="s">
        <v>347</v>
      </c>
      <c r="H12" s="3">
        <v>0</v>
      </c>
      <c r="I12" s="3">
        <v>0</v>
      </c>
      <c r="J12" s="3">
        <v>0</v>
      </c>
      <c r="K12" s="3">
        <v>180</v>
      </c>
      <c r="L12" s="3">
        <v>0</v>
      </c>
      <c r="M12" s="3">
        <v>0</v>
      </c>
      <c r="N12" s="3">
        <v>0</v>
      </c>
      <c r="O12" s="3">
        <v>23.400000000000002</v>
      </c>
      <c r="P12" s="3">
        <v>203.4</v>
      </c>
      <c r="Q12">
        <v>3</v>
      </c>
    </row>
    <row r="13" spans="1:17" x14ac:dyDescent="0.25">
      <c r="A13" t="s">
        <v>391</v>
      </c>
      <c r="B13" t="s">
        <v>392</v>
      </c>
      <c r="C13" t="s">
        <v>1</v>
      </c>
      <c r="D13" t="s">
        <v>0</v>
      </c>
      <c r="E13" s="35" t="s">
        <v>393</v>
      </c>
      <c r="F13" t="s">
        <v>394</v>
      </c>
      <c r="G13" s="3" t="s">
        <v>395</v>
      </c>
      <c r="H13" s="3">
        <v>0</v>
      </c>
      <c r="I13" s="3">
        <v>0</v>
      </c>
      <c r="J13" s="3">
        <v>0</v>
      </c>
      <c r="K13" s="3">
        <v>32.72</v>
      </c>
      <c r="L13" s="3">
        <v>0</v>
      </c>
      <c r="M13" s="3">
        <v>0</v>
      </c>
      <c r="N13" s="3">
        <v>0</v>
      </c>
      <c r="O13" s="3">
        <v>4.2535999999999996</v>
      </c>
      <c r="P13" s="3">
        <v>36.973599999999998</v>
      </c>
      <c r="Q13">
        <v>3</v>
      </c>
    </row>
    <row r="14" spans="1:17" x14ac:dyDescent="0.25">
      <c r="A14" t="s">
        <v>381</v>
      </c>
      <c r="B14" t="s">
        <v>388</v>
      </c>
      <c r="C14" t="s">
        <v>1</v>
      </c>
      <c r="D14" t="s">
        <v>0</v>
      </c>
      <c r="E14" s="35" t="s">
        <v>390</v>
      </c>
      <c r="F14" t="s">
        <v>337</v>
      </c>
      <c r="G14" s="3" t="s">
        <v>338</v>
      </c>
      <c r="H14" s="3">
        <v>0</v>
      </c>
      <c r="I14" s="3">
        <v>0</v>
      </c>
      <c r="J14" s="3">
        <v>0</v>
      </c>
      <c r="K14" s="3">
        <v>16.260000000000002</v>
      </c>
      <c r="L14" s="3">
        <v>0</v>
      </c>
      <c r="M14" s="3">
        <v>0</v>
      </c>
      <c r="N14" s="3">
        <v>0</v>
      </c>
      <c r="O14" s="3">
        <v>2.1138000000000003</v>
      </c>
      <c r="P14" s="3">
        <v>18.373800000000003</v>
      </c>
      <c r="Q14">
        <v>3</v>
      </c>
    </row>
    <row r="15" spans="1:17" x14ac:dyDescent="0.25">
      <c r="A15" t="s">
        <v>381</v>
      </c>
      <c r="B15" t="s">
        <v>388</v>
      </c>
      <c r="C15" t="s">
        <v>1</v>
      </c>
      <c r="D15" t="s">
        <v>0</v>
      </c>
      <c r="E15" s="35" t="s">
        <v>389</v>
      </c>
      <c r="F15" t="s">
        <v>282</v>
      </c>
      <c r="G15" s="3" t="s">
        <v>283</v>
      </c>
      <c r="H15" s="3">
        <v>0</v>
      </c>
      <c r="I15" s="3">
        <v>0</v>
      </c>
      <c r="J15" s="3">
        <v>0</v>
      </c>
      <c r="K15" s="3">
        <v>78.84</v>
      </c>
      <c r="L15" s="3">
        <v>0</v>
      </c>
      <c r="M15" s="3">
        <v>0</v>
      </c>
      <c r="N15" s="3">
        <v>0</v>
      </c>
      <c r="O15" s="3">
        <v>10.2492</v>
      </c>
      <c r="P15" s="3">
        <v>89.089200000000005</v>
      </c>
      <c r="Q15">
        <v>3</v>
      </c>
    </row>
    <row r="16" spans="1:17" x14ac:dyDescent="0.25">
      <c r="A16" t="s">
        <v>381</v>
      </c>
      <c r="B16" t="s">
        <v>386</v>
      </c>
      <c r="C16" t="s">
        <v>1</v>
      </c>
      <c r="D16" t="s">
        <v>0</v>
      </c>
      <c r="E16" s="35" t="s">
        <v>387</v>
      </c>
      <c r="F16" t="s">
        <v>279</v>
      </c>
      <c r="G16" s="3" t="s">
        <v>280</v>
      </c>
      <c r="H16" s="3">
        <v>0</v>
      </c>
      <c r="I16" s="3">
        <v>0</v>
      </c>
      <c r="J16" s="3">
        <v>0</v>
      </c>
      <c r="K16" s="3">
        <v>46.02</v>
      </c>
      <c r="L16" s="3">
        <v>0</v>
      </c>
      <c r="M16" s="3">
        <v>0</v>
      </c>
      <c r="N16" s="3">
        <v>0</v>
      </c>
      <c r="O16" s="3">
        <v>5.9826000000000006</v>
      </c>
      <c r="P16" s="3">
        <v>52.002600000000001</v>
      </c>
      <c r="Q16">
        <v>3</v>
      </c>
    </row>
    <row r="17" spans="1:22" x14ac:dyDescent="0.25">
      <c r="A17" t="s">
        <v>381</v>
      </c>
      <c r="B17" t="s">
        <v>384</v>
      </c>
      <c r="C17" t="s">
        <v>1</v>
      </c>
      <c r="D17" t="s">
        <v>0</v>
      </c>
      <c r="E17" s="35" t="s">
        <v>385</v>
      </c>
      <c r="F17" t="s">
        <v>287</v>
      </c>
      <c r="G17" s="3" t="s">
        <v>288</v>
      </c>
      <c r="H17" s="3">
        <v>4.59</v>
      </c>
      <c r="I17" s="3">
        <v>0</v>
      </c>
      <c r="J17" s="3">
        <v>0</v>
      </c>
      <c r="K17" s="3">
        <v>53.46</v>
      </c>
      <c r="L17" s="3">
        <v>0</v>
      </c>
      <c r="M17" s="3">
        <v>0</v>
      </c>
      <c r="N17" s="3">
        <v>0</v>
      </c>
      <c r="O17" s="3">
        <v>6.9498000000000006</v>
      </c>
      <c r="P17" s="3">
        <v>64.999799999999993</v>
      </c>
      <c r="Q17">
        <v>3</v>
      </c>
    </row>
    <row r="18" spans="1:22" x14ac:dyDescent="0.25">
      <c r="A18" t="s">
        <v>321</v>
      </c>
      <c r="B18" t="s">
        <v>379</v>
      </c>
      <c r="C18" t="s">
        <v>1</v>
      </c>
      <c r="D18" t="s">
        <v>0</v>
      </c>
      <c r="E18" s="35" t="s">
        <v>380</v>
      </c>
      <c r="F18" t="s">
        <v>282</v>
      </c>
      <c r="G18" s="3" t="s">
        <v>283</v>
      </c>
      <c r="H18" s="3">
        <v>0</v>
      </c>
      <c r="I18" s="3">
        <v>0</v>
      </c>
      <c r="J18" s="3">
        <v>0</v>
      </c>
      <c r="K18" s="3">
        <v>173.16</v>
      </c>
      <c r="L18" s="3">
        <v>0</v>
      </c>
      <c r="M18" s="3">
        <v>0</v>
      </c>
      <c r="N18" s="3">
        <v>0</v>
      </c>
      <c r="O18" s="3">
        <v>22.5108</v>
      </c>
      <c r="P18" s="3">
        <v>195.67079999999999</v>
      </c>
      <c r="Q18">
        <v>3</v>
      </c>
    </row>
    <row r="19" spans="1:22" x14ac:dyDescent="0.25">
      <c r="A19" t="s">
        <v>321</v>
      </c>
      <c r="B19" t="s">
        <v>323</v>
      </c>
      <c r="C19" t="s">
        <v>1</v>
      </c>
      <c r="D19" t="s">
        <v>0</v>
      </c>
      <c r="E19" s="35" t="s">
        <v>378</v>
      </c>
      <c r="F19" t="s">
        <v>282</v>
      </c>
      <c r="G19" s="3" t="s">
        <v>283</v>
      </c>
      <c r="H19" s="3">
        <v>0</v>
      </c>
      <c r="I19" s="3">
        <v>0</v>
      </c>
      <c r="J19" s="3">
        <v>0</v>
      </c>
      <c r="K19" s="3">
        <v>49.42</v>
      </c>
      <c r="L19" s="3">
        <v>0</v>
      </c>
      <c r="M19" s="3">
        <v>0</v>
      </c>
      <c r="N19" s="3">
        <v>0</v>
      </c>
      <c r="O19" s="3">
        <v>6.4246000000000008</v>
      </c>
      <c r="P19" s="3">
        <v>55.8446</v>
      </c>
      <c r="Q19">
        <v>3</v>
      </c>
      <c r="S19">
        <v>70</v>
      </c>
      <c r="T19">
        <f>+S19*0.13</f>
        <v>9.1</v>
      </c>
      <c r="U19">
        <f>+S19*0.1</f>
        <v>7</v>
      </c>
      <c r="V19">
        <f>+S19+T19-U19</f>
        <v>72.099999999999994</v>
      </c>
    </row>
    <row r="20" spans="1:22" x14ac:dyDescent="0.25">
      <c r="A20" t="s">
        <v>321</v>
      </c>
      <c r="B20" t="s">
        <v>374</v>
      </c>
      <c r="C20" t="s">
        <v>1</v>
      </c>
      <c r="D20" t="s">
        <v>0</v>
      </c>
      <c r="E20" s="35" t="s">
        <v>375</v>
      </c>
      <c r="F20" t="s">
        <v>376</v>
      </c>
      <c r="G20" s="3" t="s">
        <v>377</v>
      </c>
      <c r="H20" s="3">
        <v>0</v>
      </c>
      <c r="I20" s="3">
        <v>0</v>
      </c>
      <c r="J20" s="3">
        <v>0</v>
      </c>
      <c r="K20" s="3">
        <v>10.59</v>
      </c>
      <c r="L20" s="3">
        <v>0</v>
      </c>
      <c r="M20" s="3">
        <v>0</v>
      </c>
      <c r="N20" s="3">
        <v>0</v>
      </c>
      <c r="O20" s="3">
        <v>1.3767</v>
      </c>
      <c r="P20" s="3">
        <v>11.966699999999999</v>
      </c>
      <c r="Q20">
        <v>3</v>
      </c>
      <c r="V20">
        <f>+V19*4</f>
        <v>288.39999999999998</v>
      </c>
    </row>
    <row r="21" spans="1:22" x14ac:dyDescent="0.25">
      <c r="A21" t="s">
        <v>321</v>
      </c>
      <c r="B21" t="s">
        <v>371</v>
      </c>
      <c r="C21" t="s">
        <v>1</v>
      </c>
      <c r="D21" t="s">
        <v>0</v>
      </c>
      <c r="E21" s="35" t="s">
        <v>373</v>
      </c>
      <c r="F21" t="s">
        <v>279</v>
      </c>
      <c r="G21" s="3" t="s">
        <v>280</v>
      </c>
      <c r="H21" s="3">
        <v>0</v>
      </c>
      <c r="I21" s="3">
        <v>0</v>
      </c>
      <c r="J21" s="3">
        <v>0</v>
      </c>
      <c r="K21" s="3">
        <v>47.49</v>
      </c>
      <c r="L21" s="3">
        <v>0</v>
      </c>
      <c r="M21" s="3">
        <v>0</v>
      </c>
      <c r="N21" s="3">
        <v>0</v>
      </c>
      <c r="O21" s="3">
        <v>6.1737000000000002</v>
      </c>
      <c r="P21" s="3">
        <v>53.663700000000006</v>
      </c>
      <c r="Q21">
        <v>3</v>
      </c>
      <c r="T21">
        <f>+S19+T19</f>
        <v>79.099999999999994</v>
      </c>
      <c r="V21">
        <v>360.5</v>
      </c>
    </row>
    <row r="22" spans="1:22" x14ac:dyDescent="0.25">
      <c r="A22" t="s">
        <v>307</v>
      </c>
      <c r="B22" t="s">
        <v>371</v>
      </c>
      <c r="C22" t="s">
        <v>351</v>
      </c>
      <c r="D22" t="s">
        <v>352</v>
      </c>
      <c r="E22" s="35" t="s">
        <v>372</v>
      </c>
      <c r="F22" t="s">
        <v>350</v>
      </c>
      <c r="G22" s="3" t="s">
        <v>353</v>
      </c>
      <c r="H22" s="3">
        <v>0</v>
      </c>
      <c r="I22" s="3">
        <v>0</v>
      </c>
      <c r="J22" s="3">
        <v>18</v>
      </c>
      <c r="K22" s="3">
        <v>0</v>
      </c>
      <c r="L22" s="3">
        <v>0</v>
      </c>
      <c r="M22" s="3">
        <v>4770.33</v>
      </c>
      <c r="N22" s="3">
        <v>0</v>
      </c>
      <c r="O22" s="36">
        <v>620.14290000000005</v>
      </c>
      <c r="P22" s="3">
        <v>5408.4728999999998</v>
      </c>
      <c r="Q22">
        <v>3</v>
      </c>
      <c r="T22">
        <f>+T21*5</f>
        <v>395.5</v>
      </c>
      <c r="V22">
        <f>+V21-V20</f>
        <v>72.100000000000023</v>
      </c>
    </row>
    <row r="23" spans="1:22" x14ac:dyDescent="0.25">
      <c r="A23" t="s">
        <v>307</v>
      </c>
      <c r="B23" t="s">
        <v>369</v>
      </c>
      <c r="C23" t="s">
        <v>1</v>
      </c>
      <c r="D23" t="s">
        <v>0</v>
      </c>
      <c r="E23" s="35" t="s">
        <v>370</v>
      </c>
      <c r="F23" t="s">
        <v>279</v>
      </c>
      <c r="G23" s="3" t="s">
        <v>280</v>
      </c>
      <c r="H23" s="3">
        <v>0</v>
      </c>
      <c r="I23" s="3">
        <v>0</v>
      </c>
      <c r="J23" s="3">
        <v>0</v>
      </c>
      <c r="K23" s="3">
        <v>54.83</v>
      </c>
      <c r="L23" s="3">
        <v>0</v>
      </c>
      <c r="M23" s="3">
        <v>0</v>
      </c>
      <c r="N23" s="3">
        <v>0</v>
      </c>
      <c r="O23" s="3">
        <v>7.1279000000000003</v>
      </c>
      <c r="P23" s="3">
        <v>61.957899999999995</v>
      </c>
      <c r="Q23">
        <v>3</v>
      </c>
    </row>
    <row r="24" spans="1:22" x14ac:dyDescent="0.25">
      <c r="A24" t="s">
        <v>307</v>
      </c>
      <c r="B24" t="s">
        <v>366</v>
      </c>
      <c r="C24" t="s">
        <v>1</v>
      </c>
      <c r="D24" t="s">
        <v>0</v>
      </c>
      <c r="E24" s="35" t="s">
        <v>368</v>
      </c>
      <c r="F24" t="s">
        <v>364</v>
      </c>
      <c r="G24" s="3" t="s">
        <v>367</v>
      </c>
      <c r="H24" s="3">
        <v>0</v>
      </c>
      <c r="I24" s="3">
        <v>0</v>
      </c>
      <c r="J24" s="3">
        <v>0</v>
      </c>
      <c r="K24" s="3">
        <v>94.63</v>
      </c>
      <c r="L24" s="3">
        <v>0</v>
      </c>
      <c r="M24" s="3">
        <v>0</v>
      </c>
      <c r="N24" s="3">
        <v>0</v>
      </c>
      <c r="O24" s="3">
        <v>12.3019</v>
      </c>
      <c r="P24" s="3">
        <v>106.9319</v>
      </c>
      <c r="Q24">
        <v>3</v>
      </c>
    </row>
    <row r="25" spans="1:22" x14ac:dyDescent="0.25">
      <c r="A25" t="s">
        <v>307</v>
      </c>
      <c r="B25" t="s">
        <v>366</v>
      </c>
      <c r="C25" t="s">
        <v>1</v>
      </c>
      <c r="D25" t="s">
        <v>0</v>
      </c>
      <c r="E25" s="35" t="s">
        <v>365</v>
      </c>
      <c r="F25" t="s">
        <v>364</v>
      </c>
      <c r="G25" s="3" t="s">
        <v>367</v>
      </c>
      <c r="H25" s="3">
        <v>0</v>
      </c>
      <c r="I25" s="3">
        <v>0</v>
      </c>
      <c r="J25" s="3">
        <v>0</v>
      </c>
      <c r="K25" s="3">
        <v>165.78</v>
      </c>
      <c r="L25" s="3">
        <v>0</v>
      </c>
      <c r="M25" s="3">
        <v>0</v>
      </c>
      <c r="N25" s="3">
        <v>0</v>
      </c>
      <c r="O25" s="3">
        <v>21.551400000000001</v>
      </c>
      <c r="P25" s="3">
        <v>187.3314</v>
      </c>
      <c r="Q25">
        <v>3</v>
      </c>
    </row>
    <row r="26" spans="1:22" x14ac:dyDescent="0.25">
      <c r="A26" t="s">
        <v>307</v>
      </c>
      <c r="B26" t="s">
        <v>359</v>
      </c>
      <c r="C26" t="s">
        <v>1</v>
      </c>
      <c r="D26" t="s">
        <v>0</v>
      </c>
      <c r="E26" s="35" t="s">
        <v>361</v>
      </c>
      <c r="F26" t="s">
        <v>362</v>
      </c>
      <c r="G26" s="3" t="s">
        <v>363</v>
      </c>
      <c r="H26" s="3">
        <v>0</v>
      </c>
      <c r="I26" s="3">
        <v>0</v>
      </c>
      <c r="J26" s="3">
        <v>0</v>
      </c>
      <c r="K26" s="3">
        <v>112.95</v>
      </c>
      <c r="L26" s="3">
        <v>0</v>
      </c>
      <c r="M26" s="3">
        <v>0</v>
      </c>
      <c r="N26" s="3">
        <v>0</v>
      </c>
      <c r="O26" s="3">
        <v>14.6835</v>
      </c>
      <c r="P26" s="3">
        <v>127.6335</v>
      </c>
      <c r="Q26">
        <v>3</v>
      </c>
    </row>
    <row r="27" spans="1:22" x14ac:dyDescent="0.25">
      <c r="A27" t="s">
        <v>307</v>
      </c>
      <c r="B27" t="s">
        <v>359</v>
      </c>
      <c r="C27" t="s">
        <v>1</v>
      </c>
      <c r="D27" t="s">
        <v>0</v>
      </c>
      <c r="E27" s="35" t="s">
        <v>360</v>
      </c>
      <c r="F27" t="s">
        <v>287</v>
      </c>
      <c r="G27" s="3" t="s">
        <v>288</v>
      </c>
      <c r="H27" s="3">
        <v>0</v>
      </c>
      <c r="I27" s="3">
        <v>0</v>
      </c>
      <c r="J27" s="3">
        <v>0</v>
      </c>
      <c r="K27" s="3">
        <v>51.84</v>
      </c>
      <c r="L27" s="3">
        <v>0</v>
      </c>
      <c r="M27" s="3">
        <v>0</v>
      </c>
      <c r="N27" s="3">
        <v>0</v>
      </c>
      <c r="O27" s="3">
        <v>6.7392000000000003</v>
      </c>
      <c r="P27" s="3">
        <v>58.5792</v>
      </c>
      <c r="Q27">
        <v>3</v>
      </c>
    </row>
    <row r="28" spans="1:22" x14ac:dyDescent="0.25">
      <c r="A28" t="s">
        <v>307</v>
      </c>
      <c r="B28" t="s">
        <v>354</v>
      </c>
      <c r="C28" t="s">
        <v>1</v>
      </c>
      <c r="D28" t="s">
        <v>0</v>
      </c>
      <c r="E28" s="35" t="s">
        <v>358</v>
      </c>
      <c r="F28" t="s">
        <v>356</v>
      </c>
      <c r="G28" s="3" t="s">
        <v>357</v>
      </c>
      <c r="H28" s="3">
        <v>0</v>
      </c>
      <c r="I28" s="3">
        <v>0</v>
      </c>
      <c r="J28" s="3">
        <v>0</v>
      </c>
      <c r="K28" s="3">
        <v>1140.71</v>
      </c>
      <c r="L28" s="3">
        <v>0</v>
      </c>
      <c r="M28" s="3">
        <v>0</v>
      </c>
      <c r="N28" s="3">
        <v>0</v>
      </c>
      <c r="O28" s="3">
        <v>148.29230000000001</v>
      </c>
      <c r="P28" s="3">
        <v>1289.0023000000001</v>
      </c>
      <c r="Q28">
        <v>3</v>
      </c>
    </row>
    <row r="29" spans="1:22" x14ac:dyDescent="0.25">
      <c r="A29" t="s">
        <v>307</v>
      </c>
      <c r="B29" t="s">
        <v>354</v>
      </c>
      <c r="C29" t="s">
        <v>1</v>
      </c>
      <c r="D29" t="s">
        <v>0</v>
      </c>
      <c r="E29" s="35" t="s">
        <v>355</v>
      </c>
      <c r="F29" t="s">
        <v>356</v>
      </c>
      <c r="G29" s="3" t="s">
        <v>357</v>
      </c>
      <c r="H29" s="3">
        <v>0</v>
      </c>
      <c r="I29" s="3">
        <v>0</v>
      </c>
      <c r="J29" s="3">
        <v>0</v>
      </c>
      <c r="K29" s="3">
        <v>39.82</v>
      </c>
      <c r="L29" s="3">
        <v>0</v>
      </c>
      <c r="M29" s="3">
        <v>0</v>
      </c>
      <c r="N29" s="3">
        <v>0</v>
      </c>
      <c r="O29" s="3">
        <v>5.1766000000000005</v>
      </c>
      <c r="P29" s="3">
        <v>44.996600000000001</v>
      </c>
      <c r="Q29">
        <v>3</v>
      </c>
    </row>
    <row r="30" spans="1:22" x14ac:dyDescent="0.25">
      <c r="A30" t="s">
        <v>303</v>
      </c>
      <c r="B30" t="s">
        <v>348</v>
      </c>
      <c r="C30" t="s">
        <v>351</v>
      </c>
      <c r="D30" t="s">
        <v>352</v>
      </c>
      <c r="E30" s="35" t="s">
        <v>349</v>
      </c>
      <c r="F30" t="s">
        <v>350</v>
      </c>
      <c r="G30" s="3" t="s">
        <v>353</v>
      </c>
      <c r="H30" s="3">
        <v>0</v>
      </c>
      <c r="I30" s="3">
        <v>0</v>
      </c>
      <c r="J30" s="3">
        <v>18</v>
      </c>
      <c r="K30" s="3">
        <v>0</v>
      </c>
      <c r="L30" s="3">
        <v>0</v>
      </c>
      <c r="M30" s="3">
        <v>2807.29</v>
      </c>
      <c r="N30" s="3">
        <v>0</v>
      </c>
      <c r="O30" s="3">
        <v>364.9477</v>
      </c>
      <c r="P30" s="3">
        <v>3190.2377000000001</v>
      </c>
      <c r="Q30">
        <v>3</v>
      </c>
    </row>
    <row r="31" spans="1:22" x14ac:dyDescent="0.25">
      <c r="A31" t="s">
        <v>303</v>
      </c>
      <c r="B31" t="s">
        <v>329</v>
      </c>
      <c r="C31" t="s">
        <v>1</v>
      </c>
      <c r="D31" t="s">
        <v>0</v>
      </c>
      <c r="E31" s="35">
        <v>1414</v>
      </c>
      <c r="F31" t="s">
        <v>346</v>
      </c>
      <c r="G31" s="3" t="s">
        <v>347</v>
      </c>
      <c r="H31" s="3">
        <v>0</v>
      </c>
      <c r="I31" s="3">
        <v>0</v>
      </c>
      <c r="J31" s="3">
        <v>0</v>
      </c>
      <c r="K31" s="3">
        <v>290</v>
      </c>
      <c r="L31" s="3">
        <v>0</v>
      </c>
      <c r="M31" s="3">
        <v>0</v>
      </c>
      <c r="N31" s="3">
        <v>0</v>
      </c>
      <c r="O31" s="3">
        <v>37.700000000000003</v>
      </c>
      <c r="P31" s="3">
        <v>327.7</v>
      </c>
      <c r="Q31">
        <v>3</v>
      </c>
    </row>
    <row r="32" spans="1:22" x14ac:dyDescent="0.25">
      <c r="A32" t="s">
        <v>303</v>
      </c>
      <c r="B32" t="s">
        <v>343</v>
      </c>
      <c r="C32" t="s">
        <v>1</v>
      </c>
      <c r="D32" t="s">
        <v>0</v>
      </c>
      <c r="E32" s="35">
        <v>710</v>
      </c>
      <c r="F32" t="s">
        <v>344</v>
      </c>
      <c r="G32" s="3" t="s">
        <v>345</v>
      </c>
      <c r="H32" s="3">
        <v>0</v>
      </c>
      <c r="I32" s="3">
        <v>0</v>
      </c>
      <c r="J32" s="3">
        <v>0</v>
      </c>
      <c r="K32" s="3">
        <v>276.99</v>
      </c>
      <c r="L32" s="3">
        <v>0</v>
      </c>
      <c r="M32" s="3">
        <v>0</v>
      </c>
      <c r="N32" s="3">
        <v>0</v>
      </c>
      <c r="O32" s="3">
        <v>36.008700000000005</v>
      </c>
      <c r="P32" s="3">
        <v>312.99869999999999</v>
      </c>
      <c r="Q32">
        <v>3</v>
      </c>
    </row>
    <row r="33" spans="1:17" x14ac:dyDescent="0.25">
      <c r="A33" t="s">
        <v>303</v>
      </c>
      <c r="B33" t="s">
        <v>342</v>
      </c>
      <c r="C33" t="s">
        <v>1</v>
      </c>
      <c r="D33" t="s">
        <v>0</v>
      </c>
      <c r="E33" s="35">
        <v>2964546</v>
      </c>
      <c r="F33" t="s">
        <v>279</v>
      </c>
      <c r="G33" s="3" t="s">
        <v>280</v>
      </c>
      <c r="H33" s="3">
        <v>0</v>
      </c>
      <c r="I33" s="3">
        <v>0</v>
      </c>
      <c r="J33" s="3">
        <v>0</v>
      </c>
      <c r="K33" s="3">
        <v>54.88</v>
      </c>
      <c r="L33" s="3">
        <v>0</v>
      </c>
      <c r="M33" s="3">
        <v>0</v>
      </c>
      <c r="N33" s="3">
        <v>0</v>
      </c>
      <c r="O33" s="3">
        <v>7.1344000000000003</v>
      </c>
      <c r="P33" s="3">
        <v>62.014400000000002</v>
      </c>
      <c r="Q33">
        <v>3</v>
      </c>
    </row>
    <row r="34" spans="1:17" x14ac:dyDescent="0.25">
      <c r="A34" t="s">
        <v>303</v>
      </c>
      <c r="B34" t="s">
        <v>304</v>
      </c>
      <c r="C34" t="s">
        <v>1</v>
      </c>
      <c r="D34" t="s">
        <v>0</v>
      </c>
      <c r="E34" s="35">
        <v>3153186</v>
      </c>
      <c r="F34" t="s">
        <v>282</v>
      </c>
      <c r="G34" s="3" t="s">
        <v>283</v>
      </c>
      <c r="H34" s="3">
        <v>0</v>
      </c>
      <c r="I34" s="3">
        <v>0</v>
      </c>
      <c r="J34" s="3">
        <v>0</v>
      </c>
      <c r="K34" s="3">
        <v>51.11</v>
      </c>
      <c r="L34" s="3">
        <v>0</v>
      </c>
      <c r="M34" s="3">
        <v>0</v>
      </c>
      <c r="N34" s="3">
        <v>0</v>
      </c>
      <c r="O34" s="3">
        <v>6.6443000000000003</v>
      </c>
      <c r="P34" s="3">
        <v>57.754300000000001</v>
      </c>
      <c r="Q34">
        <v>3</v>
      </c>
    </row>
    <row r="35" spans="1:17" x14ac:dyDescent="0.25">
      <c r="A35" t="s">
        <v>303</v>
      </c>
      <c r="B35" t="s">
        <v>339</v>
      </c>
      <c r="C35" t="s">
        <v>1</v>
      </c>
      <c r="D35" t="s">
        <v>0</v>
      </c>
      <c r="E35" s="35">
        <v>24777</v>
      </c>
      <c r="F35" t="s">
        <v>340</v>
      </c>
      <c r="G35" s="3" t="s">
        <v>341</v>
      </c>
      <c r="H35" s="3">
        <v>0</v>
      </c>
      <c r="I35" s="3">
        <v>0</v>
      </c>
      <c r="J35" s="3">
        <v>0</v>
      </c>
      <c r="K35" s="3">
        <v>57.92</v>
      </c>
      <c r="L35" s="3">
        <v>0</v>
      </c>
      <c r="M35" s="3">
        <v>0</v>
      </c>
      <c r="N35" s="3">
        <v>0</v>
      </c>
      <c r="O35" s="3">
        <v>7.5296000000000003</v>
      </c>
      <c r="P35" s="3">
        <v>65.449600000000004</v>
      </c>
      <c r="Q35">
        <v>3</v>
      </c>
    </row>
    <row r="36" spans="1:17" x14ac:dyDescent="0.25">
      <c r="A36" t="s">
        <v>303</v>
      </c>
      <c r="B36" t="s">
        <v>336</v>
      </c>
      <c r="C36" t="s">
        <v>1</v>
      </c>
      <c r="D36" t="s">
        <v>0</v>
      </c>
      <c r="E36" s="35">
        <v>66315</v>
      </c>
      <c r="F36" t="s">
        <v>337</v>
      </c>
      <c r="G36" s="3" t="s">
        <v>338</v>
      </c>
      <c r="H36" s="3">
        <v>0</v>
      </c>
      <c r="I36" s="3">
        <v>0</v>
      </c>
      <c r="J36" s="3">
        <v>0</v>
      </c>
      <c r="K36" s="3">
        <v>23.17</v>
      </c>
      <c r="L36" s="3">
        <v>0</v>
      </c>
      <c r="M36" s="3">
        <v>0</v>
      </c>
      <c r="N36" s="3">
        <v>0</v>
      </c>
      <c r="O36" s="3">
        <v>3.0121000000000002</v>
      </c>
      <c r="P36" s="3">
        <v>26.182100000000002</v>
      </c>
      <c r="Q36">
        <v>3</v>
      </c>
    </row>
    <row r="37" spans="1:17" x14ac:dyDescent="0.25">
      <c r="A37" t="s">
        <v>303</v>
      </c>
      <c r="B37" t="s">
        <v>333</v>
      </c>
      <c r="C37" t="s">
        <v>1</v>
      </c>
      <c r="D37" t="s">
        <v>0</v>
      </c>
      <c r="E37" s="35">
        <v>2459</v>
      </c>
      <c r="F37" t="s">
        <v>334</v>
      </c>
      <c r="G37" s="3" t="s">
        <v>335</v>
      </c>
      <c r="H37" s="3">
        <v>0</v>
      </c>
      <c r="I37" s="3">
        <v>0</v>
      </c>
      <c r="J37" s="3">
        <v>0</v>
      </c>
      <c r="K37" s="3">
        <v>18.04</v>
      </c>
      <c r="L37" s="3">
        <v>0</v>
      </c>
      <c r="M37" s="3">
        <v>0</v>
      </c>
      <c r="N37" s="3">
        <v>0</v>
      </c>
      <c r="O37" s="3">
        <v>2.3452000000000002</v>
      </c>
      <c r="P37" s="3">
        <v>20.385199999999998</v>
      </c>
      <c r="Q37">
        <v>3</v>
      </c>
    </row>
    <row r="38" spans="1:17" x14ac:dyDescent="0.25">
      <c r="A38" t="s">
        <v>303</v>
      </c>
      <c r="B38" t="s">
        <v>333</v>
      </c>
      <c r="C38" t="s">
        <v>1</v>
      </c>
      <c r="D38" t="s">
        <v>0</v>
      </c>
      <c r="E38" s="35">
        <v>296582</v>
      </c>
      <c r="F38" t="s">
        <v>296</v>
      </c>
      <c r="G38" s="3" t="s">
        <v>297</v>
      </c>
      <c r="H38" s="3">
        <v>0</v>
      </c>
      <c r="I38" s="3">
        <v>0</v>
      </c>
      <c r="J38" s="3">
        <v>0</v>
      </c>
      <c r="K38" s="3">
        <v>37.17</v>
      </c>
      <c r="L38" s="3">
        <v>0</v>
      </c>
      <c r="M38" s="3">
        <v>0</v>
      </c>
      <c r="N38" s="3">
        <v>0</v>
      </c>
      <c r="O38" s="3">
        <v>4.8321000000000005</v>
      </c>
      <c r="P38" s="3">
        <v>42.002099999999999</v>
      </c>
      <c r="Q38">
        <v>3</v>
      </c>
    </row>
    <row r="39" spans="1:17" x14ac:dyDescent="0.25">
      <c r="A39" t="s">
        <v>303</v>
      </c>
      <c r="B39" t="s">
        <v>330</v>
      </c>
      <c r="C39" t="s">
        <v>1</v>
      </c>
      <c r="D39" t="s">
        <v>0</v>
      </c>
      <c r="E39" s="35">
        <v>30698</v>
      </c>
      <c r="F39" t="s">
        <v>331</v>
      </c>
      <c r="G39" s="3" t="s">
        <v>332</v>
      </c>
      <c r="H39" s="3">
        <v>0</v>
      </c>
      <c r="I39" s="3">
        <v>0</v>
      </c>
      <c r="J39" s="3">
        <v>0</v>
      </c>
      <c r="K39" s="3">
        <v>49.73</v>
      </c>
      <c r="L39" s="3">
        <v>0</v>
      </c>
      <c r="M39" s="3">
        <v>0</v>
      </c>
      <c r="N39" s="3">
        <v>0</v>
      </c>
      <c r="O39" s="3">
        <v>6.4649000000000001</v>
      </c>
      <c r="P39" s="3">
        <v>56.194899999999997</v>
      </c>
      <c r="Q39">
        <v>3</v>
      </c>
    </row>
    <row r="40" spans="1:17" x14ac:dyDescent="0.25">
      <c r="A40" t="s">
        <v>303</v>
      </c>
      <c r="B40" t="s">
        <v>329</v>
      </c>
      <c r="C40" t="s">
        <v>1</v>
      </c>
      <c r="D40" t="s">
        <v>0</v>
      </c>
      <c r="E40" s="35">
        <v>3571588</v>
      </c>
      <c r="F40" t="s">
        <v>282</v>
      </c>
      <c r="G40" s="3" t="s">
        <v>283</v>
      </c>
      <c r="H40" s="3">
        <v>0</v>
      </c>
      <c r="I40" s="3">
        <v>0</v>
      </c>
      <c r="J40" s="3">
        <v>0</v>
      </c>
      <c r="K40" s="3">
        <v>17.010000000000002</v>
      </c>
      <c r="L40" s="3">
        <v>0</v>
      </c>
      <c r="M40" s="3">
        <v>0</v>
      </c>
      <c r="N40" s="3">
        <v>0</v>
      </c>
      <c r="O40" s="3">
        <v>2.2113000000000005</v>
      </c>
      <c r="P40" s="3">
        <v>19.221300000000003</v>
      </c>
      <c r="Q40">
        <v>3</v>
      </c>
    </row>
    <row r="41" spans="1:17" x14ac:dyDescent="0.25">
      <c r="A41" t="s">
        <v>268</v>
      </c>
      <c r="B41" t="s">
        <v>320</v>
      </c>
      <c r="C41" t="s">
        <v>1</v>
      </c>
      <c r="D41" t="s">
        <v>0</v>
      </c>
      <c r="E41" s="35">
        <v>1661015</v>
      </c>
      <c r="F41" t="s">
        <v>282</v>
      </c>
      <c r="G41" s="3" t="s">
        <v>283</v>
      </c>
      <c r="H41" s="3">
        <v>0</v>
      </c>
      <c r="I41" s="3">
        <v>0</v>
      </c>
      <c r="J41" s="3">
        <v>0</v>
      </c>
      <c r="K41" s="3">
        <v>28.12</v>
      </c>
      <c r="L41" s="3">
        <v>0</v>
      </c>
      <c r="M41" s="3">
        <v>0</v>
      </c>
      <c r="N41" s="3">
        <v>0</v>
      </c>
      <c r="O41" s="3">
        <v>3.6556000000000002</v>
      </c>
      <c r="P41" s="3">
        <v>31.775600000000001</v>
      </c>
      <c r="Q41">
        <v>3</v>
      </c>
    </row>
    <row r="42" spans="1:17" x14ac:dyDescent="0.25">
      <c r="A42" t="s">
        <v>268</v>
      </c>
      <c r="B42" t="s">
        <v>319</v>
      </c>
      <c r="C42" t="s">
        <v>1</v>
      </c>
      <c r="D42" t="s">
        <v>0</v>
      </c>
      <c r="E42" s="35">
        <v>806357</v>
      </c>
      <c r="F42" t="s">
        <v>317</v>
      </c>
      <c r="G42" s="3" t="s">
        <v>318</v>
      </c>
      <c r="H42" s="3">
        <v>0</v>
      </c>
      <c r="I42" s="3">
        <v>0</v>
      </c>
      <c r="J42" s="3">
        <v>0</v>
      </c>
      <c r="K42" s="3">
        <v>24.4</v>
      </c>
      <c r="L42" s="3">
        <v>0</v>
      </c>
      <c r="M42" s="3">
        <v>0</v>
      </c>
      <c r="N42" s="3">
        <v>0</v>
      </c>
      <c r="O42" s="3">
        <v>3.1719999999999997</v>
      </c>
      <c r="P42" s="3">
        <v>27.571999999999999</v>
      </c>
      <c r="Q42">
        <v>3</v>
      </c>
    </row>
    <row r="43" spans="1:17" x14ac:dyDescent="0.25">
      <c r="A43" t="s">
        <v>268</v>
      </c>
      <c r="B43" t="s">
        <v>316</v>
      </c>
      <c r="C43" t="s">
        <v>1</v>
      </c>
      <c r="D43" t="s">
        <v>0</v>
      </c>
      <c r="E43" s="35">
        <v>806354</v>
      </c>
      <c r="F43" t="s">
        <v>317</v>
      </c>
      <c r="G43" s="3" t="s">
        <v>318</v>
      </c>
      <c r="H43" s="3">
        <v>0</v>
      </c>
      <c r="I43" s="3">
        <v>0</v>
      </c>
      <c r="J43" s="3">
        <v>0</v>
      </c>
      <c r="K43" s="3">
        <v>24.6</v>
      </c>
      <c r="L43" s="3">
        <v>0</v>
      </c>
      <c r="M43" s="3">
        <v>0</v>
      </c>
      <c r="N43" s="3">
        <v>0</v>
      </c>
      <c r="O43" s="3">
        <v>3.1980000000000004</v>
      </c>
      <c r="P43" s="3">
        <v>27.798000000000002</v>
      </c>
      <c r="Q43">
        <v>3</v>
      </c>
    </row>
    <row r="44" spans="1:17" x14ac:dyDescent="0.25">
      <c r="A44" t="s">
        <v>268</v>
      </c>
      <c r="B44" t="s">
        <v>269</v>
      </c>
      <c r="C44" t="s">
        <v>1</v>
      </c>
      <c r="D44" t="s">
        <v>0</v>
      </c>
      <c r="E44" s="35">
        <v>339487</v>
      </c>
      <c r="F44" t="s">
        <v>314</v>
      </c>
      <c r="G44" s="3" t="s">
        <v>315</v>
      </c>
      <c r="H44" s="3">
        <v>0</v>
      </c>
      <c r="I44" s="3">
        <v>0</v>
      </c>
      <c r="J44" s="3">
        <v>0</v>
      </c>
      <c r="K44" s="3">
        <v>37.43</v>
      </c>
      <c r="L44" s="3">
        <v>0</v>
      </c>
      <c r="M44" s="3">
        <v>0</v>
      </c>
      <c r="N44" s="3">
        <v>0</v>
      </c>
      <c r="O44" s="3">
        <v>4.8658999999999999</v>
      </c>
      <c r="P44" s="3">
        <v>42.295900000000003</v>
      </c>
      <c r="Q44">
        <v>3</v>
      </c>
    </row>
    <row r="45" spans="1:17" x14ac:dyDescent="0.25">
      <c r="A45" t="s">
        <v>268</v>
      </c>
      <c r="B45" t="s">
        <v>311</v>
      </c>
      <c r="C45" t="s">
        <v>1</v>
      </c>
      <c r="D45" t="s">
        <v>0</v>
      </c>
      <c r="E45" s="35">
        <v>8538</v>
      </c>
      <c r="F45" t="s">
        <v>312</v>
      </c>
      <c r="G45" s="3" t="s">
        <v>313</v>
      </c>
      <c r="H45" s="3">
        <v>0</v>
      </c>
      <c r="I45" s="3">
        <v>0</v>
      </c>
      <c r="J45" s="3">
        <v>0</v>
      </c>
      <c r="K45" s="3">
        <v>15.9</v>
      </c>
      <c r="L45" s="3">
        <v>0</v>
      </c>
      <c r="M45" s="3">
        <v>0</v>
      </c>
      <c r="N45" s="3">
        <v>0</v>
      </c>
      <c r="O45" s="3">
        <v>2.0670000000000002</v>
      </c>
      <c r="P45" s="3">
        <v>17.966999999999999</v>
      </c>
      <c r="Q45">
        <v>3</v>
      </c>
    </row>
    <row r="46" spans="1:17" x14ac:dyDescent="0.25">
      <c r="A46" t="s">
        <v>265</v>
      </c>
      <c r="B46" t="s">
        <v>302</v>
      </c>
      <c r="C46" t="s">
        <v>1</v>
      </c>
      <c r="D46" t="s">
        <v>0</v>
      </c>
      <c r="E46" s="35">
        <v>3815341</v>
      </c>
      <c r="F46" t="s">
        <v>279</v>
      </c>
      <c r="G46" s="3" t="s">
        <v>280</v>
      </c>
      <c r="H46" s="3">
        <v>0</v>
      </c>
      <c r="I46" s="3">
        <v>0</v>
      </c>
      <c r="J46" s="3">
        <v>0</v>
      </c>
      <c r="K46" s="3">
        <v>54.83</v>
      </c>
      <c r="L46" s="3">
        <v>0</v>
      </c>
      <c r="M46" s="3">
        <v>0</v>
      </c>
      <c r="N46" s="3">
        <v>0</v>
      </c>
      <c r="O46" s="3">
        <v>7.1279000000000003</v>
      </c>
      <c r="P46" s="3">
        <v>61.957899999999995</v>
      </c>
      <c r="Q46">
        <v>3</v>
      </c>
    </row>
    <row r="47" spans="1:17" x14ac:dyDescent="0.25">
      <c r="A47" t="s">
        <v>265</v>
      </c>
      <c r="B47" t="s">
        <v>295</v>
      </c>
      <c r="C47" t="s">
        <v>1</v>
      </c>
      <c r="D47" t="s">
        <v>0</v>
      </c>
      <c r="E47" s="35">
        <v>83095</v>
      </c>
      <c r="F47" t="s">
        <v>296</v>
      </c>
      <c r="G47" s="3" t="s">
        <v>297</v>
      </c>
      <c r="H47" s="3">
        <v>0</v>
      </c>
      <c r="I47" s="3">
        <v>0</v>
      </c>
      <c r="J47" s="3">
        <v>0</v>
      </c>
      <c r="K47" s="3">
        <v>37.17</v>
      </c>
      <c r="L47" s="3">
        <v>0</v>
      </c>
      <c r="M47" s="3">
        <v>0</v>
      </c>
      <c r="N47" s="3">
        <v>0</v>
      </c>
      <c r="O47" s="3">
        <v>4.8321000000000005</v>
      </c>
      <c r="P47" s="3">
        <v>42.002099999999999</v>
      </c>
      <c r="Q47">
        <v>3</v>
      </c>
    </row>
    <row r="48" spans="1:17" x14ac:dyDescent="0.25">
      <c r="A48" t="s">
        <v>265</v>
      </c>
      <c r="B48" t="s">
        <v>298</v>
      </c>
      <c r="C48" t="s">
        <v>1</v>
      </c>
      <c r="D48" t="s">
        <v>0</v>
      </c>
      <c r="E48" s="35">
        <v>2834905</v>
      </c>
      <c r="F48" t="s">
        <v>282</v>
      </c>
      <c r="G48" s="3" t="s">
        <v>283</v>
      </c>
      <c r="H48" s="3">
        <v>0</v>
      </c>
      <c r="I48" s="3">
        <v>0</v>
      </c>
      <c r="J48" s="3">
        <v>0</v>
      </c>
      <c r="K48" s="3">
        <v>28.28</v>
      </c>
      <c r="L48" s="3">
        <v>0</v>
      </c>
      <c r="M48" s="3">
        <v>0</v>
      </c>
      <c r="N48" s="3">
        <v>0</v>
      </c>
      <c r="O48" s="3">
        <v>3.6764000000000001</v>
      </c>
      <c r="P48" s="3">
        <v>31.956400000000002</v>
      </c>
      <c r="Q48">
        <v>3</v>
      </c>
    </row>
    <row r="49" spans="1:17" x14ac:dyDescent="0.25">
      <c r="A49" t="s">
        <v>265</v>
      </c>
      <c r="B49" t="s">
        <v>293</v>
      </c>
      <c r="C49" t="s">
        <v>1</v>
      </c>
      <c r="D49" t="s">
        <v>0</v>
      </c>
      <c r="E49" s="35">
        <v>257</v>
      </c>
      <c r="F49" t="s">
        <v>292</v>
      </c>
      <c r="G49" s="3" t="s">
        <v>294</v>
      </c>
      <c r="H49" s="3">
        <v>0</v>
      </c>
      <c r="I49" s="3">
        <v>0</v>
      </c>
      <c r="J49" s="3">
        <v>0</v>
      </c>
      <c r="K49" s="3">
        <v>350</v>
      </c>
      <c r="L49" s="3">
        <v>0</v>
      </c>
      <c r="M49" s="3">
        <v>0</v>
      </c>
      <c r="N49" s="3">
        <v>0</v>
      </c>
      <c r="O49" s="3">
        <v>45.5</v>
      </c>
      <c r="P49" s="3">
        <v>395.5</v>
      </c>
      <c r="Q49">
        <v>3</v>
      </c>
    </row>
    <row r="50" spans="1:17" x14ac:dyDescent="0.25">
      <c r="A50" t="s">
        <v>265</v>
      </c>
      <c r="B50" t="s">
        <v>299</v>
      </c>
      <c r="C50" t="s">
        <v>1</v>
      </c>
      <c r="D50" t="s">
        <v>0</v>
      </c>
      <c r="E50" s="35">
        <v>18514</v>
      </c>
      <c r="F50" t="s">
        <v>300</v>
      </c>
      <c r="G50" s="3" t="s">
        <v>301</v>
      </c>
      <c r="H50" s="3">
        <v>0</v>
      </c>
      <c r="I50" s="3">
        <v>0</v>
      </c>
      <c r="J50" s="3">
        <v>0</v>
      </c>
      <c r="K50" s="3">
        <v>38.82</v>
      </c>
      <c r="L50" s="3">
        <v>0</v>
      </c>
      <c r="M50" s="3">
        <v>0</v>
      </c>
      <c r="N50" s="3">
        <v>0</v>
      </c>
      <c r="O50" s="3">
        <v>5.0466000000000006</v>
      </c>
      <c r="P50" s="3">
        <v>43.866599999999998</v>
      </c>
      <c r="Q50">
        <v>3</v>
      </c>
    </row>
    <row r="51" spans="1:17" x14ac:dyDescent="0.25">
      <c r="A51" t="s">
        <v>285</v>
      </c>
      <c r="B51" t="s">
        <v>290</v>
      </c>
      <c r="C51" t="s">
        <v>1</v>
      </c>
      <c r="D51" t="s">
        <v>0</v>
      </c>
      <c r="E51" s="35">
        <v>3796621</v>
      </c>
      <c r="F51" t="s">
        <v>279</v>
      </c>
      <c r="G51" s="3" t="s">
        <v>280</v>
      </c>
      <c r="H51" s="3">
        <v>0</v>
      </c>
      <c r="I51" s="3">
        <v>0</v>
      </c>
      <c r="J51" s="3">
        <v>0</v>
      </c>
      <c r="K51" s="3">
        <v>54.83</v>
      </c>
      <c r="L51" s="3">
        <v>0</v>
      </c>
      <c r="M51" s="3">
        <v>0</v>
      </c>
      <c r="N51" s="3">
        <v>0</v>
      </c>
      <c r="O51" s="3">
        <v>7.1279000000000003</v>
      </c>
      <c r="P51" s="3">
        <v>61.957899999999995</v>
      </c>
      <c r="Q51">
        <v>3</v>
      </c>
    </row>
    <row r="52" spans="1:17" x14ac:dyDescent="0.25">
      <c r="A52" t="s">
        <v>285</v>
      </c>
      <c r="B52" t="s">
        <v>289</v>
      </c>
      <c r="C52" t="s">
        <v>1</v>
      </c>
      <c r="D52" t="s">
        <v>0</v>
      </c>
      <c r="E52" s="35">
        <v>2225285</v>
      </c>
      <c r="F52" t="s">
        <v>282</v>
      </c>
      <c r="G52" s="3" t="s">
        <v>283</v>
      </c>
      <c r="H52" s="3">
        <v>0</v>
      </c>
      <c r="I52" s="3">
        <v>0</v>
      </c>
      <c r="J52" s="3">
        <v>0</v>
      </c>
      <c r="K52" s="3">
        <v>52.16</v>
      </c>
      <c r="L52" s="3">
        <v>0</v>
      </c>
      <c r="M52" s="3">
        <v>0</v>
      </c>
      <c r="N52" s="3">
        <v>0</v>
      </c>
      <c r="O52" s="3">
        <v>6.7808000000000002</v>
      </c>
      <c r="P52" s="3">
        <v>58.940799999999996</v>
      </c>
      <c r="Q52">
        <v>3</v>
      </c>
    </row>
    <row r="53" spans="1:17" x14ac:dyDescent="0.25">
      <c r="A53" t="s">
        <v>285</v>
      </c>
      <c r="B53" t="s">
        <v>289</v>
      </c>
      <c r="C53" t="s">
        <v>1</v>
      </c>
      <c r="D53" t="s">
        <v>0</v>
      </c>
      <c r="E53" s="35">
        <v>2827661</v>
      </c>
      <c r="F53" t="s">
        <v>282</v>
      </c>
      <c r="G53" s="3" t="s">
        <v>283</v>
      </c>
      <c r="H53" s="3">
        <v>0</v>
      </c>
      <c r="I53" s="3">
        <v>0</v>
      </c>
      <c r="J53" s="3">
        <v>0</v>
      </c>
      <c r="K53" s="3">
        <v>60.93</v>
      </c>
      <c r="L53" s="3">
        <v>0</v>
      </c>
      <c r="M53" s="3">
        <v>0</v>
      </c>
      <c r="N53" s="3">
        <v>0</v>
      </c>
      <c r="O53" s="3">
        <v>7.9209000000000005</v>
      </c>
      <c r="P53" s="3">
        <v>68.850899999999996</v>
      </c>
      <c r="Q53">
        <v>3</v>
      </c>
    </row>
    <row r="54" spans="1:17" x14ac:dyDescent="0.25">
      <c r="A54" t="s">
        <v>285</v>
      </c>
      <c r="B54" t="s">
        <v>289</v>
      </c>
      <c r="C54" t="s">
        <v>1</v>
      </c>
      <c r="D54" t="s">
        <v>0</v>
      </c>
      <c r="E54" s="35">
        <v>2827667</v>
      </c>
      <c r="F54" t="s">
        <v>282</v>
      </c>
      <c r="G54" s="3" t="s">
        <v>283</v>
      </c>
      <c r="H54" s="3">
        <v>0</v>
      </c>
      <c r="I54" s="3">
        <v>0</v>
      </c>
      <c r="J54" s="3">
        <v>0</v>
      </c>
      <c r="K54" s="3">
        <v>134.37</v>
      </c>
      <c r="L54" s="3">
        <v>0</v>
      </c>
      <c r="M54" s="3">
        <v>0</v>
      </c>
      <c r="N54" s="3">
        <v>0</v>
      </c>
      <c r="O54" s="3">
        <v>17.4681</v>
      </c>
      <c r="P54" s="3">
        <v>151.8381</v>
      </c>
      <c r="Q54">
        <v>3</v>
      </c>
    </row>
    <row r="55" spans="1:17" x14ac:dyDescent="0.25">
      <c r="A55" t="s">
        <v>285</v>
      </c>
      <c r="B55" t="s">
        <v>291</v>
      </c>
      <c r="C55" t="s">
        <v>1</v>
      </c>
      <c r="D55" t="s">
        <v>0</v>
      </c>
      <c r="E55" s="35">
        <v>164</v>
      </c>
      <c r="F55" t="s">
        <v>275</v>
      </c>
      <c r="G55" s="3" t="s">
        <v>276</v>
      </c>
      <c r="H55" s="3">
        <v>0</v>
      </c>
      <c r="I55" s="3">
        <v>0</v>
      </c>
      <c r="J55" s="3">
        <v>0</v>
      </c>
      <c r="K55" s="3">
        <v>420</v>
      </c>
      <c r="L55" s="3">
        <v>0</v>
      </c>
      <c r="M55" s="3">
        <v>0</v>
      </c>
      <c r="N55" s="3">
        <v>0</v>
      </c>
      <c r="O55" s="3">
        <v>54.6</v>
      </c>
      <c r="P55" s="3">
        <v>474.6</v>
      </c>
      <c r="Q55">
        <v>3</v>
      </c>
    </row>
    <row r="56" spans="1:17" x14ac:dyDescent="0.25">
      <c r="A56" t="s">
        <v>285</v>
      </c>
      <c r="B56" t="s">
        <v>286</v>
      </c>
      <c r="C56" t="s">
        <v>1</v>
      </c>
      <c r="D56" t="s">
        <v>0</v>
      </c>
      <c r="E56" s="35">
        <v>96082</v>
      </c>
      <c r="F56" t="s">
        <v>287</v>
      </c>
      <c r="G56" s="3" t="s">
        <v>288</v>
      </c>
      <c r="H56" s="3">
        <v>2.72</v>
      </c>
      <c r="I56" s="3">
        <v>0</v>
      </c>
      <c r="J56" s="3">
        <v>0</v>
      </c>
      <c r="K56" s="3">
        <v>48.94</v>
      </c>
      <c r="L56" s="3">
        <v>0</v>
      </c>
      <c r="M56" s="3">
        <v>0</v>
      </c>
      <c r="N56" s="3">
        <v>0</v>
      </c>
      <c r="O56" s="3">
        <v>6.3621999999999996</v>
      </c>
      <c r="P56" s="3">
        <v>58.022199999999998</v>
      </c>
      <c r="Q56">
        <v>3</v>
      </c>
    </row>
    <row r="57" spans="1:17" x14ac:dyDescent="0.25">
      <c r="A57" t="s">
        <v>273</v>
      </c>
      <c r="B57" t="s">
        <v>284</v>
      </c>
      <c r="C57" t="s">
        <v>1</v>
      </c>
      <c r="D57" t="s">
        <v>0</v>
      </c>
      <c r="E57" s="35">
        <v>2684772</v>
      </c>
      <c r="F57" t="s">
        <v>282</v>
      </c>
      <c r="G57" s="3" t="s">
        <v>283</v>
      </c>
      <c r="H57" s="3">
        <v>0</v>
      </c>
      <c r="I57" s="3">
        <v>0</v>
      </c>
      <c r="J57" s="3">
        <v>0</v>
      </c>
      <c r="K57" s="3">
        <v>663.58</v>
      </c>
      <c r="L57" s="3">
        <v>0</v>
      </c>
      <c r="M57" s="3">
        <v>0</v>
      </c>
      <c r="N57" s="3">
        <v>0</v>
      </c>
      <c r="O57" s="3">
        <v>86.265400000000014</v>
      </c>
      <c r="P57" s="3">
        <v>749.84540000000004</v>
      </c>
      <c r="Q57">
        <v>3</v>
      </c>
    </row>
    <row r="58" spans="1:17" x14ac:dyDescent="0.25">
      <c r="A58" t="s">
        <v>273</v>
      </c>
      <c r="B58" t="s">
        <v>277</v>
      </c>
      <c r="C58" t="s">
        <v>1</v>
      </c>
      <c r="D58" t="s">
        <v>0</v>
      </c>
      <c r="E58" s="35">
        <v>2687871</v>
      </c>
      <c r="F58" t="s">
        <v>282</v>
      </c>
      <c r="G58" s="3" t="s">
        <v>283</v>
      </c>
      <c r="H58" s="3">
        <v>0</v>
      </c>
      <c r="I58" s="3">
        <v>0</v>
      </c>
      <c r="J58" s="3">
        <v>0</v>
      </c>
      <c r="K58" s="3">
        <v>51.24</v>
      </c>
      <c r="L58" s="3">
        <v>0</v>
      </c>
      <c r="M58" s="3">
        <v>0</v>
      </c>
      <c r="N58" s="3">
        <v>0</v>
      </c>
      <c r="O58" s="3">
        <v>6.6612000000000009</v>
      </c>
      <c r="P58" s="3">
        <v>57.901200000000003</v>
      </c>
      <c r="Q58">
        <v>3</v>
      </c>
    </row>
    <row r="59" spans="1:17" x14ac:dyDescent="0.25">
      <c r="A59" t="s">
        <v>273</v>
      </c>
      <c r="B59" t="s">
        <v>277</v>
      </c>
      <c r="C59" t="s">
        <v>1</v>
      </c>
      <c r="D59" t="s">
        <v>0</v>
      </c>
      <c r="E59" s="35">
        <v>2684145</v>
      </c>
      <c r="F59" t="s">
        <v>282</v>
      </c>
      <c r="G59" s="3" t="s">
        <v>283</v>
      </c>
      <c r="H59" s="3">
        <v>0</v>
      </c>
      <c r="I59" s="3">
        <v>0</v>
      </c>
      <c r="J59" s="3">
        <v>0</v>
      </c>
      <c r="K59" s="3">
        <v>156.81</v>
      </c>
      <c r="L59" s="3">
        <v>0</v>
      </c>
      <c r="M59" s="3">
        <v>0</v>
      </c>
      <c r="N59" s="3">
        <v>0</v>
      </c>
      <c r="O59" s="3">
        <v>20.385300000000001</v>
      </c>
      <c r="P59" s="3">
        <v>177.1953</v>
      </c>
      <c r="Q59">
        <v>3</v>
      </c>
    </row>
    <row r="60" spans="1:17" x14ac:dyDescent="0.25">
      <c r="A60" t="s">
        <v>273</v>
      </c>
      <c r="B60" t="s">
        <v>277</v>
      </c>
      <c r="C60" t="s">
        <v>1</v>
      </c>
      <c r="D60" t="s">
        <v>0</v>
      </c>
      <c r="E60" s="35">
        <v>2687870</v>
      </c>
      <c r="F60" t="s">
        <v>282</v>
      </c>
      <c r="G60" s="3" t="s">
        <v>283</v>
      </c>
      <c r="H60" s="3">
        <v>0</v>
      </c>
      <c r="I60" s="3">
        <v>0</v>
      </c>
      <c r="J60" s="3">
        <v>0</v>
      </c>
      <c r="K60" s="3">
        <v>130.35</v>
      </c>
      <c r="L60" s="3">
        <v>0</v>
      </c>
      <c r="M60" s="3">
        <v>0</v>
      </c>
      <c r="N60" s="3">
        <v>0</v>
      </c>
      <c r="O60" s="3">
        <v>16.945499999999999</v>
      </c>
      <c r="P60" s="3">
        <v>147.2955</v>
      </c>
      <c r="Q60">
        <v>3</v>
      </c>
    </row>
    <row r="61" spans="1:17" x14ac:dyDescent="0.25">
      <c r="A61" t="s">
        <v>273</v>
      </c>
      <c r="B61" t="s">
        <v>277</v>
      </c>
      <c r="C61" t="s">
        <v>1</v>
      </c>
      <c r="D61" t="s">
        <v>0</v>
      </c>
      <c r="E61" s="35">
        <v>2686092</v>
      </c>
      <c r="F61" t="s">
        <v>282</v>
      </c>
      <c r="G61" s="3" t="s">
        <v>283</v>
      </c>
      <c r="H61" s="3">
        <v>0</v>
      </c>
      <c r="I61" s="3">
        <v>0</v>
      </c>
      <c r="J61" s="3">
        <v>0</v>
      </c>
      <c r="K61" s="3">
        <v>82.29</v>
      </c>
      <c r="L61" s="3">
        <v>0</v>
      </c>
      <c r="M61" s="3">
        <v>0</v>
      </c>
      <c r="N61" s="3">
        <v>0</v>
      </c>
      <c r="O61" s="3">
        <v>10.697700000000001</v>
      </c>
      <c r="P61" s="3">
        <v>92.987700000000004</v>
      </c>
      <c r="Q61">
        <v>3</v>
      </c>
    </row>
    <row r="62" spans="1:17" x14ac:dyDescent="0.25">
      <c r="A62" t="s">
        <v>273</v>
      </c>
      <c r="B62" t="s">
        <v>277</v>
      </c>
      <c r="C62" t="s">
        <v>1</v>
      </c>
      <c r="D62" t="s">
        <v>0</v>
      </c>
      <c r="E62" s="35">
        <v>155</v>
      </c>
      <c r="F62" t="s">
        <v>275</v>
      </c>
      <c r="G62" s="3" t="s">
        <v>276</v>
      </c>
      <c r="H62" s="3">
        <v>0</v>
      </c>
      <c r="I62" s="3">
        <v>0</v>
      </c>
      <c r="J62" s="3">
        <v>0</v>
      </c>
      <c r="K62" s="3">
        <v>395</v>
      </c>
      <c r="L62" s="3">
        <v>0</v>
      </c>
      <c r="M62" s="3">
        <v>0</v>
      </c>
      <c r="N62" s="3">
        <v>0</v>
      </c>
      <c r="O62" s="3">
        <v>51.35</v>
      </c>
      <c r="P62" s="3">
        <v>446.35</v>
      </c>
      <c r="Q62">
        <v>3</v>
      </c>
    </row>
    <row r="63" spans="1:17" x14ac:dyDescent="0.25">
      <c r="A63" t="s">
        <v>273</v>
      </c>
      <c r="B63" t="s">
        <v>274</v>
      </c>
      <c r="C63" t="s">
        <v>1</v>
      </c>
      <c r="D63" t="s">
        <v>0</v>
      </c>
      <c r="E63" s="35">
        <v>157</v>
      </c>
      <c r="F63" t="s">
        <v>275</v>
      </c>
      <c r="G63" s="3" t="s">
        <v>276</v>
      </c>
      <c r="H63" s="3">
        <v>0</v>
      </c>
      <c r="I63" s="3">
        <v>0</v>
      </c>
      <c r="J63" s="3">
        <v>0</v>
      </c>
      <c r="K63" s="3">
        <v>415</v>
      </c>
      <c r="L63" s="3">
        <v>0</v>
      </c>
      <c r="M63" s="3">
        <v>0</v>
      </c>
      <c r="N63" s="3">
        <v>0</v>
      </c>
      <c r="O63" s="3">
        <v>53.95</v>
      </c>
      <c r="P63" s="3">
        <v>468.95</v>
      </c>
      <c r="Q63">
        <v>3</v>
      </c>
    </row>
    <row r="64" spans="1:17" x14ac:dyDescent="0.25">
      <c r="A64" t="s">
        <v>273</v>
      </c>
      <c r="B64" t="s">
        <v>281</v>
      </c>
      <c r="C64" t="s">
        <v>1</v>
      </c>
      <c r="D64" t="s">
        <v>0</v>
      </c>
      <c r="E64" s="35">
        <v>2259329</v>
      </c>
      <c r="F64" t="s">
        <v>282</v>
      </c>
      <c r="G64" s="3" t="s">
        <v>283</v>
      </c>
      <c r="H64" s="3">
        <v>0</v>
      </c>
      <c r="I64" s="3">
        <v>0</v>
      </c>
      <c r="J64" s="3">
        <v>0</v>
      </c>
      <c r="K64" s="3">
        <v>99.4</v>
      </c>
      <c r="L64" s="3">
        <v>0</v>
      </c>
      <c r="M64" s="3">
        <v>0</v>
      </c>
      <c r="N64" s="3">
        <v>0</v>
      </c>
      <c r="O64" s="3">
        <v>12.922000000000001</v>
      </c>
      <c r="P64" s="3">
        <v>112.322</v>
      </c>
      <c r="Q64">
        <v>3</v>
      </c>
    </row>
    <row r="65" spans="1:17" x14ac:dyDescent="0.25">
      <c r="A65" t="s">
        <v>273</v>
      </c>
      <c r="B65" t="s">
        <v>281</v>
      </c>
      <c r="C65" t="s">
        <v>1</v>
      </c>
      <c r="D65" t="s">
        <v>0</v>
      </c>
      <c r="E65" s="35">
        <v>2259330</v>
      </c>
      <c r="F65" t="s">
        <v>282</v>
      </c>
      <c r="G65" s="3" t="s">
        <v>283</v>
      </c>
      <c r="H65" s="3">
        <v>0</v>
      </c>
      <c r="I65" s="3">
        <v>0</v>
      </c>
      <c r="J65" s="3">
        <v>0</v>
      </c>
      <c r="K65" s="3">
        <v>460.18</v>
      </c>
      <c r="L65" s="3">
        <v>0</v>
      </c>
      <c r="M65" s="3">
        <v>0</v>
      </c>
      <c r="N65" s="3">
        <v>0</v>
      </c>
      <c r="O65" s="3">
        <v>59.823399999999999</v>
      </c>
      <c r="P65" s="3">
        <v>520.00340000000006</v>
      </c>
      <c r="Q65">
        <v>3</v>
      </c>
    </row>
    <row r="66" spans="1:17" x14ac:dyDescent="0.25">
      <c r="A66" t="s">
        <v>273</v>
      </c>
      <c r="B66" t="s">
        <v>281</v>
      </c>
      <c r="C66" t="s">
        <v>1</v>
      </c>
      <c r="D66" t="s">
        <v>0</v>
      </c>
      <c r="E66" s="35">
        <v>2264631</v>
      </c>
      <c r="F66" t="s">
        <v>282</v>
      </c>
      <c r="G66" s="3" t="s">
        <v>283</v>
      </c>
      <c r="H66" s="3">
        <v>0</v>
      </c>
      <c r="I66" s="3">
        <v>0</v>
      </c>
      <c r="J66" s="3">
        <v>0</v>
      </c>
      <c r="K66" s="3">
        <v>370.7</v>
      </c>
      <c r="L66" s="3">
        <v>0</v>
      </c>
      <c r="M66" s="3">
        <v>0</v>
      </c>
      <c r="N66" s="3">
        <v>0</v>
      </c>
      <c r="O66" s="3">
        <v>48.191000000000003</v>
      </c>
      <c r="P66" s="3">
        <v>418.89099999999996</v>
      </c>
      <c r="Q66">
        <v>3</v>
      </c>
    </row>
    <row r="67" spans="1:17" x14ac:dyDescent="0.25">
      <c r="A67" t="s">
        <v>418</v>
      </c>
      <c r="B67" t="s">
        <v>278</v>
      </c>
      <c r="C67" t="s">
        <v>1</v>
      </c>
      <c r="D67" t="s">
        <v>0</v>
      </c>
      <c r="E67" s="35">
        <v>3777989</v>
      </c>
      <c r="F67" t="s">
        <v>279</v>
      </c>
      <c r="G67" s="3" t="s">
        <v>280</v>
      </c>
      <c r="H67" s="3">
        <v>0</v>
      </c>
      <c r="I67" s="3">
        <v>0</v>
      </c>
      <c r="J67" s="3">
        <v>0</v>
      </c>
      <c r="K67" s="3">
        <v>54.83</v>
      </c>
      <c r="L67" s="3">
        <v>0</v>
      </c>
      <c r="M67" s="3">
        <v>0</v>
      </c>
      <c r="N67" s="3">
        <v>0</v>
      </c>
      <c r="O67" s="3">
        <v>7.1279000000000003</v>
      </c>
      <c r="P67" s="3">
        <v>61.957899999999995</v>
      </c>
      <c r="Q67">
        <v>3</v>
      </c>
    </row>
    <row r="68" spans="1:17" x14ac:dyDescent="0.25">
      <c r="A68" t="s">
        <v>254</v>
      </c>
      <c r="G68" s="33"/>
      <c r="H68" s="33">
        <f>SUBTOTAL(109,Tabla1[C. EXENTAS])</f>
        <v>7.3100000000000005</v>
      </c>
      <c r="I68" s="33"/>
      <c r="J68" s="33"/>
      <c r="K68" s="33">
        <f>SUBTOTAL(109,Tabla1[C. GRAVADA])</f>
        <v>8058.0700000000006</v>
      </c>
      <c r="L68" s="33"/>
      <c r="M68" s="33">
        <f>SUBTOTAL(109,Tabla1[IMPOR BIENES])</f>
        <v>7577.62</v>
      </c>
      <c r="N68" s="33"/>
      <c r="O68" s="33">
        <f>SUBTOTAL(109,Tabla1[IVA])</f>
        <v>2032.6396999999999</v>
      </c>
      <c r="P68" s="33">
        <f>SUBTOTAL(109,Tabla1[TOTAL C.])</f>
        <v>17711.639700000003</v>
      </c>
    </row>
  </sheetData>
  <dataConsolidate/>
  <conditionalFormatting sqref="E69:E1048576 E1:E40 E46:E67 F41 F44:F45">
    <cfRule type="duplicateValues" dxfId="23" priority="1"/>
    <cfRule type="duplicateValues" dxfId="22" priority="2"/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7">
    <tabColor theme="9" tint="-0.499984740745262"/>
  </sheetPr>
  <dimension ref="B1:D19"/>
  <sheetViews>
    <sheetView showGridLines="0" zoomScale="85" zoomScaleNormal="85" zoomScaleSheetLayoutView="100" workbookViewId="0">
      <selection activeCell="I15" sqref="I15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90" customHeight="1" thickBot="1" x14ac:dyDescent="0.3"/>
    <row r="2" spans="2:4" x14ac:dyDescent="0.25">
      <c r="B2" s="6" t="s">
        <v>17</v>
      </c>
      <c r="D2" s="12" t="s">
        <v>391</v>
      </c>
    </row>
    <row r="3" spans="2:4" x14ac:dyDescent="0.25">
      <c r="B3" s="6" t="s">
        <v>2</v>
      </c>
      <c r="D3" s="13" t="s">
        <v>416</v>
      </c>
    </row>
    <row r="4" spans="2:4" x14ac:dyDescent="0.25">
      <c r="B4" s="6" t="s">
        <v>3</v>
      </c>
      <c r="D4" s="15" t="s">
        <v>1</v>
      </c>
    </row>
    <row r="5" spans="2:4" x14ac:dyDescent="0.25">
      <c r="B5" s="6" t="s">
        <v>4</v>
      </c>
      <c r="D5" s="15" t="s">
        <v>0</v>
      </c>
    </row>
    <row r="6" spans="2:4" x14ac:dyDescent="0.25">
      <c r="B6" s="7" t="s">
        <v>28</v>
      </c>
      <c r="D6" s="16" t="s">
        <v>250</v>
      </c>
    </row>
    <row r="7" spans="2:4" x14ac:dyDescent="0.25">
      <c r="B7" s="6" t="s">
        <v>27</v>
      </c>
      <c r="D7" s="16" t="s">
        <v>251</v>
      </c>
    </row>
    <row r="8" spans="2:4" x14ac:dyDescent="0.25">
      <c r="B8" s="6" t="s">
        <v>26</v>
      </c>
      <c r="D8" s="17"/>
    </row>
    <row r="9" spans="2:4" x14ac:dyDescent="0.25">
      <c r="B9" s="6" t="s">
        <v>25</v>
      </c>
      <c r="D9" s="18">
        <f>+D8</f>
        <v>0</v>
      </c>
    </row>
    <row r="10" spans="2:4" x14ac:dyDescent="0.25">
      <c r="B10" s="6" t="s">
        <v>24</v>
      </c>
      <c r="D10" s="19" t="s">
        <v>414</v>
      </c>
    </row>
    <row r="11" spans="2:4" x14ac:dyDescent="0.25">
      <c r="B11" s="7" t="s">
        <v>87</v>
      </c>
      <c r="D11" s="27" t="str">
        <f>IFERROR(VLOOKUP(D10,'base de clientes'!A:B,2,0),"No existe")</f>
        <v>PROMED DE EL SALVADOR</v>
      </c>
    </row>
    <row r="12" spans="2:4" x14ac:dyDescent="0.25">
      <c r="B12" s="7" t="s">
        <v>89</v>
      </c>
      <c r="D12" s="20">
        <v>0</v>
      </c>
    </row>
    <row r="13" spans="2:4" x14ac:dyDescent="0.25">
      <c r="B13" s="7" t="s">
        <v>88</v>
      </c>
      <c r="D13" s="9">
        <v>0</v>
      </c>
    </row>
    <row r="14" spans="2:4" x14ac:dyDescent="0.25">
      <c r="B14" s="6" t="s">
        <v>23</v>
      </c>
      <c r="D14" s="10">
        <v>0</v>
      </c>
    </row>
    <row r="15" spans="2:4" x14ac:dyDescent="0.25">
      <c r="B15" s="6" t="s">
        <v>22</v>
      </c>
      <c r="D15" s="20">
        <f>+D14*0.13</f>
        <v>0</v>
      </c>
    </row>
    <row r="16" spans="2:4" x14ac:dyDescent="0.25">
      <c r="B16" s="6" t="s">
        <v>21</v>
      </c>
      <c r="D16" s="9">
        <v>0</v>
      </c>
    </row>
    <row r="17" spans="2:4" x14ac:dyDescent="0.25">
      <c r="B17" s="6" t="s">
        <v>20</v>
      </c>
      <c r="D17" s="9">
        <v>0</v>
      </c>
    </row>
    <row r="18" spans="2:4" ht="15" customHeight="1" x14ac:dyDescent="0.25">
      <c r="B18" s="6" t="s">
        <v>90</v>
      </c>
      <c r="D18" s="9">
        <f>+(D12+D13+D14+D15+D16+D17)</f>
        <v>0</v>
      </c>
    </row>
    <row r="19" spans="2:4" ht="15.75" thickBot="1" x14ac:dyDescent="0.3">
      <c r="B19" s="6" t="s">
        <v>18</v>
      </c>
      <c r="D19" s="11" t="s">
        <v>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8">
    <tabColor theme="5" tint="-0.249977111117893"/>
  </sheetPr>
  <dimension ref="E2:V24"/>
  <sheetViews>
    <sheetView topLeftCell="E1" workbookViewId="0">
      <selection activeCell="U11" sqref="U11"/>
    </sheetView>
  </sheetViews>
  <sheetFormatPr baseColWidth="10" defaultRowHeight="15" x14ac:dyDescent="0.25"/>
  <cols>
    <col min="1" max="4" width="0" hidden="1" customWidth="1"/>
    <col min="7" max="7" width="15.42578125" customWidth="1"/>
    <col min="8" max="8" width="14.28515625" customWidth="1"/>
    <col min="9" max="9" width="19.85546875" customWidth="1"/>
    <col min="12" max="12" width="11.5703125" customWidth="1"/>
    <col min="13" max="13" width="16.28515625" customWidth="1"/>
    <col min="14" max="14" width="27.28515625" customWidth="1"/>
    <col min="15" max="15" width="16.42578125" style="3" customWidth="1"/>
    <col min="16" max="16" width="19.28515625" style="3" customWidth="1"/>
    <col min="17" max="17" width="14.42578125" style="3" customWidth="1"/>
    <col min="18" max="18" width="11.42578125" style="3"/>
    <col min="19" max="19" width="12.42578125" style="3" customWidth="1"/>
    <col min="20" max="20" width="14.42578125" style="3" customWidth="1"/>
    <col min="21" max="21" width="15.140625" style="3" customWidth="1"/>
  </cols>
  <sheetData>
    <row r="2" spans="5:22" x14ac:dyDescent="0.25">
      <c r="E2" t="s">
        <v>17</v>
      </c>
      <c r="F2" t="s">
        <v>2</v>
      </c>
      <c r="G2" t="s">
        <v>3</v>
      </c>
      <c r="H2" t="s">
        <v>4</v>
      </c>
      <c r="I2" t="s">
        <v>28</v>
      </c>
      <c r="J2" t="s">
        <v>27</v>
      </c>
      <c r="K2" t="s">
        <v>26</v>
      </c>
      <c r="L2" t="s">
        <v>25</v>
      </c>
      <c r="M2" t="s">
        <v>24</v>
      </c>
      <c r="N2" t="s">
        <v>87</v>
      </c>
      <c r="O2" s="3" t="s">
        <v>89</v>
      </c>
      <c r="P2" s="3" t="s">
        <v>88</v>
      </c>
      <c r="Q2" s="3" t="s">
        <v>23</v>
      </c>
      <c r="R2" s="3" t="s">
        <v>22</v>
      </c>
      <c r="S2" s="3" t="s">
        <v>21</v>
      </c>
      <c r="T2" s="3" t="s">
        <v>20</v>
      </c>
      <c r="U2" s="3" t="s">
        <v>90</v>
      </c>
      <c r="V2" t="s">
        <v>18</v>
      </c>
    </row>
    <row r="3" spans="5:22" x14ac:dyDescent="0.25">
      <c r="E3" t="s">
        <v>391</v>
      </c>
      <c r="F3" t="s">
        <v>416</v>
      </c>
      <c r="G3" t="s">
        <v>1</v>
      </c>
      <c r="H3" t="s">
        <v>0</v>
      </c>
      <c r="I3" t="s">
        <v>250</v>
      </c>
      <c r="J3" t="s">
        <v>251</v>
      </c>
      <c r="K3">
        <v>185</v>
      </c>
      <c r="L3">
        <v>185</v>
      </c>
      <c r="M3" t="s">
        <v>414</v>
      </c>
      <c r="N3" t="s">
        <v>415</v>
      </c>
      <c r="O3" s="3">
        <v>0</v>
      </c>
      <c r="P3" s="3">
        <v>0</v>
      </c>
      <c r="Q3" s="3">
        <v>2250</v>
      </c>
      <c r="R3" s="3">
        <v>292.5</v>
      </c>
      <c r="S3" s="3">
        <v>0</v>
      </c>
      <c r="T3" s="3">
        <v>0</v>
      </c>
      <c r="U3" s="3">
        <v>2542.5</v>
      </c>
      <c r="V3" t="s">
        <v>1</v>
      </c>
    </row>
    <row r="4" spans="5:22" x14ac:dyDescent="0.25">
      <c r="E4" t="s">
        <v>391</v>
      </c>
      <c r="F4" t="s">
        <v>416</v>
      </c>
      <c r="G4" t="s">
        <v>1</v>
      </c>
      <c r="H4" t="s">
        <v>0</v>
      </c>
      <c r="I4" t="s">
        <v>250</v>
      </c>
      <c r="J4" t="s">
        <v>251</v>
      </c>
      <c r="K4">
        <v>184</v>
      </c>
      <c r="L4">
        <v>184</v>
      </c>
      <c r="M4" t="s">
        <v>414</v>
      </c>
      <c r="N4" t="s">
        <v>415</v>
      </c>
      <c r="O4" s="3">
        <v>0</v>
      </c>
      <c r="P4" s="3">
        <v>0</v>
      </c>
      <c r="Q4" s="3">
        <v>2850</v>
      </c>
      <c r="R4" s="3">
        <v>370.5</v>
      </c>
      <c r="S4" s="3">
        <v>0</v>
      </c>
      <c r="T4" s="3">
        <v>0</v>
      </c>
      <c r="U4" s="3">
        <v>3220.5</v>
      </c>
      <c r="V4" t="s">
        <v>1</v>
      </c>
    </row>
    <row r="5" spans="5:22" x14ac:dyDescent="0.25">
      <c r="E5" t="s">
        <v>391</v>
      </c>
      <c r="F5" t="s">
        <v>392</v>
      </c>
      <c r="G5" t="s">
        <v>1</v>
      </c>
      <c r="H5" t="s">
        <v>0</v>
      </c>
      <c r="I5" t="s">
        <v>250</v>
      </c>
      <c r="J5" t="s">
        <v>251</v>
      </c>
      <c r="K5">
        <v>183</v>
      </c>
      <c r="L5">
        <v>183</v>
      </c>
      <c r="M5" t="s">
        <v>414</v>
      </c>
      <c r="N5" t="s">
        <v>415</v>
      </c>
      <c r="O5" s="3">
        <v>0</v>
      </c>
      <c r="P5" s="3">
        <v>0</v>
      </c>
      <c r="Q5" s="3">
        <v>7640</v>
      </c>
      <c r="R5" s="3">
        <v>993.2</v>
      </c>
      <c r="S5" s="3">
        <v>0</v>
      </c>
      <c r="T5" s="3">
        <v>0</v>
      </c>
      <c r="U5" s="3">
        <v>8633.2000000000007</v>
      </c>
      <c r="V5" t="s">
        <v>1</v>
      </c>
    </row>
    <row r="6" spans="5:22" x14ac:dyDescent="0.25">
      <c r="E6" t="s">
        <v>391</v>
      </c>
      <c r="F6" t="s">
        <v>392</v>
      </c>
      <c r="G6" t="s">
        <v>1</v>
      </c>
      <c r="H6" t="s">
        <v>0</v>
      </c>
      <c r="I6" t="s">
        <v>250</v>
      </c>
      <c r="J6" t="s">
        <v>251</v>
      </c>
      <c r="K6">
        <v>182</v>
      </c>
      <c r="L6">
        <v>182</v>
      </c>
      <c r="M6" t="s">
        <v>259</v>
      </c>
      <c r="N6" t="s">
        <v>260</v>
      </c>
      <c r="O6" s="3">
        <v>0</v>
      </c>
      <c r="P6" s="3">
        <v>0</v>
      </c>
      <c r="Q6" s="3">
        <v>2600</v>
      </c>
      <c r="R6" s="3">
        <v>338</v>
      </c>
      <c r="S6" s="3">
        <v>0</v>
      </c>
      <c r="T6" s="3">
        <v>0</v>
      </c>
      <c r="U6" s="3">
        <v>2938</v>
      </c>
      <c r="V6" t="s">
        <v>1</v>
      </c>
    </row>
    <row r="7" spans="5:22" x14ac:dyDescent="0.25">
      <c r="E7" t="s">
        <v>381</v>
      </c>
      <c r="F7" t="s">
        <v>382</v>
      </c>
      <c r="G7" t="s">
        <v>1</v>
      </c>
      <c r="H7" t="s">
        <v>0</v>
      </c>
      <c r="I7" t="s">
        <v>250</v>
      </c>
      <c r="J7" t="s">
        <v>251</v>
      </c>
      <c r="K7">
        <v>181</v>
      </c>
      <c r="L7">
        <v>181</v>
      </c>
      <c r="M7" t="s">
        <v>263</v>
      </c>
      <c r="N7" t="s">
        <v>264</v>
      </c>
      <c r="O7" s="3">
        <v>0</v>
      </c>
      <c r="P7" s="3">
        <v>0</v>
      </c>
      <c r="Q7" s="3">
        <v>4800</v>
      </c>
      <c r="R7" s="3">
        <v>624</v>
      </c>
      <c r="S7" s="3">
        <v>0</v>
      </c>
      <c r="T7" s="3">
        <v>0</v>
      </c>
      <c r="U7" s="3">
        <v>5424</v>
      </c>
      <c r="V7" t="s">
        <v>1</v>
      </c>
    </row>
    <row r="8" spans="5:22" x14ac:dyDescent="0.25">
      <c r="E8" t="s">
        <v>321</v>
      </c>
      <c r="F8" t="s">
        <v>326</v>
      </c>
      <c r="G8" t="s">
        <v>1</v>
      </c>
      <c r="H8" t="s">
        <v>0</v>
      </c>
      <c r="I8" t="s">
        <v>250</v>
      </c>
      <c r="J8" t="s">
        <v>251</v>
      </c>
      <c r="K8">
        <v>180</v>
      </c>
      <c r="L8">
        <v>180</v>
      </c>
      <c r="M8" t="s">
        <v>327</v>
      </c>
      <c r="N8" t="s">
        <v>328</v>
      </c>
      <c r="O8" s="3">
        <v>0</v>
      </c>
      <c r="P8" s="3">
        <v>0</v>
      </c>
      <c r="Q8" s="3">
        <v>400</v>
      </c>
      <c r="R8" s="3">
        <v>52</v>
      </c>
      <c r="S8" s="3">
        <v>0</v>
      </c>
      <c r="T8" s="3">
        <v>0</v>
      </c>
      <c r="U8" s="3">
        <v>452</v>
      </c>
      <c r="V8" t="s">
        <v>1</v>
      </c>
    </row>
    <row r="9" spans="5:22" x14ac:dyDescent="0.25">
      <c r="E9" t="s">
        <v>321</v>
      </c>
      <c r="F9" t="s">
        <v>323</v>
      </c>
      <c r="G9" t="s">
        <v>1</v>
      </c>
      <c r="H9" t="s">
        <v>0</v>
      </c>
      <c r="I9" t="s">
        <v>250</v>
      </c>
      <c r="J9" t="s">
        <v>251</v>
      </c>
      <c r="K9">
        <v>179</v>
      </c>
      <c r="L9">
        <v>179</v>
      </c>
      <c r="M9" t="s">
        <v>324</v>
      </c>
      <c r="N9" t="s">
        <v>325</v>
      </c>
      <c r="O9" s="3">
        <v>0</v>
      </c>
      <c r="P9" s="3">
        <v>0</v>
      </c>
      <c r="Q9" s="3">
        <v>1290</v>
      </c>
      <c r="R9" s="3">
        <v>167.70000000000002</v>
      </c>
      <c r="S9" s="3">
        <v>0</v>
      </c>
      <c r="T9" s="3">
        <v>0</v>
      </c>
      <c r="U9" s="3">
        <v>1457.7</v>
      </c>
      <c r="V9" t="s">
        <v>1</v>
      </c>
    </row>
    <row r="10" spans="5:22" x14ac:dyDescent="0.25">
      <c r="E10" t="s">
        <v>321</v>
      </c>
      <c r="F10" t="s">
        <v>322</v>
      </c>
      <c r="G10" t="s">
        <v>1</v>
      </c>
      <c r="H10" t="s">
        <v>0</v>
      </c>
      <c r="I10" t="s">
        <v>250</v>
      </c>
      <c r="J10" t="s">
        <v>251</v>
      </c>
      <c r="K10">
        <v>178</v>
      </c>
      <c r="L10">
        <v>178</v>
      </c>
      <c r="M10" t="s">
        <v>257</v>
      </c>
      <c r="N10" t="s">
        <v>258</v>
      </c>
      <c r="O10" s="3">
        <v>0</v>
      </c>
      <c r="P10" s="3">
        <v>0</v>
      </c>
      <c r="Q10" s="3">
        <v>385</v>
      </c>
      <c r="R10" s="3">
        <v>50.050000000000004</v>
      </c>
      <c r="S10" s="3">
        <v>0</v>
      </c>
      <c r="T10" s="3">
        <v>0</v>
      </c>
      <c r="U10" s="3">
        <v>435.05</v>
      </c>
      <c r="V10" t="s">
        <v>1</v>
      </c>
    </row>
    <row r="11" spans="5:22" x14ac:dyDescent="0.25">
      <c r="E11" t="s">
        <v>303</v>
      </c>
      <c r="F11" t="s">
        <v>305</v>
      </c>
      <c r="G11" t="s">
        <v>1</v>
      </c>
      <c r="H11" t="s">
        <v>0</v>
      </c>
      <c r="I11" t="s">
        <v>250</v>
      </c>
      <c r="J11" t="s">
        <v>251</v>
      </c>
      <c r="K11">
        <v>177</v>
      </c>
      <c r="L11">
        <v>177</v>
      </c>
      <c r="M11" t="s">
        <v>259</v>
      </c>
      <c r="N11" t="s">
        <v>260</v>
      </c>
      <c r="O11" s="3">
        <v>0</v>
      </c>
      <c r="P11" s="3">
        <v>0</v>
      </c>
      <c r="Q11" s="3">
        <v>4260</v>
      </c>
      <c r="R11" s="3">
        <v>553.80000000000007</v>
      </c>
      <c r="S11" s="3">
        <v>0</v>
      </c>
      <c r="T11" s="3">
        <v>0</v>
      </c>
      <c r="U11" s="3">
        <v>4813.8</v>
      </c>
      <c r="V11" t="s">
        <v>1</v>
      </c>
    </row>
    <row r="12" spans="5:22" x14ac:dyDescent="0.25">
      <c r="E12" t="s">
        <v>303</v>
      </c>
      <c r="F12" t="s">
        <v>305</v>
      </c>
      <c r="G12" t="s">
        <v>1</v>
      </c>
      <c r="H12" t="s">
        <v>0</v>
      </c>
      <c r="I12" t="s">
        <v>250</v>
      </c>
      <c r="J12" t="s">
        <v>251</v>
      </c>
      <c r="K12">
        <v>176</v>
      </c>
      <c r="L12">
        <v>176</v>
      </c>
      <c r="M12" t="s">
        <v>148</v>
      </c>
      <c r="N12" t="s">
        <v>30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v>0</v>
      </c>
      <c r="U12" s="3">
        <v>0</v>
      </c>
      <c r="V12" t="s">
        <v>1</v>
      </c>
    </row>
    <row r="13" spans="5:22" x14ac:dyDescent="0.25">
      <c r="E13" t="s">
        <v>303</v>
      </c>
      <c r="F13" t="s">
        <v>304</v>
      </c>
      <c r="G13" t="s">
        <v>1</v>
      </c>
      <c r="H13" t="s">
        <v>0</v>
      </c>
      <c r="I13" t="s">
        <v>250</v>
      </c>
      <c r="J13" t="s">
        <v>251</v>
      </c>
      <c r="K13">
        <v>175</v>
      </c>
      <c r="L13">
        <v>175</v>
      </c>
      <c r="M13" t="s">
        <v>259</v>
      </c>
      <c r="N13" t="s">
        <v>260</v>
      </c>
      <c r="O13" s="3">
        <v>0</v>
      </c>
      <c r="P13" s="3">
        <v>0</v>
      </c>
      <c r="Q13" s="3">
        <v>2955</v>
      </c>
      <c r="R13" s="3">
        <v>384.15000000000003</v>
      </c>
      <c r="S13" s="3">
        <v>0</v>
      </c>
      <c r="T13" s="3">
        <v>0</v>
      </c>
      <c r="U13" s="3">
        <v>3339.15</v>
      </c>
      <c r="V13" t="s">
        <v>1</v>
      </c>
    </row>
    <row r="14" spans="5:22" x14ac:dyDescent="0.25">
      <c r="E14" t="s">
        <v>268</v>
      </c>
      <c r="F14" t="s">
        <v>269</v>
      </c>
      <c r="G14" t="s">
        <v>1</v>
      </c>
      <c r="H14" t="s">
        <v>0</v>
      </c>
      <c r="I14" t="s">
        <v>250</v>
      </c>
      <c r="J14" t="s">
        <v>251</v>
      </c>
      <c r="K14">
        <v>173</v>
      </c>
      <c r="L14">
        <v>173</v>
      </c>
      <c r="M14" t="s">
        <v>148</v>
      </c>
      <c r="N14" t="s">
        <v>30</v>
      </c>
      <c r="O14" s="3">
        <v>0</v>
      </c>
      <c r="P14" s="3">
        <v>0</v>
      </c>
      <c r="Q14" s="3">
        <v>0</v>
      </c>
      <c r="R14" s="3">
        <v>0</v>
      </c>
      <c r="S14" s="3">
        <v>0</v>
      </c>
      <c r="T14" s="3">
        <v>0</v>
      </c>
      <c r="U14" s="3">
        <v>0</v>
      </c>
      <c r="V14" t="s">
        <v>1</v>
      </c>
    </row>
    <row r="15" spans="5:22" x14ac:dyDescent="0.25">
      <c r="E15" t="s">
        <v>268</v>
      </c>
      <c r="F15" t="s">
        <v>269</v>
      </c>
      <c r="G15" t="s">
        <v>1</v>
      </c>
      <c r="H15" t="s">
        <v>0</v>
      </c>
      <c r="I15" t="s">
        <v>250</v>
      </c>
      <c r="J15" t="s">
        <v>251</v>
      </c>
      <c r="K15">
        <v>174</v>
      </c>
      <c r="L15">
        <v>174</v>
      </c>
      <c r="M15" t="s">
        <v>270</v>
      </c>
      <c r="N15" t="s">
        <v>271</v>
      </c>
      <c r="O15" s="3">
        <v>0</v>
      </c>
      <c r="P15" s="3">
        <v>0</v>
      </c>
      <c r="Q15" s="3">
        <v>1525</v>
      </c>
      <c r="R15" s="3">
        <v>198.25</v>
      </c>
      <c r="S15" s="3">
        <v>0</v>
      </c>
      <c r="T15" s="3">
        <v>0</v>
      </c>
      <c r="U15" s="3">
        <v>1723.25</v>
      </c>
      <c r="V15" t="s">
        <v>1</v>
      </c>
    </row>
    <row r="16" spans="5:22" x14ac:dyDescent="0.25">
      <c r="E16" t="s">
        <v>261</v>
      </c>
      <c r="F16" t="s">
        <v>262</v>
      </c>
      <c r="G16" t="s">
        <v>1</v>
      </c>
      <c r="H16" t="s">
        <v>0</v>
      </c>
      <c r="I16" t="s">
        <v>250</v>
      </c>
      <c r="J16" t="s">
        <v>251</v>
      </c>
      <c r="K16">
        <v>172</v>
      </c>
      <c r="L16">
        <v>172</v>
      </c>
      <c r="M16" t="s">
        <v>263</v>
      </c>
      <c r="N16" t="s">
        <v>264</v>
      </c>
      <c r="O16" s="3">
        <v>0</v>
      </c>
      <c r="P16" s="3">
        <v>0</v>
      </c>
      <c r="Q16" s="3">
        <v>675</v>
      </c>
      <c r="R16" s="3">
        <v>87.75</v>
      </c>
      <c r="S16" s="3">
        <v>0</v>
      </c>
      <c r="T16" s="3">
        <v>0</v>
      </c>
      <c r="U16" s="3">
        <v>762.75</v>
      </c>
      <c r="V16" t="s">
        <v>1</v>
      </c>
    </row>
    <row r="17" spans="5:21" x14ac:dyDescent="0.25">
      <c r="E17" t="s">
        <v>254</v>
      </c>
      <c r="O17" s="2"/>
      <c r="P17" s="2"/>
      <c r="Q17" s="31">
        <f>SUBTOTAL(109,Tabla2[V. GRAVADA])</f>
        <v>31630</v>
      </c>
      <c r="R17" s="31">
        <f>SUBTOTAL(109,Tabla2[D.FISCAL])</f>
        <v>4111.8999999999996</v>
      </c>
      <c r="S17" s="2"/>
      <c r="T17" s="2"/>
      <c r="U17" s="31">
        <f>SUBTOTAL(109,Tabla2[VENTA TOTAL])</f>
        <v>35741.9</v>
      </c>
    </row>
    <row r="19" spans="5:21" x14ac:dyDescent="0.25">
      <c r="U19" s="3">
        <v>38679</v>
      </c>
    </row>
    <row r="21" spans="5:21" x14ac:dyDescent="0.25">
      <c r="U21" s="3" t="s">
        <v>417</v>
      </c>
    </row>
    <row r="24" spans="5:21" x14ac:dyDescent="0.25">
      <c r="O24" s="32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Hoja9">
    <tabColor theme="4"/>
  </sheetPr>
  <dimension ref="B1:D23"/>
  <sheetViews>
    <sheetView showGridLines="0" zoomScale="85" zoomScaleNormal="85" workbookViewId="0">
      <selection activeCell="D3" sqref="D3"/>
    </sheetView>
  </sheetViews>
  <sheetFormatPr baseColWidth="10" defaultRowHeight="15" x14ac:dyDescent="0.25"/>
  <cols>
    <col min="2" max="2" width="15.140625" customWidth="1"/>
    <col min="3" max="3" width="3.85546875" customWidth="1"/>
    <col min="4" max="4" width="25.85546875" style="5" customWidth="1"/>
    <col min="5" max="5" width="7.85546875" customWidth="1"/>
  </cols>
  <sheetData>
    <row r="1" spans="2:4" ht="79.5" customHeight="1" thickBot="1" x14ac:dyDescent="0.3"/>
    <row r="2" spans="2:4" x14ac:dyDescent="0.25">
      <c r="B2" s="6" t="s">
        <v>17</v>
      </c>
      <c r="D2" s="12" t="s">
        <v>307</v>
      </c>
    </row>
    <row r="3" spans="2:4" x14ac:dyDescent="0.25">
      <c r="B3" s="6" t="s">
        <v>2</v>
      </c>
      <c r="D3" s="13" t="s">
        <v>383</v>
      </c>
    </row>
    <row r="4" spans="2:4" x14ac:dyDescent="0.25">
      <c r="B4" s="6" t="s">
        <v>3</v>
      </c>
      <c r="D4" s="15" t="s">
        <v>1</v>
      </c>
    </row>
    <row r="5" spans="2:4" x14ac:dyDescent="0.25">
      <c r="B5" s="24" t="s">
        <v>4</v>
      </c>
      <c r="D5" s="15" t="s">
        <v>310</v>
      </c>
    </row>
    <row r="6" spans="2:4" x14ac:dyDescent="0.25">
      <c r="B6" s="7" t="s">
        <v>85</v>
      </c>
      <c r="D6" s="15" t="s">
        <v>250</v>
      </c>
    </row>
    <row r="7" spans="2:4" x14ac:dyDescent="0.25">
      <c r="B7" s="7" t="s">
        <v>84</v>
      </c>
      <c r="D7" s="15" t="s">
        <v>267</v>
      </c>
    </row>
    <row r="8" spans="2:4" x14ac:dyDescent="0.25">
      <c r="B8" s="7" t="s">
        <v>83</v>
      </c>
      <c r="D8" s="17"/>
    </row>
    <row r="9" spans="2:4" x14ac:dyDescent="0.25">
      <c r="B9" s="6" t="s">
        <v>82</v>
      </c>
      <c r="D9" s="18">
        <f>+D8</f>
        <v>0</v>
      </c>
    </row>
    <row r="10" spans="2:4" x14ac:dyDescent="0.25">
      <c r="B10" s="6" t="s">
        <v>83</v>
      </c>
      <c r="D10" s="26">
        <f>+D9</f>
        <v>0</v>
      </c>
    </row>
    <row r="11" spans="2:4" x14ac:dyDescent="0.25">
      <c r="B11" s="6" t="s">
        <v>82</v>
      </c>
      <c r="D11" s="21">
        <f>+D10</f>
        <v>0</v>
      </c>
    </row>
    <row r="12" spans="2:4" x14ac:dyDescent="0.25">
      <c r="B12" s="6" t="s">
        <v>81</v>
      </c>
      <c r="D12" s="21">
        <v>0</v>
      </c>
    </row>
    <row r="13" spans="2:4" x14ac:dyDescent="0.25">
      <c r="B13" s="6" t="s">
        <v>80</v>
      </c>
      <c r="D13" s="9">
        <v>0</v>
      </c>
    </row>
    <row r="14" spans="2:4" x14ac:dyDescent="0.25">
      <c r="B14" s="6" t="s">
        <v>79</v>
      </c>
      <c r="D14" s="20">
        <v>0</v>
      </c>
    </row>
    <row r="15" spans="2:4" x14ac:dyDescent="0.25">
      <c r="B15" s="25" t="s">
        <v>78</v>
      </c>
      <c r="D15" s="20">
        <v>0</v>
      </c>
    </row>
    <row r="16" spans="2:4" x14ac:dyDescent="0.25">
      <c r="B16" s="25" t="s">
        <v>77</v>
      </c>
      <c r="D16" s="14">
        <v>0</v>
      </c>
    </row>
    <row r="17" spans="2:4" x14ac:dyDescent="0.25">
      <c r="B17" s="25" t="s">
        <v>76</v>
      </c>
      <c r="D17" s="9">
        <v>0</v>
      </c>
    </row>
    <row r="18" spans="2:4" x14ac:dyDescent="0.25">
      <c r="B18" s="25" t="s">
        <v>75</v>
      </c>
      <c r="D18" s="9">
        <v>0</v>
      </c>
    </row>
    <row r="19" spans="2:4" x14ac:dyDescent="0.25">
      <c r="B19" s="25" t="s">
        <v>74</v>
      </c>
      <c r="D19" s="9">
        <v>0</v>
      </c>
    </row>
    <row r="20" spans="2:4" x14ac:dyDescent="0.25">
      <c r="B20" s="25" t="s">
        <v>73</v>
      </c>
      <c r="D20" s="9">
        <v>0</v>
      </c>
    </row>
    <row r="21" spans="2:4" x14ac:dyDescent="0.25">
      <c r="B21" s="25" t="s">
        <v>72</v>
      </c>
      <c r="D21" s="9">
        <v>0</v>
      </c>
    </row>
    <row r="22" spans="2:4" x14ac:dyDescent="0.25">
      <c r="B22" s="25" t="s">
        <v>19</v>
      </c>
      <c r="D22" s="22">
        <f>SUM(D13:D21)</f>
        <v>0</v>
      </c>
    </row>
    <row r="23" spans="2:4" ht="15.75" thickBot="1" x14ac:dyDescent="0.3">
      <c r="B23" s="25" t="s">
        <v>18</v>
      </c>
      <c r="D23" s="23" t="s">
        <v>71</v>
      </c>
    </row>
  </sheetData>
  <dataValidations count="1">
    <dataValidation type="decimal" allowBlank="1" showInputMessage="1" showErrorMessage="1" errorTitle="Error de ingreso" error="Los datos ingresados no son validos solo se aceptan numeros" sqref="D9">
      <formula1>0</formula1>
      <formula2>10000000</formula2>
    </dataValidation>
  </dataValidations>
  <pageMargins left="0.7" right="0.7" top="0.75" bottom="0.75" header="0.3" footer="0.3"/>
  <pageSetup orientation="landscape" horizontalDpi="4294967294" verticalDpi="0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0">
    <tabColor theme="5" tint="-0.249977111117893"/>
  </sheetPr>
  <dimension ref="A2:V9"/>
  <sheetViews>
    <sheetView topLeftCell="D1" workbookViewId="0">
      <selection activeCell="U6" sqref="U6"/>
    </sheetView>
  </sheetViews>
  <sheetFormatPr baseColWidth="10" defaultRowHeight="15" x14ac:dyDescent="0.25"/>
  <cols>
    <col min="3" max="3" width="15.42578125" customWidth="1"/>
    <col min="4" max="4" width="14.28515625" style="1" customWidth="1"/>
    <col min="5" max="5" width="14.5703125" customWidth="1"/>
    <col min="6" max="6" width="11.42578125" customWidth="1"/>
    <col min="7" max="7" width="14.140625" customWidth="1"/>
    <col min="8" max="8" width="11.42578125" customWidth="1"/>
    <col min="9" max="9" width="15.140625" customWidth="1"/>
    <col min="11" max="11" width="11.42578125" customWidth="1"/>
    <col min="12" max="12" width="11.7109375" style="3" customWidth="1"/>
    <col min="13" max="13" width="13.42578125" style="3" customWidth="1"/>
    <col min="14" max="14" width="15.5703125" style="3" customWidth="1"/>
    <col min="15" max="15" width="14.85546875" style="3" customWidth="1"/>
    <col min="16" max="16" width="11.42578125" style="3"/>
    <col min="17" max="17" width="12.42578125" style="3" customWidth="1"/>
    <col min="18" max="18" width="12.85546875" style="3" customWidth="1"/>
    <col min="19" max="19" width="15.28515625" style="3" customWidth="1"/>
    <col min="20" max="20" width="15" style="3" customWidth="1"/>
    <col min="21" max="21" width="15.140625" style="3" customWidth="1"/>
    <col min="22" max="22" width="12.5703125" bestFit="1" customWidth="1"/>
  </cols>
  <sheetData>
    <row r="2" spans="1:22" x14ac:dyDescent="0.25">
      <c r="A2" t="s">
        <v>17</v>
      </c>
      <c r="B2" t="s">
        <v>2</v>
      </c>
      <c r="C2" t="s">
        <v>3</v>
      </c>
      <c r="D2" s="1" t="s">
        <v>4</v>
      </c>
      <c r="E2" t="s">
        <v>85</v>
      </c>
      <c r="F2" t="s">
        <v>84</v>
      </c>
      <c r="G2" t="s">
        <v>83</v>
      </c>
      <c r="H2" t="s">
        <v>82</v>
      </c>
      <c r="I2" t="s">
        <v>92</v>
      </c>
      <c r="J2" t="s">
        <v>93</v>
      </c>
      <c r="K2" t="s">
        <v>81</v>
      </c>
      <c r="L2" s="3" t="s">
        <v>80</v>
      </c>
      <c r="M2" s="3" t="s">
        <v>79</v>
      </c>
      <c r="N2" s="3" t="s">
        <v>78</v>
      </c>
      <c r="O2" s="3" t="s">
        <v>77</v>
      </c>
      <c r="P2" s="3" t="s">
        <v>76</v>
      </c>
      <c r="Q2" s="3" t="s">
        <v>75</v>
      </c>
      <c r="R2" s="3" t="s">
        <v>74</v>
      </c>
      <c r="S2" s="3" t="s">
        <v>73</v>
      </c>
      <c r="T2" s="3" t="s">
        <v>72</v>
      </c>
      <c r="U2" s="3" t="s">
        <v>19</v>
      </c>
      <c r="V2" t="s">
        <v>18</v>
      </c>
    </row>
    <row r="3" spans="1:22" x14ac:dyDescent="0.25">
      <c r="A3" t="s">
        <v>381</v>
      </c>
      <c r="B3" t="s">
        <v>383</v>
      </c>
      <c r="C3" t="s">
        <v>1</v>
      </c>
      <c r="D3" s="1" t="s">
        <v>310</v>
      </c>
      <c r="E3" t="s">
        <v>250</v>
      </c>
      <c r="F3" t="s">
        <v>267</v>
      </c>
      <c r="G3">
        <v>50</v>
      </c>
      <c r="H3">
        <v>50</v>
      </c>
      <c r="I3">
        <v>50</v>
      </c>
      <c r="J3">
        <v>50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480</v>
      </c>
      <c r="S3" s="3">
        <v>0</v>
      </c>
      <c r="T3" s="3">
        <v>0</v>
      </c>
      <c r="U3" s="3">
        <f>+Tabla3[[#This Row],[EX SERVICE]]</f>
        <v>480</v>
      </c>
      <c r="V3" t="s">
        <v>71</v>
      </c>
    </row>
    <row r="4" spans="1:22" x14ac:dyDescent="0.25">
      <c r="A4" t="s">
        <v>307</v>
      </c>
      <c r="B4" t="s">
        <v>309</v>
      </c>
      <c r="C4" t="s">
        <v>1</v>
      </c>
      <c r="D4" s="1">
        <v>11</v>
      </c>
      <c r="E4" t="s">
        <v>250</v>
      </c>
      <c r="F4" t="s">
        <v>267</v>
      </c>
      <c r="G4">
        <v>49</v>
      </c>
      <c r="H4">
        <v>49</v>
      </c>
      <c r="I4">
        <v>49</v>
      </c>
      <c r="J4">
        <v>49</v>
      </c>
      <c r="L4" s="3">
        <v>0</v>
      </c>
      <c r="M4" s="3">
        <v>0</v>
      </c>
      <c r="N4" s="3">
        <v>0</v>
      </c>
      <c r="O4" s="3">
        <v>0</v>
      </c>
      <c r="P4" s="3">
        <v>18141</v>
      </c>
      <c r="Q4" s="3">
        <v>0</v>
      </c>
      <c r="R4" s="3">
        <v>0</v>
      </c>
      <c r="S4" s="3">
        <v>0</v>
      </c>
      <c r="T4" s="3">
        <v>0</v>
      </c>
      <c r="U4" s="3">
        <v>18141</v>
      </c>
      <c r="V4" t="s">
        <v>71</v>
      </c>
    </row>
    <row r="5" spans="1:22" x14ac:dyDescent="0.25">
      <c r="A5" t="s">
        <v>307</v>
      </c>
      <c r="B5" t="s">
        <v>308</v>
      </c>
      <c r="C5" t="s">
        <v>1</v>
      </c>
      <c r="D5" s="1">
        <v>11</v>
      </c>
      <c r="E5" t="s">
        <v>250</v>
      </c>
      <c r="F5" t="s">
        <v>267</v>
      </c>
      <c r="G5">
        <v>47</v>
      </c>
      <c r="H5">
        <v>47</v>
      </c>
      <c r="I5">
        <v>47</v>
      </c>
      <c r="J5">
        <v>47</v>
      </c>
      <c r="L5" s="3">
        <v>0</v>
      </c>
      <c r="M5" s="3">
        <v>0</v>
      </c>
      <c r="N5" s="3">
        <v>0</v>
      </c>
      <c r="O5" s="3">
        <v>0</v>
      </c>
      <c r="P5" s="3">
        <v>9858</v>
      </c>
      <c r="Q5" s="3">
        <v>0</v>
      </c>
      <c r="R5" s="3">
        <v>0</v>
      </c>
      <c r="S5" s="3">
        <v>0</v>
      </c>
      <c r="T5" s="3">
        <v>0</v>
      </c>
      <c r="U5" s="3">
        <v>9858</v>
      </c>
      <c r="V5" t="s">
        <v>71</v>
      </c>
    </row>
    <row r="6" spans="1:22" x14ac:dyDescent="0.25">
      <c r="A6" t="s">
        <v>303</v>
      </c>
      <c r="B6" s="1" t="s">
        <v>306</v>
      </c>
      <c r="C6" t="s">
        <v>1</v>
      </c>
      <c r="D6" s="1">
        <v>11</v>
      </c>
      <c r="E6" t="s">
        <v>250</v>
      </c>
      <c r="F6" t="s">
        <v>267</v>
      </c>
      <c r="G6">
        <v>46</v>
      </c>
      <c r="H6">
        <v>46</v>
      </c>
      <c r="I6">
        <v>46</v>
      </c>
      <c r="J6">
        <v>46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0</v>
      </c>
      <c r="R6" s="3">
        <v>1470</v>
      </c>
      <c r="S6" s="3">
        <v>0</v>
      </c>
      <c r="T6" s="3">
        <v>0</v>
      </c>
      <c r="U6" s="3">
        <f>+Tabla3[[#This Row],[EX SERVICE]]</f>
        <v>1470</v>
      </c>
      <c r="V6" t="s">
        <v>71</v>
      </c>
    </row>
    <row r="7" spans="1:22" x14ac:dyDescent="0.25">
      <c r="A7" t="s">
        <v>268</v>
      </c>
      <c r="B7" s="1" t="s">
        <v>272</v>
      </c>
      <c r="C7" t="s">
        <v>1</v>
      </c>
      <c r="D7" s="1">
        <v>11</v>
      </c>
      <c r="E7" t="s">
        <v>250</v>
      </c>
      <c r="F7" t="s">
        <v>267</v>
      </c>
      <c r="G7">
        <v>45</v>
      </c>
      <c r="H7">
        <v>45</v>
      </c>
      <c r="I7">
        <v>45</v>
      </c>
      <c r="J7">
        <v>45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480</v>
      </c>
      <c r="S7" s="3">
        <v>0</v>
      </c>
      <c r="T7" s="3">
        <v>0</v>
      </c>
      <c r="U7" s="3">
        <f>+Tabla3[[#This Row],[EX SERVICE]]</f>
        <v>480</v>
      </c>
      <c r="V7" t="s">
        <v>71</v>
      </c>
    </row>
    <row r="8" spans="1:22" ht="15.75" thickBot="1" x14ac:dyDescent="0.3">
      <c r="A8" t="s">
        <v>265</v>
      </c>
      <c r="B8" t="s">
        <v>266</v>
      </c>
      <c r="C8" t="s">
        <v>1</v>
      </c>
      <c r="D8" s="1">
        <v>11</v>
      </c>
      <c r="E8" t="s">
        <v>250</v>
      </c>
      <c r="F8" t="s">
        <v>267</v>
      </c>
      <c r="G8">
        <v>44</v>
      </c>
      <c r="H8">
        <v>44</v>
      </c>
      <c r="I8">
        <v>44</v>
      </c>
      <c r="J8">
        <v>44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8250</v>
      </c>
      <c r="S8" s="3">
        <v>0</v>
      </c>
      <c r="T8" s="3">
        <v>0</v>
      </c>
      <c r="U8" s="3">
        <f>+Tabla3[[#This Row],[EX SERVICE]]</f>
        <v>8250</v>
      </c>
      <c r="V8" t="s">
        <v>71</v>
      </c>
    </row>
    <row r="9" spans="1:22" ht="15.75" thickBot="1" x14ac:dyDescent="0.3">
      <c r="A9" s="37" t="s">
        <v>91</v>
      </c>
      <c r="B9" s="38"/>
      <c r="C9" s="38"/>
      <c r="D9" s="38"/>
      <c r="E9" s="38"/>
      <c r="F9" s="38"/>
      <c r="G9" s="38"/>
      <c r="H9" s="38"/>
      <c r="I9" s="38"/>
      <c r="J9" s="38"/>
      <c r="K9" s="39"/>
      <c r="L9" s="4">
        <f>+SUBTOTAL(9,Tabla3[V EXENTA])</f>
        <v>0</v>
      </c>
      <c r="M9" s="4">
        <f>+SUBTOTAL(9,Tabla3[VENTAS NO])</f>
        <v>0</v>
      </c>
      <c r="N9" s="4">
        <f>+SUBTOTAL(9,Tabla3[V NO SUJETAS])</f>
        <v>0</v>
      </c>
      <c r="O9" s="4">
        <f>+SUBTOTAL(9,Tabla3[V GRAVADAS])</f>
        <v>0</v>
      </c>
      <c r="P9" s="4">
        <f>+SUBTOTAL(9,Tabla3[EX IN CA])</f>
        <v>27999</v>
      </c>
      <c r="Q9" s="4">
        <f>+SUBTOTAL(9,Tabla3[EX OUT CA])</f>
        <v>0</v>
      </c>
      <c r="R9" s="4">
        <f>+SUBTOTAL(9,Tabla3[EX SERVICE])</f>
        <v>10680</v>
      </c>
      <c r="S9" s="4">
        <f>+SUBTOTAL(9,Tabla3[V ZONA FRAN])</f>
        <v>0</v>
      </c>
      <c r="T9" s="4">
        <f>+SUBTOTAL(9,Tabla3[V CTA A 3ERO])</f>
        <v>0</v>
      </c>
      <c r="U9" s="4">
        <f>+SUBTOTAL(9,Tabla3[TOTAL VENTA])</f>
        <v>38679</v>
      </c>
      <c r="V9" s="3">
        <f>+U9/1.13</f>
        <v>34229.203539823015</v>
      </c>
    </row>
  </sheetData>
  <mergeCells count="1">
    <mergeCell ref="A9:K9"/>
  </mergeCells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6">
    <tabColor rgb="FF00B0F0"/>
  </sheetPr>
  <dimension ref="A1:I108"/>
  <sheetViews>
    <sheetView topLeftCell="A82" workbookViewId="0">
      <selection activeCell="B109" sqref="B109"/>
    </sheetView>
  </sheetViews>
  <sheetFormatPr baseColWidth="10" defaultRowHeight="15" x14ac:dyDescent="0.25"/>
  <cols>
    <col min="1" max="1" width="15" style="1" bestFit="1" customWidth="1"/>
    <col min="2" max="2" width="48" bestFit="1" customWidth="1"/>
    <col min="5" max="5" width="17.28515625" bestFit="1" customWidth="1"/>
    <col min="9" max="9" width="11.42578125" style="2"/>
  </cols>
  <sheetData>
    <row r="1" spans="1:8" x14ac:dyDescent="0.25">
      <c r="A1" s="1" t="s">
        <v>70</v>
      </c>
      <c r="B1" t="s">
        <v>69</v>
      </c>
    </row>
    <row r="2" spans="1:8" x14ac:dyDescent="0.25">
      <c r="A2" s="1" t="s">
        <v>68</v>
      </c>
      <c r="B2" t="s">
        <v>67</v>
      </c>
      <c r="E2" s="1"/>
      <c r="F2" s="1"/>
      <c r="G2" s="1"/>
      <c r="H2" s="1"/>
    </row>
    <row r="3" spans="1:8" x14ac:dyDescent="0.25">
      <c r="A3" s="1" t="s">
        <v>66</v>
      </c>
      <c r="B3" t="s">
        <v>65</v>
      </c>
      <c r="E3" s="1"/>
      <c r="F3" s="1"/>
      <c r="G3" s="1"/>
      <c r="H3" s="1"/>
    </row>
    <row r="4" spans="1:8" x14ac:dyDescent="0.25">
      <c r="A4" s="1" t="s">
        <v>64</v>
      </c>
      <c r="B4" t="s">
        <v>63</v>
      </c>
      <c r="E4" s="1"/>
      <c r="F4" s="1"/>
      <c r="G4" s="1"/>
      <c r="H4" s="1"/>
    </row>
    <row r="5" spans="1:8" x14ac:dyDescent="0.25">
      <c r="A5" s="1" t="s">
        <v>62</v>
      </c>
      <c r="B5" t="s">
        <v>61</v>
      </c>
      <c r="E5" s="1"/>
      <c r="F5" s="1"/>
      <c r="G5" s="1"/>
      <c r="H5" s="1"/>
    </row>
    <row r="6" spans="1:8" x14ac:dyDescent="0.25">
      <c r="A6" s="1" t="s">
        <v>60</v>
      </c>
      <c r="B6" t="s">
        <v>59</v>
      </c>
      <c r="E6" s="1"/>
      <c r="F6" s="1"/>
      <c r="G6" s="1"/>
      <c r="H6" s="1"/>
    </row>
    <row r="7" spans="1:8" x14ac:dyDescent="0.25">
      <c r="A7" s="1" t="s">
        <v>58</v>
      </c>
      <c r="B7" t="s">
        <v>57</v>
      </c>
      <c r="E7" s="1"/>
      <c r="F7" s="1"/>
      <c r="G7" s="1"/>
      <c r="H7" s="1"/>
    </row>
    <row r="8" spans="1:8" x14ac:dyDescent="0.25">
      <c r="A8" s="1" t="s">
        <v>56</v>
      </c>
      <c r="B8" t="s">
        <v>55</v>
      </c>
      <c r="E8" s="1"/>
      <c r="F8" s="1"/>
      <c r="G8" s="1"/>
      <c r="H8" s="1"/>
    </row>
    <row r="9" spans="1:8" x14ac:dyDescent="0.25">
      <c r="A9" s="1" t="s">
        <v>54</v>
      </c>
      <c r="B9" t="s">
        <v>53</v>
      </c>
      <c r="E9" s="1"/>
      <c r="F9" s="1"/>
      <c r="G9" s="1"/>
      <c r="H9" s="1"/>
    </row>
    <row r="10" spans="1:8" x14ac:dyDescent="0.25">
      <c r="A10" s="1" t="s">
        <v>52</v>
      </c>
      <c r="B10" t="s">
        <v>51</v>
      </c>
      <c r="E10" s="1"/>
      <c r="F10" s="1"/>
      <c r="G10" s="1"/>
      <c r="H10" s="1"/>
    </row>
    <row r="11" spans="1:8" x14ac:dyDescent="0.25">
      <c r="A11" s="1" t="s">
        <v>50</v>
      </c>
      <c r="B11" t="s">
        <v>49</v>
      </c>
      <c r="E11" s="1"/>
      <c r="F11" s="1"/>
      <c r="G11" s="1"/>
      <c r="H11" s="1"/>
    </row>
    <row r="12" spans="1:8" x14ac:dyDescent="0.25">
      <c r="A12" s="1" t="s">
        <v>48</v>
      </c>
      <c r="B12" t="s">
        <v>47</v>
      </c>
      <c r="E12" s="1"/>
      <c r="F12" s="1"/>
      <c r="G12" s="1"/>
      <c r="H12" s="1"/>
    </row>
    <row r="13" spans="1:8" x14ac:dyDescent="0.25">
      <c r="A13" s="1" t="s">
        <v>46</v>
      </c>
      <c r="B13" t="s">
        <v>45</v>
      </c>
    </row>
    <row r="14" spans="1:8" x14ac:dyDescent="0.25">
      <c r="A14" s="1" t="s">
        <v>44</v>
      </c>
      <c r="B14" t="s">
        <v>43</v>
      </c>
    </row>
    <row r="15" spans="1:8" x14ac:dyDescent="0.25">
      <c r="A15" s="1" t="s">
        <v>42</v>
      </c>
      <c r="B15" t="s">
        <v>41</v>
      </c>
    </row>
    <row r="16" spans="1:8" x14ac:dyDescent="0.25">
      <c r="A16" s="1" t="s">
        <v>40</v>
      </c>
      <c r="B16" t="s">
        <v>39</v>
      </c>
    </row>
    <row r="17" spans="1:2" x14ac:dyDescent="0.25">
      <c r="A17" s="1" t="s">
        <v>38</v>
      </c>
      <c r="B17" t="s">
        <v>37</v>
      </c>
    </row>
    <row r="18" spans="1:2" x14ac:dyDescent="0.25">
      <c r="A18" s="1" t="s">
        <v>36</v>
      </c>
      <c r="B18" t="s">
        <v>35</v>
      </c>
    </row>
    <row r="19" spans="1:2" x14ac:dyDescent="0.25">
      <c r="A19" s="1" t="s">
        <v>34</v>
      </c>
      <c r="B19" t="s">
        <v>33</v>
      </c>
    </row>
    <row r="20" spans="1:2" x14ac:dyDescent="0.25">
      <c r="A20" s="1" t="s">
        <v>32</v>
      </c>
      <c r="B20" t="s">
        <v>31</v>
      </c>
    </row>
    <row r="21" spans="1:2" x14ac:dyDescent="0.25">
      <c r="A21" s="1" t="s">
        <v>94</v>
      </c>
      <c r="B21" t="s">
        <v>95</v>
      </c>
    </row>
    <row r="22" spans="1:2" x14ac:dyDescent="0.25">
      <c r="A22" s="1" t="s">
        <v>96</v>
      </c>
      <c r="B22" t="s">
        <v>97</v>
      </c>
    </row>
    <row r="23" spans="1:2" x14ac:dyDescent="0.25">
      <c r="A23" s="1" t="s">
        <v>98</v>
      </c>
      <c r="B23" t="s">
        <v>99</v>
      </c>
    </row>
    <row r="24" spans="1:2" x14ac:dyDescent="0.25">
      <c r="A24" s="1" t="s">
        <v>100</v>
      </c>
      <c r="B24" t="s">
        <v>101</v>
      </c>
    </row>
    <row r="25" spans="1:2" x14ac:dyDescent="0.25">
      <c r="A25" s="1" t="s">
        <v>102</v>
      </c>
      <c r="B25" t="s">
        <v>103</v>
      </c>
    </row>
    <row r="26" spans="1:2" x14ac:dyDescent="0.25">
      <c r="A26" s="1" t="s">
        <v>104</v>
      </c>
      <c r="B26" t="s">
        <v>105</v>
      </c>
    </row>
    <row r="27" spans="1:2" x14ac:dyDescent="0.25">
      <c r="A27" s="1" t="s">
        <v>106</v>
      </c>
      <c r="B27" t="s">
        <v>107</v>
      </c>
    </row>
    <row r="28" spans="1:2" x14ac:dyDescent="0.25">
      <c r="A28" s="1" t="s">
        <v>108</v>
      </c>
      <c r="B28" t="s">
        <v>109</v>
      </c>
    </row>
    <row r="29" spans="1:2" x14ac:dyDescent="0.25">
      <c r="A29" s="1" t="s">
        <v>110</v>
      </c>
      <c r="B29" t="s">
        <v>111</v>
      </c>
    </row>
    <row r="30" spans="1:2" x14ac:dyDescent="0.25">
      <c r="A30" s="1" t="s">
        <v>112</v>
      </c>
      <c r="B30" t="s">
        <v>113</v>
      </c>
    </row>
    <row r="31" spans="1:2" x14ac:dyDescent="0.25">
      <c r="A31" s="1" t="s">
        <v>114</v>
      </c>
      <c r="B31" t="s">
        <v>115</v>
      </c>
    </row>
    <row r="32" spans="1:2" x14ac:dyDescent="0.25">
      <c r="A32" s="1" t="s">
        <v>116</v>
      </c>
      <c r="B32" t="s">
        <v>117</v>
      </c>
    </row>
    <row r="33" spans="1:2" x14ac:dyDescent="0.25">
      <c r="A33" s="1" t="s">
        <v>118</v>
      </c>
      <c r="B33" t="s">
        <v>119</v>
      </c>
    </row>
    <row r="34" spans="1:2" x14ac:dyDescent="0.25">
      <c r="A34" s="1" t="s">
        <v>120</v>
      </c>
      <c r="B34" t="s">
        <v>121</v>
      </c>
    </row>
    <row r="35" spans="1:2" x14ac:dyDescent="0.25">
      <c r="A35" s="1" t="s">
        <v>122</v>
      </c>
      <c r="B35" t="s">
        <v>123</v>
      </c>
    </row>
    <row r="36" spans="1:2" x14ac:dyDescent="0.25">
      <c r="A36" s="1" t="s">
        <v>124</v>
      </c>
      <c r="B36" t="s">
        <v>125</v>
      </c>
    </row>
    <row r="37" spans="1:2" x14ac:dyDescent="0.25">
      <c r="A37" s="1" t="s">
        <v>126</v>
      </c>
      <c r="B37" t="s">
        <v>127</v>
      </c>
    </row>
    <row r="38" spans="1:2" x14ac:dyDescent="0.25">
      <c r="A38" s="1" t="s">
        <v>128</v>
      </c>
      <c r="B38" t="s">
        <v>129</v>
      </c>
    </row>
    <row r="39" spans="1:2" x14ac:dyDescent="0.25">
      <c r="A39" s="1" t="s">
        <v>130</v>
      </c>
      <c r="B39" t="s">
        <v>131</v>
      </c>
    </row>
    <row r="40" spans="1:2" x14ac:dyDescent="0.25">
      <c r="A40" s="1" t="s">
        <v>132</v>
      </c>
      <c r="B40" t="s">
        <v>133</v>
      </c>
    </row>
    <row r="41" spans="1:2" x14ac:dyDescent="0.25">
      <c r="A41" s="1" t="s">
        <v>134</v>
      </c>
      <c r="B41" t="s">
        <v>135</v>
      </c>
    </row>
    <row r="42" spans="1:2" x14ac:dyDescent="0.25">
      <c r="A42" s="1" t="s">
        <v>136</v>
      </c>
      <c r="B42" t="s">
        <v>137</v>
      </c>
    </row>
    <row r="43" spans="1:2" x14ac:dyDescent="0.25">
      <c r="A43" s="1" t="s">
        <v>138</v>
      </c>
      <c r="B43" t="s">
        <v>139</v>
      </c>
    </row>
    <row r="44" spans="1:2" x14ac:dyDescent="0.25">
      <c r="A44" s="1" t="s">
        <v>140</v>
      </c>
      <c r="B44" t="s">
        <v>141</v>
      </c>
    </row>
    <row r="45" spans="1:2" x14ac:dyDescent="0.25">
      <c r="A45" s="1" t="s">
        <v>142</v>
      </c>
      <c r="B45" t="s">
        <v>143</v>
      </c>
    </row>
    <row r="46" spans="1:2" x14ac:dyDescent="0.25">
      <c r="A46" s="1" t="s">
        <v>144</v>
      </c>
      <c r="B46" t="s">
        <v>145</v>
      </c>
    </row>
    <row r="47" spans="1:2" x14ac:dyDescent="0.25">
      <c r="A47" s="1" t="s">
        <v>146</v>
      </c>
      <c r="B47" t="s">
        <v>147</v>
      </c>
    </row>
    <row r="48" spans="1:2" x14ac:dyDescent="0.25">
      <c r="A48" s="1" t="s">
        <v>148</v>
      </c>
      <c r="B48" s="1" t="s">
        <v>30</v>
      </c>
    </row>
    <row r="49" spans="1:2" x14ac:dyDescent="0.25">
      <c r="A49" s="1" t="s">
        <v>149</v>
      </c>
      <c r="B49" t="s">
        <v>150</v>
      </c>
    </row>
    <row r="50" spans="1:2" x14ac:dyDescent="0.25">
      <c r="A50" s="1" t="s">
        <v>151</v>
      </c>
      <c r="B50" t="s">
        <v>152</v>
      </c>
    </row>
    <row r="51" spans="1:2" x14ac:dyDescent="0.25">
      <c r="A51" s="1" t="s">
        <v>153</v>
      </c>
      <c r="B51" t="s">
        <v>154</v>
      </c>
    </row>
    <row r="52" spans="1:2" x14ac:dyDescent="0.25">
      <c r="A52" s="1" t="s">
        <v>155</v>
      </c>
      <c r="B52" t="s">
        <v>156</v>
      </c>
    </row>
    <row r="53" spans="1:2" x14ac:dyDescent="0.25">
      <c r="A53" s="1" t="s">
        <v>157</v>
      </c>
      <c r="B53" t="s">
        <v>158</v>
      </c>
    </row>
    <row r="54" spans="1:2" x14ac:dyDescent="0.25">
      <c r="A54" s="1" t="s">
        <v>159</v>
      </c>
      <c r="B54" t="s">
        <v>160</v>
      </c>
    </row>
    <row r="55" spans="1:2" x14ac:dyDescent="0.25">
      <c r="A55" s="1" t="s">
        <v>161</v>
      </c>
      <c r="B55" t="s">
        <v>162</v>
      </c>
    </row>
    <row r="56" spans="1:2" x14ac:dyDescent="0.25">
      <c r="A56" s="1" t="s">
        <v>29</v>
      </c>
      <c r="B56" t="s">
        <v>163</v>
      </c>
    </row>
    <row r="57" spans="1:2" x14ac:dyDescent="0.25">
      <c r="A57" s="1" t="s">
        <v>164</v>
      </c>
      <c r="B57" t="s">
        <v>165</v>
      </c>
    </row>
    <row r="58" spans="1:2" x14ac:dyDescent="0.25">
      <c r="A58" s="1" t="s">
        <v>166</v>
      </c>
      <c r="B58" t="s">
        <v>167</v>
      </c>
    </row>
    <row r="59" spans="1:2" x14ac:dyDescent="0.25">
      <c r="A59" s="1" t="s">
        <v>168</v>
      </c>
      <c r="B59" t="s">
        <v>169</v>
      </c>
    </row>
    <row r="60" spans="1:2" x14ac:dyDescent="0.25">
      <c r="A60" s="1" t="s">
        <v>170</v>
      </c>
      <c r="B60" t="s">
        <v>171</v>
      </c>
    </row>
    <row r="61" spans="1:2" x14ac:dyDescent="0.25">
      <c r="A61" s="1" t="s">
        <v>172</v>
      </c>
      <c r="B61" t="s">
        <v>173</v>
      </c>
    </row>
    <row r="62" spans="1:2" x14ac:dyDescent="0.25">
      <c r="A62" s="1" t="s">
        <v>174</v>
      </c>
      <c r="B62" t="s">
        <v>175</v>
      </c>
    </row>
    <row r="63" spans="1:2" x14ac:dyDescent="0.25">
      <c r="A63" s="1" t="s">
        <v>176</v>
      </c>
      <c r="B63" t="s">
        <v>177</v>
      </c>
    </row>
    <row r="64" spans="1:2" x14ac:dyDescent="0.25">
      <c r="A64" s="1" t="s">
        <v>178</v>
      </c>
      <c r="B64" t="s">
        <v>179</v>
      </c>
    </row>
    <row r="65" spans="1:2" x14ac:dyDescent="0.25">
      <c r="A65" s="1" t="s">
        <v>180</v>
      </c>
      <c r="B65" t="s">
        <v>181</v>
      </c>
    </row>
    <row r="66" spans="1:2" x14ac:dyDescent="0.25">
      <c r="A66" s="1" t="s">
        <v>182</v>
      </c>
      <c r="B66" t="s">
        <v>183</v>
      </c>
    </row>
    <row r="67" spans="1:2" x14ac:dyDescent="0.25">
      <c r="A67" s="1" t="s">
        <v>184</v>
      </c>
      <c r="B67" t="s">
        <v>185</v>
      </c>
    </row>
    <row r="68" spans="1:2" x14ac:dyDescent="0.25">
      <c r="A68" s="1" t="s">
        <v>186</v>
      </c>
      <c r="B68" t="s">
        <v>187</v>
      </c>
    </row>
    <row r="69" spans="1:2" x14ac:dyDescent="0.25">
      <c r="A69" s="1" t="s">
        <v>188</v>
      </c>
      <c r="B69" t="s">
        <v>189</v>
      </c>
    </row>
    <row r="70" spans="1:2" x14ac:dyDescent="0.25">
      <c r="A70" s="1" t="s">
        <v>190</v>
      </c>
      <c r="B70" t="s">
        <v>191</v>
      </c>
    </row>
    <row r="71" spans="1:2" x14ac:dyDescent="0.25">
      <c r="A71" s="1" t="s">
        <v>192</v>
      </c>
      <c r="B71" t="s">
        <v>193</v>
      </c>
    </row>
    <row r="72" spans="1:2" x14ac:dyDescent="0.25">
      <c r="A72" s="1" t="s">
        <v>194</v>
      </c>
      <c r="B72" t="s">
        <v>195</v>
      </c>
    </row>
    <row r="73" spans="1:2" x14ac:dyDescent="0.25">
      <c r="A73" s="1" t="s">
        <v>196</v>
      </c>
      <c r="B73" t="s">
        <v>197</v>
      </c>
    </row>
    <row r="74" spans="1:2" x14ac:dyDescent="0.25">
      <c r="A74" s="1" t="s">
        <v>198</v>
      </c>
      <c r="B74" t="s">
        <v>199</v>
      </c>
    </row>
    <row r="75" spans="1:2" x14ac:dyDescent="0.25">
      <c r="A75" s="1" t="s">
        <v>200</v>
      </c>
      <c r="B75" t="s">
        <v>201</v>
      </c>
    </row>
    <row r="76" spans="1:2" x14ac:dyDescent="0.25">
      <c r="A76" s="1" t="s">
        <v>202</v>
      </c>
      <c r="B76" t="s">
        <v>203</v>
      </c>
    </row>
    <row r="77" spans="1:2" x14ac:dyDescent="0.25">
      <c r="A77" s="1" t="s">
        <v>204</v>
      </c>
      <c r="B77" t="s">
        <v>205</v>
      </c>
    </row>
    <row r="78" spans="1:2" x14ac:dyDescent="0.25">
      <c r="A78" s="1" t="s">
        <v>206</v>
      </c>
      <c r="B78" s="29" t="s">
        <v>207</v>
      </c>
    </row>
    <row r="79" spans="1:2" x14ac:dyDescent="0.25">
      <c r="A79" s="1" t="s">
        <v>208</v>
      </c>
      <c r="B79" t="s">
        <v>209</v>
      </c>
    </row>
    <row r="80" spans="1:2" x14ac:dyDescent="0.25">
      <c r="A80" s="1" t="s">
        <v>210</v>
      </c>
      <c r="B80" t="s">
        <v>211</v>
      </c>
    </row>
    <row r="81" spans="1:2" x14ac:dyDescent="0.25">
      <c r="A81" s="1" t="s">
        <v>212</v>
      </c>
      <c r="B81" t="s">
        <v>213</v>
      </c>
    </row>
    <row r="82" spans="1:2" x14ac:dyDescent="0.25">
      <c r="A82" s="1" t="s">
        <v>214</v>
      </c>
      <c r="B82" t="s">
        <v>215</v>
      </c>
    </row>
    <row r="83" spans="1:2" x14ac:dyDescent="0.25">
      <c r="A83" s="1" t="s">
        <v>216</v>
      </c>
      <c r="B83" t="s">
        <v>217</v>
      </c>
    </row>
    <row r="84" spans="1:2" x14ac:dyDescent="0.25">
      <c r="A84" s="1" t="s">
        <v>218</v>
      </c>
      <c r="B84" t="s">
        <v>219</v>
      </c>
    </row>
    <row r="85" spans="1:2" x14ac:dyDescent="0.25">
      <c r="A85" s="1" t="s">
        <v>220</v>
      </c>
      <c r="B85" t="s">
        <v>221</v>
      </c>
    </row>
    <row r="86" spans="1:2" x14ac:dyDescent="0.25">
      <c r="A86" s="1" t="s">
        <v>222</v>
      </c>
      <c r="B86" t="s">
        <v>223</v>
      </c>
    </row>
    <row r="87" spans="1:2" x14ac:dyDescent="0.25">
      <c r="A87" s="1" t="s">
        <v>224</v>
      </c>
      <c r="B87" t="s">
        <v>225</v>
      </c>
    </row>
    <row r="88" spans="1:2" x14ac:dyDescent="0.25">
      <c r="A88" s="1" t="s">
        <v>226</v>
      </c>
      <c r="B88" t="s">
        <v>227</v>
      </c>
    </row>
    <row r="89" spans="1:2" x14ac:dyDescent="0.25">
      <c r="A89" s="1" t="s">
        <v>228</v>
      </c>
      <c r="B89" t="s">
        <v>229</v>
      </c>
    </row>
    <row r="90" spans="1:2" x14ac:dyDescent="0.25">
      <c r="A90" s="1" t="s">
        <v>230</v>
      </c>
      <c r="B90" t="s">
        <v>231</v>
      </c>
    </row>
    <row r="91" spans="1:2" x14ac:dyDescent="0.25">
      <c r="A91" s="1" t="s">
        <v>232</v>
      </c>
      <c r="B91" t="s">
        <v>233</v>
      </c>
    </row>
    <row r="92" spans="1:2" x14ac:dyDescent="0.25">
      <c r="A92" s="1" t="s">
        <v>234</v>
      </c>
      <c r="B92" s="30" t="s">
        <v>235</v>
      </c>
    </row>
    <row r="93" spans="1:2" x14ac:dyDescent="0.25">
      <c r="A93" s="1" t="s">
        <v>236</v>
      </c>
      <c r="B93" t="s">
        <v>237</v>
      </c>
    </row>
    <row r="94" spans="1:2" x14ac:dyDescent="0.25">
      <c r="A94" s="1" t="s">
        <v>238</v>
      </c>
      <c r="B94" t="s">
        <v>239</v>
      </c>
    </row>
    <row r="95" spans="1:2" x14ac:dyDescent="0.25">
      <c r="A95" s="1" t="s">
        <v>240</v>
      </c>
      <c r="B95" t="s">
        <v>241</v>
      </c>
    </row>
    <row r="96" spans="1:2" x14ac:dyDescent="0.25">
      <c r="A96" s="1" t="s">
        <v>242</v>
      </c>
      <c r="B96" t="s">
        <v>243</v>
      </c>
    </row>
    <row r="97" spans="1:2" x14ac:dyDescent="0.25">
      <c r="A97" s="1" t="s">
        <v>244</v>
      </c>
      <c r="B97" t="s">
        <v>245</v>
      </c>
    </row>
    <row r="98" spans="1:2" x14ac:dyDescent="0.25">
      <c r="A98" s="1" t="s">
        <v>246</v>
      </c>
      <c r="B98" t="s">
        <v>247</v>
      </c>
    </row>
    <row r="99" spans="1:2" x14ac:dyDescent="0.25">
      <c r="A99" s="1" t="s">
        <v>248</v>
      </c>
      <c r="B99" t="s">
        <v>249</v>
      </c>
    </row>
    <row r="100" spans="1:2" x14ac:dyDescent="0.25">
      <c r="A100" s="1" t="s">
        <v>252</v>
      </c>
      <c r="B100" t="s">
        <v>253</v>
      </c>
    </row>
    <row r="101" spans="1:2" x14ac:dyDescent="0.25">
      <c r="A101" s="1" t="s">
        <v>255</v>
      </c>
      <c r="B101" t="s">
        <v>256</v>
      </c>
    </row>
    <row r="102" spans="1:2" x14ac:dyDescent="0.25">
      <c r="A102" s="1" t="s">
        <v>257</v>
      </c>
      <c r="B102" t="s">
        <v>258</v>
      </c>
    </row>
    <row r="103" spans="1:2" x14ac:dyDescent="0.25">
      <c r="A103" s="1" t="s">
        <v>259</v>
      </c>
      <c r="B103" t="s">
        <v>260</v>
      </c>
    </row>
    <row r="104" spans="1:2" x14ac:dyDescent="0.25">
      <c r="A104" s="1" t="s">
        <v>263</v>
      </c>
      <c r="B104" t="s">
        <v>264</v>
      </c>
    </row>
    <row r="105" spans="1:2" x14ac:dyDescent="0.25">
      <c r="A105" s="1" t="s">
        <v>270</v>
      </c>
      <c r="B105" t="s">
        <v>271</v>
      </c>
    </row>
    <row r="106" spans="1:2" x14ac:dyDescent="0.25">
      <c r="A106" s="1" t="s">
        <v>324</v>
      </c>
      <c r="B106" t="s">
        <v>325</v>
      </c>
    </row>
    <row r="107" spans="1:2" x14ac:dyDescent="0.25">
      <c r="A107" s="1" t="s">
        <v>327</v>
      </c>
      <c r="B107" t="s">
        <v>328</v>
      </c>
    </row>
    <row r="108" spans="1:2" x14ac:dyDescent="0.25">
      <c r="A108" s="1" t="s">
        <v>414</v>
      </c>
      <c r="B108" t="s">
        <v>415</v>
      </c>
    </row>
  </sheetData>
  <conditionalFormatting sqref="A1:A1048576">
    <cfRule type="duplicateValues" dxfId="0" priority="1"/>
  </conditionalFormatting>
  <dataValidations count="1">
    <dataValidation allowBlank="1" showInputMessage="1" showErrorMessage="1" errorTitle="Error" error="debe ingresar un nombre que tenga entre 3 y 40 carácteres " promptTitle=" " sqref="B78"/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:B560"/>
  <sheetViews>
    <sheetView topLeftCell="A532" workbookViewId="0">
      <selection activeCell="I557" sqref="I557:I742"/>
    </sheetView>
  </sheetViews>
  <sheetFormatPr baseColWidth="10" defaultRowHeight="15" x14ac:dyDescent="0.25"/>
  <sheetData>
    <row r="1" spans="1:2" x14ac:dyDescent="0.25">
      <c r="A1">
        <v>2701</v>
      </c>
      <c r="B1">
        <v>2701</v>
      </c>
    </row>
    <row r="2" spans="1:2" x14ac:dyDescent="0.25">
      <c r="A2">
        <v>2702</v>
      </c>
      <c r="B2">
        <v>2702</v>
      </c>
    </row>
    <row r="3" spans="1:2" x14ac:dyDescent="0.25">
      <c r="A3">
        <v>2703</v>
      </c>
      <c r="B3">
        <v>2703</v>
      </c>
    </row>
    <row r="4" spans="1:2" x14ac:dyDescent="0.25">
      <c r="A4">
        <v>2704</v>
      </c>
      <c r="B4">
        <v>2704</v>
      </c>
    </row>
    <row r="5" spans="1:2" x14ac:dyDescent="0.25">
      <c r="A5">
        <v>2705</v>
      </c>
      <c r="B5">
        <v>2705</v>
      </c>
    </row>
    <row r="6" spans="1:2" x14ac:dyDescent="0.25">
      <c r="A6">
        <v>2706</v>
      </c>
      <c r="B6">
        <v>2706</v>
      </c>
    </row>
    <row r="7" spans="1:2" x14ac:dyDescent="0.25">
      <c r="A7">
        <v>2707</v>
      </c>
      <c r="B7">
        <v>2707</v>
      </c>
    </row>
    <row r="8" spans="1:2" x14ac:dyDescent="0.25">
      <c r="A8">
        <v>2708</v>
      </c>
      <c r="B8">
        <v>2708</v>
      </c>
    </row>
    <row r="9" spans="1:2" x14ac:dyDescent="0.25">
      <c r="A9">
        <v>2709</v>
      </c>
      <c r="B9">
        <v>2709</v>
      </c>
    </row>
    <row r="10" spans="1:2" x14ac:dyDescent="0.25">
      <c r="A10">
        <v>2710</v>
      </c>
      <c r="B10">
        <v>2710</v>
      </c>
    </row>
    <row r="11" spans="1:2" x14ac:dyDescent="0.25">
      <c r="A11">
        <v>2711</v>
      </c>
      <c r="B11">
        <v>2711</v>
      </c>
    </row>
    <row r="12" spans="1:2" x14ac:dyDescent="0.25">
      <c r="A12">
        <v>2712</v>
      </c>
      <c r="B12">
        <v>2712</v>
      </c>
    </row>
    <row r="13" spans="1:2" x14ac:dyDescent="0.25">
      <c r="A13">
        <v>2713</v>
      </c>
      <c r="B13">
        <v>2713</v>
      </c>
    </row>
    <row r="14" spans="1:2" x14ac:dyDescent="0.25">
      <c r="A14">
        <v>2714</v>
      </c>
      <c r="B14">
        <v>2714</v>
      </c>
    </row>
    <row r="15" spans="1:2" x14ac:dyDescent="0.25">
      <c r="A15">
        <v>2715</v>
      </c>
      <c r="B15">
        <v>2715</v>
      </c>
    </row>
    <row r="16" spans="1:2" x14ac:dyDescent="0.25">
      <c r="A16">
        <v>2716</v>
      </c>
      <c r="B16">
        <v>2716</v>
      </c>
    </row>
    <row r="17" spans="1:2" x14ac:dyDescent="0.25">
      <c r="A17">
        <v>2717</v>
      </c>
      <c r="B17">
        <v>2717</v>
      </c>
    </row>
    <row r="18" spans="1:2" x14ac:dyDescent="0.25">
      <c r="A18">
        <v>2718</v>
      </c>
      <c r="B18">
        <v>2718</v>
      </c>
    </row>
    <row r="19" spans="1:2" x14ac:dyDescent="0.25">
      <c r="A19">
        <v>2719</v>
      </c>
      <c r="B19">
        <v>2719</v>
      </c>
    </row>
    <row r="20" spans="1:2" x14ac:dyDescent="0.25">
      <c r="A20">
        <v>2720</v>
      </c>
      <c r="B20">
        <v>2720</v>
      </c>
    </row>
    <row r="21" spans="1:2" x14ac:dyDescent="0.25">
      <c r="A21">
        <v>2721</v>
      </c>
      <c r="B21">
        <v>2721</v>
      </c>
    </row>
    <row r="22" spans="1:2" x14ac:dyDescent="0.25">
      <c r="A22">
        <v>2722</v>
      </c>
      <c r="B22">
        <v>2722</v>
      </c>
    </row>
    <row r="23" spans="1:2" x14ac:dyDescent="0.25">
      <c r="A23">
        <v>2723</v>
      </c>
      <c r="B23">
        <v>2723</v>
      </c>
    </row>
    <row r="24" spans="1:2" x14ac:dyDescent="0.25">
      <c r="A24">
        <v>2724</v>
      </c>
      <c r="B24">
        <v>2724</v>
      </c>
    </row>
    <row r="25" spans="1:2" x14ac:dyDescent="0.25">
      <c r="A25">
        <v>2725</v>
      </c>
      <c r="B25">
        <v>2725</v>
      </c>
    </row>
    <row r="26" spans="1:2" x14ac:dyDescent="0.25">
      <c r="A26">
        <v>2726</v>
      </c>
      <c r="B26">
        <v>2726</v>
      </c>
    </row>
    <row r="27" spans="1:2" x14ac:dyDescent="0.25">
      <c r="A27">
        <v>2727</v>
      </c>
      <c r="B27">
        <v>2727</v>
      </c>
    </row>
    <row r="28" spans="1:2" x14ac:dyDescent="0.25">
      <c r="A28">
        <v>2728</v>
      </c>
      <c r="B28">
        <v>2728</v>
      </c>
    </row>
    <row r="29" spans="1:2" x14ac:dyDescent="0.25">
      <c r="A29">
        <v>2729</v>
      </c>
      <c r="B29">
        <v>2729</v>
      </c>
    </row>
    <row r="30" spans="1:2" x14ac:dyDescent="0.25">
      <c r="A30">
        <v>2730</v>
      </c>
      <c r="B30">
        <v>2730</v>
      </c>
    </row>
    <row r="31" spans="1:2" x14ac:dyDescent="0.25">
      <c r="A31">
        <v>2731</v>
      </c>
      <c r="B31">
        <v>2731</v>
      </c>
    </row>
    <row r="32" spans="1:2" x14ac:dyDescent="0.25">
      <c r="A32">
        <v>2732</v>
      </c>
      <c r="B32">
        <v>2732</v>
      </c>
    </row>
    <row r="33" spans="1:2" x14ac:dyDescent="0.25">
      <c r="A33">
        <v>2733</v>
      </c>
      <c r="B33">
        <v>2733</v>
      </c>
    </row>
    <row r="34" spans="1:2" x14ac:dyDescent="0.25">
      <c r="A34">
        <v>2734</v>
      </c>
      <c r="B34">
        <v>2734</v>
      </c>
    </row>
    <row r="35" spans="1:2" x14ac:dyDescent="0.25">
      <c r="A35">
        <v>2735</v>
      </c>
      <c r="B35">
        <v>2735</v>
      </c>
    </row>
    <row r="36" spans="1:2" x14ac:dyDescent="0.25">
      <c r="A36">
        <v>2736</v>
      </c>
      <c r="B36">
        <v>2736</v>
      </c>
    </row>
    <row r="37" spans="1:2" x14ac:dyDescent="0.25">
      <c r="A37">
        <v>2737</v>
      </c>
      <c r="B37">
        <v>2737</v>
      </c>
    </row>
    <row r="38" spans="1:2" x14ac:dyDescent="0.25">
      <c r="A38">
        <v>2738</v>
      </c>
      <c r="B38">
        <v>2738</v>
      </c>
    </row>
    <row r="39" spans="1:2" x14ac:dyDescent="0.25">
      <c r="A39">
        <v>2739</v>
      </c>
      <c r="B39">
        <v>2739</v>
      </c>
    </row>
    <row r="40" spans="1:2" x14ac:dyDescent="0.25">
      <c r="A40">
        <v>2740</v>
      </c>
      <c r="B40">
        <v>2740</v>
      </c>
    </row>
    <row r="41" spans="1:2" x14ac:dyDescent="0.25">
      <c r="A41">
        <v>2741</v>
      </c>
      <c r="B41">
        <v>2741</v>
      </c>
    </row>
    <row r="42" spans="1:2" x14ac:dyDescent="0.25">
      <c r="A42">
        <v>2742</v>
      </c>
      <c r="B42">
        <v>2742</v>
      </c>
    </row>
    <row r="43" spans="1:2" x14ac:dyDescent="0.25">
      <c r="A43">
        <v>2743</v>
      </c>
      <c r="B43">
        <v>2743</v>
      </c>
    </row>
    <row r="44" spans="1:2" x14ac:dyDescent="0.25">
      <c r="A44">
        <v>2744</v>
      </c>
      <c r="B44">
        <v>2744</v>
      </c>
    </row>
    <row r="45" spans="1:2" x14ac:dyDescent="0.25">
      <c r="A45">
        <v>2745</v>
      </c>
      <c r="B45">
        <v>2745</v>
      </c>
    </row>
    <row r="46" spans="1:2" x14ac:dyDescent="0.25">
      <c r="A46">
        <v>2746</v>
      </c>
      <c r="B46">
        <v>2746</v>
      </c>
    </row>
    <row r="47" spans="1:2" x14ac:dyDescent="0.25">
      <c r="A47">
        <v>2747</v>
      </c>
      <c r="B47">
        <v>2747</v>
      </c>
    </row>
    <row r="48" spans="1:2" x14ac:dyDescent="0.25">
      <c r="A48">
        <v>2748</v>
      </c>
      <c r="B48">
        <v>2748</v>
      </c>
    </row>
    <row r="49" spans="1:2" x14ac:dyDescent="0.25">
      <c r="A49">
        <v>2749</v>
      </c>
      <c r="B49">
        <v>2749</v>
      </c>
    </row>
    <row r="50" spans="1:2" x14ac:dyDescent="0.25">
      <c r="A50">
        <v>2750</v>
      </c>
      <c r="B50">
        <v>2750</v>
      </c>
    </row>
    <row r="51" spans="1:2" x14ac:dyDescent="0.25">
      <c r="A51">
        <v>2751</v>
      </c>
      <c r="B51">
        <v>2751</v>
      </c>
    </row>
    <row r="52" spans="1:2" x14ac:dyDescent="0.25">
      <c r="A52">
        <v>2752</v>
      </c>
      <c r="B52">
        <v>2752</v>
      </c>
    </row>
    <row r="53" spans="1:2" x14ac:dyDescent="0.25">
      <c r="A53">
        <v>2753</v>
      </c>
      <c r="B53">
        <v>2753</v>
      </c>
    </row>
    <row r="54" spans="1:2" x14ac:dyDescent="0.25">
      <c r="A54">
        <v>2754</v>
      </c>
      <c r="B54">
        <v>2754</v>
      </c>
    </row>
    <row r="55" spans="1:2" x14ac:dyDescent="0.25">
      <c r="A55">
        <v>2755</v>
      </c>
      <c r="B55">
        <v>2755</v>
      </c>
    </row>
    <row r="56" spans="1:2" x14ac:dyDescent="0.25">
      <c r="A56">
        <v>2756</v>
      </c>
      <c r="B56">
        <v>2756</v>
      </c>
    </row>
    <row r="57" spans="1:2" x14ac:dyDescent="0.25">
      <c r="A57">
        <v>2757</v>
      </c>
      <c r="B57">
        <v>2757</v>
      </c>
    </row>
    <row r="58" spans="1:2" x14ac:dyDescent="0.25">
      <c r="A58">
        <v>2758</v>
      </c>
      <c r="B58">
        <v>2758</v>
      </c>
    </row>
    <row r="59" spans="1:2" x14ac:dyDescent="0.25">
      <c r="A59">
        <v>2759</v>
      </c>
      <c r="B59">
        <v>2759</v>
      </c>
    </row>
    <row r="60" spans="1:2" x14ac:dyDescent="0.25">
      <c r="A60">
        <v>2760</v>
      </c>
      <c r="B60">
        <v>2760</v>
      </c>
    </row>
    <row r="61" spans="1:2" x14ac:dyDescent="0.25">
      <c r="A61">
        <v>2761</v>
      </c>
      <c r="B61">
        <v>2761</v>
      </c>
    </row>
    <row r="62" spans="1:2" x14ac:dyDescent="0.25">
      <c r="A62">
        <v>2762</v>
      </c>
      <c r="B62">
        <v>2762</v>
      </c>
    </row>
    <row r="63" spans="1:2" x14ac:dyDescent="0.25">
      <c r="A63">
        <v>2763</v>
      </c>
      <c r="B63">
        <v>2763</v>
      </c>
    </row>
    <row r="64" spans="1:2" x14ac:dyDescent="0.25">
      <c r="A64">
        <v>2764</v>
      </c>
      <c r="B64">
        <v>2764</v>
      </c>
    </row>
    <row r="65" spans="1:2" x14ac:dyDescent="0.25">
      <c r="A65">
        <v>2765</v>
      </c>
      <c r="B65">
        <v>2765</v>
      </c>
    </row>
    <row r="66" spans="1:2" x14ac:dyDescent="0.25">
      <c r="A66">
        <v>2766</v>
      </c>
      <c r="B66">
        <v>2766</v>
      </c>
    </row>
    <row r="67" spans="1:2" x14ac:dyDescent="0.25">
      <c r="A67">
        <v>2767</v>
      </c>
      <c r="B67">
        <v>2767</v>
      </c>
    </row>
    <row r="68" spans="1:2" x14ac:dyDescent="0.25">
      <c r="A68">
        <v>2768</v>
      </c>
      <c r="B68">
        <v>2768</v>
      </c>
    </row>
    <row r="69" spans="1:2" x14ac:dyDescent="0.25">
      <c r="A69">
        <v>2769</v>
      </c>
      <c r="B69">
        <v>2769</v>
      </c>
    </row>
    <row r="70" spans="1:2" x14ac:dyDescent="0.25">
      <c r="A70">
        <v>2770</v>
      </c>
      <c r="B70">
        <v>2770</v>
      </c>
    </row>
    <row r="71" spans="1:2" x14ac:dyDescent="0.25">
      <c r="A71">
        <v>2771</v>
      </c>
      <c r="B71">
        <v>2771</v>
      </c>
    </row>
    <row r="72" spans="1:2" x14ac:dyDescent="0.25">
      <c r="A72">
        <v>2772</v>
      </c>
      <c r="B72">
        <v>2772</v>
      </c>
    </row>
    <row r="73" spans="1:2" x14ac:dyDescent="0.25">
      <c r="A73">
        <v>2773</v>
      </c>
      <c r="B73">
        <v>2773</v>
      </c>
    </row>
    <row r="74" spans="1:2" x14ac:dyDescent="0.25">
      <c r="A74">
        <v>2774</v>
      </c>
      <c r="B74">
        <v>2774</v>
      </c>
    </row>
    <row r="75" spans="1:2" x14ac:dyDescent="0.25">
      <c r="A75">
        <v>2775</v>
      </c>
      <c r="B75">
        <v>2775</v>
      </c>
    </row>
    <row r="76" spans="1:2" x14ac:dyDescent="0.25">
      <c r="A76">
        <v>2776</v>
      </c>
      <c r="B76">
        <v>2776</v>
      </c>
    </row>
    <row r="77" spans="1:2" x14ac:dyDescent="0.25">
      <c r="A77">
        <v>2777</v>
      </c>
      <c r="B77">
        <v>2777</v>
      </c>
    </row>
    <row r="78" spans="1:2" x14ac:dyDescent="0.25">
      <c r="A78">
        <v>2778</v>
      </c>
      <c r="B78">
        <v>2778</v>
      </c>
    </row>
    <row r="79" spans="1:2" x14ac:dyDescent="0.25">
      <c r="A79">
        <v>2779</v>
      </c>
      <c r="B79">
        <v>2779</v>
      </c>
    </row>
    <row r="80" spans="1:2" x14ac:dyDescent="0.25">
      <c r="A80">
        <v>2780</v>
      </c>
      <c r="B80">
        <v>2780</v>
      </c>
    </row>
    <row r="81" spans="1:2" x14ac:dyDescent="0.25">
      <c r="A81">
        <v>2781</v>
      </c>
      <c r="B81">
        <v>2781</v>
      </c>
    </row>
    <row r="82" spans="1:2" x14ac:dyDescent="0.25">
      <c r="A82">
        <v>2782</v>
      </c>
      <c r="B82">
        <v>2782</v>
      </c>
    </row>
    <row r="83" spans="1:2" x14ac:dyDescent="0.25">
      <c r="A83">
        <v>2783</v>
      </c>
      <c r="B83">
        <v>2783</v>
      </c>
    </row>
    <row r="84" spans="1:2" x14ac:dyDescent="0.25">
      <c r="A84">
        <v>2784</v>
      </c>
      <c r="B84">
        <v>2784</v>
      </c>
    </row>
    <row r="85" spans="1:2" x14ac:dyDescent="0.25">
      <c r="A85">
        <v>2785</v>
      </c>
      <c r="B85">
        <v>2785</v>
      </c>
    </row>
    <row r="86" spans="1:2" x14ac:dyDescent="0.25">
      <c r="A86">
        <v>2786</v>
      </c>
      <c r="B86">
        <v>2786</v>
      </c>
    </row>
    <row r="87" spans="1:2" x14ac:dyDescent="0.25">
      <c r="A87">
        <v>2787</v>
      </c>
      <c r="B87">
        <v>2787</v>
      </c>
    </row>
    <row r="88" spans="1:2" x14ac:dyDescent="0.25">
      <c r="A88">
        <v>2788</v>
      </c>
      <c r="B88">
        <v>2788</v>
      </c>
    </row>
    <row r="89" spans="1:2" x14ac:dyDescent="0.25">
      <c r="A89">
        <v>2789</v>
      </c>
      <c r="B89">
        <v>2789</v>
      </c>
    </row>
    <row r="90" spans="1:2" x14ac:dyDescent="0.25">
      <c r="A90">
        <v>2790</v>
      </c>
      <c r="B90">
        <v>2790</v>
      </c>
    </row>
    <row r="91" spans="1:2" x14ac:dyDescent="0.25">
      <c r="A91">
        <v>2791</v>
      </c>
      <c r="B91">
        <v>2791</v>
      </c>
    </row>
    <row r="92" spans="1:2" x14ac:dyDescent="0.25">
      <c r="A92">
        <v>2792</v>
      </c>
      <c r="B92">
        <v>2792</v>
      </c>
    </row>
    <row r="93" spans="1:2" x14ac:dyDescent="0.25">
      <c r="A93">
        <v>2793</v>
      </c>
      <c r="B93">
        <v>2793</v>
      </c>
    </row>
    <row r="94" spans="1:2" x14ac:dyDescent="0.25">
      <c r="A94">
        <v>2794</v>
      </c>
      <c r="B94">
        <v>2794</v>
      </c>
    </row>
    <row r="95" spans="1:2" x14ac:dyDescent="0.25">
      <c r="A95">
        <v>2795</v>
      </c>
      <c r="B95">
        <v>2795</v>
      </c>
    </row>
    <row r="96" spans="1:2" x14ac:dyDescent="0.25">
      <c r="A96">
        <v>2796</v>
      </c>
      <c r="B96">
        <v>2796</v>
      </c>
    </row>
    <row r="97" spans="1:2" x14ac:dyDescent="0.25">
      <c r="A97">
        <v>2797</v>
      </c>
      <c r="B97">
        <v>2797</v>
      </c>
    </row>
    <row r="98" spans="1:2" x14ac:dyDescent="0.25">
      <c r="A98">
        <v>2798</v>
      </c>
      <c r="B98">
        <v>2798</v>
      </c>
    </row>
    <row r="99" spans="1:2" x14ac:dyDescent="0.25">
      <c r="A99">
        <v>2799</v>
      </c>
      <c r="B99">
        <v>2799</v>
      </c>
    </row>
    <row r="100" spans="1:2" x14ac:dyDescent="0.25">
      <c r="A100">
        <v>2800</v>
      </c>
      <c r="B100">
        <v>2800</v>
      </c>
    </row>
    <row r="101" spans="1:2" x14ac:dyDescent="0.25">
      <c r="A101">
        <v>2801</v>
      </c>
      <c r="B101">
        <v>2801</v>
      </c>
    </row>
    <row r="102" spans="1:2" x14ac:dyDescent="0.25">
      <c r="A102">
        <v>2802</v>
      </c>
      <c r="B102">
        <v>2802</v>
      </c>
    </row>
    <row r="103" spans="1:2" x14ac:dyDescent="0.25">
      <c r="A103">
        <v>2803</v>
      </c>
      <c r="B103">
        <v>2803</v>
      </c>
    </row>
    <row r="104" spans="1:2" x14ac:dyDescent="0.25">
      <c r="A104">
        <v>2804</v>
      </c>
      <c r="B104">
        <v>2804</v>
      </c>
    </row>
    <row r="105" spans="1:2" x14ac:dyDescent="0.25">
      <c r="A105">
        <v>2805</v>
      </c>
      <c r="B105">
        <v>2805</v>
      </c>
    </row>
    <row r="106" spans="1:2" x14ac:dyDescent="0.25">
      <c r="A106">
        <v>2806</v>
      </c>
      <c r="B106">
        <v>2806</v>
      </c>
    </row>
    <row r="107" spans="1:2" x14ac:dyDescent="0.25">
      <c r="A107">
        <v>2807</v>
      </c>
      <c r="B107">
        <v>2807</v>
      </c>
    </row>
    <row r="108" spans="1:2" x14ac:dyDescent="0.25">
      <c r="A108">
        <v>2808</v>
      </c>
      <c r="B108">
        <v>2808</v>
      </c>
    </row>
    <row r="109" spans="1:2" x14ac:dyDescent="0.25">
      <c r="A109">
        <v>2809</v>
      </c>
      <c r="B109">
        <v>2809</v>
      </c>
    </row>
    <row r="110" spans="1:2" x14ac:dyDescent="0.25">
      <c r="A110">
        <v>2810</v>
      </c>
      <c r="B110">
        <v>2810</v>
      </c>
    </row>
    <row r="111" spans="1:2" x14ac:dyDescent="0.25">
      <c r="A111">
        <v>2811</v>
      </c>
      <c r="B111">
        <v>2811</v>
      </c>
    </row>
    <row r="112" spans="1:2" x14ac:dyDescent="0.25">
      <c r="A112">
        <v>2812</v>
      </c>
      <c r="B112">
        <v>2812</v>
      </c>
    </row>
    <row r="113" spans="1:2" x14ac:dyDescent="0.25">
      <c r="A113">
        <v>2813</v>
      </c>
      <c r="B113">
        <v>2813</v>
      </c>
    </row>
    <row r="114" spans="1:2" x14ac:dyDescent="0.25">
      <c r="A114">
        <v>2814</v>
      </c>
      <c r="B114">
        <v>2814</v>
      </c>
    </row>
    <row r="115" spans="1:2" x14ac:dyDescent="0.25">
      <c r="A115">
        <v>2815</v>
      </c>
      <c r="B115">
        <v>2815</v>
      </c>
    </row>
    <row r="116" spans="1:2" x14ac:dyDescent="0.25">
      <c r="A116">
        <v>2816</v>
      </c>
      <c r="B116">
        <v>2816</v>
      </c>
    </row>
    <row r="117" spans="1:2" x14ac:dyDescent="0.25">
      <c r="A117">
        <v>2817</v>
      </c>
      <c r="B117">
        <v>2817</v>
      </c>
    </row>
    <row r="118" spans="1:2" x14ac:dyDescent="0.25">
      <c r="A118">
        <v>2818</v>
      </c>
      <c r="B118">
        <v>2818</v>
      </c>
    </row>
    <row r="119" spans="1:2" x14ac:dyDescent="0.25">
      <c r="A119">
        <v>2819</v>
      </c>
      <c r="B119">
        <v>2819</v>
      </c>
    </row>
    <row r="120" spans="1:2" x14ac:dyDescent="0.25">
      <c r="A120">
        <v>2820</v>
      </c>
      <c r="B120">
        <v>2820</v>
      </c>
    </row>
    <row r="121" spans="1:2" x14ac:dyDescent="0.25">
      <c r="A121">
        <v>2821</v>
      </c>
      <c r="B121">
        <v>2821</v>
      </c>
    </row>
    <row r="122" spans="1:2" x14ac:dyDescent="0.25">
      <c r="A122">
        <v>2822</v>
      </c>
      <c r="B122">
        <v>2822</v>
      </c>
    </row>
    <row r="123" spans="1:2" x14ac:dyDescent="0.25">
      <c r="A123">
        <v>2823</v>
      </c>
      <c r="B123">
        <v>2823</v>
      </c>
    </row>
    <row r="124" spans="1:2" x14ac:dyDescent="0.25">
      <c r="A124">
        <v>2824</v>
      </c>
      <c r="B124">
        <v>2824</v>
      </c>
    </row>
    <row r="125" spans="1:2" x14ac:dyDescent="0.25">
      <c r="A125">
        <v>2825</v>
      </c>
      <c r="B125">
        <v>2825</v>
      </c>
    </row>
    <row r="126" spans="1:2" x14ac:dyDescent="0.25">
      <c r="A126">
        <v>2826</v>
      </c>
      <c r="B126">
        <v>2826</v>
      </c>
    </row>
    <row r="127" spans="1:2" x14ac:dyDescent="0.25">
      <c r="A127">
        <v>2827</v>
      </c>
      <c r="B127">
        <v>2827</v>
      </c>
    </row>
    <row r="128" spans="1:2" x14ac:dyDescent="0.25">
      <c r="A128">
        <v>2828</v>
      </c>
      <c r="B128">
        <v>2828</v>
      </c>
    </row>
    <row r="129" spans="1:2" x14ac:dyDescent="0.25">
      <c r="A129">
        <v>2829</v>
      </c>
      <c r="B129">
        <v>2829</v>
      </c>
    </row>
    <row r="130" spans="1:2" x14ac:dyDescent="0.25">
      <c r="A130">
        <v>2830</v>
      </c>
      <c r="B130">
        <v>2830</v>
      </c>
    </row>
    <row r="131" spans="1:2" x14ac:dyDescent="0.25">
      <c r="A131">
        <v>2831</v>
      </c>
      <c r="B131">
        <v>2831</v>
      </c>
    </row>
    <row r="132" spans="1:2" x14ac:dyDescent="0.25">
      <c r="A132">
        <v>2832</v>
      </c>
      <c r="B132">
        <v>2832</v>
      </c>
    </row>
    <row r="133" spans="1:2" x14ac:dyDescent="0.25">
      <c r="A133">
        <v>2833</v>
      </c>
      <c r="B133">
        <v>2833</v>
      </c>
    </row>
    <row r="134" spans="1:2" x14ac:dyDescent="0.25">
      <c r="A134">
        <v>2834</v>
      </c>
      <c r="B134">
        <v>2834</v>
      </c>
    </row>
    <row r="135" spans="1:2" x14ac:dyDescent="0.25">
      <c r="A135">
        <v>2835</v>
      </c>
      <c r="B135">
        <v>2835</v>
      </c>
    </row>
    <row r="136" spans="1:2" x14ac:dyDescent="0.25">
      <c r="A136">
        <v>2836</v>
      </c>
      <c r="B136">
        <v>2836</v>
      </c>
    </row>
    <row r="137" spans="1:2" x14ac:dyDescent="0.25">
      <c r="A137">
        <v>2837</v>
      </c>
      <c r="B137">
        <v>2837</v>
      </c>
    </row>
    <row r="138" spans="1:2" x14ac:dyDescent="0.25">
      <c r="A138">
        <v>2838</v>
      </c>
      <c r="B138">
        <v>2838</v>
      </c>
    </row>
    <row r="139" spans="1:2" x14ac:dyDescent="0.25">
      <c r="A139">
        <v>2839</v>
      </c>
      <c r="B139">
        <v>2839</v>
      </c>
    </row>
    <row r="140" spans="1:2" x14ac:dyDescent="0.25">
      <c r="A140">
        <v>2840</v>
      </c>
      <c r="B140">
        <v>2840</v>
      </c>
    </row>
    <row r="141" spans="1:2" x14ac:dyDescent="0.25">
      <c r="A141">
        <v>2841</v>
      </c>
      <c r="B141">
        <v>2841</v>
      </c>
    </row>
    <row r="142" spans="1:2" x14ac:dyDescent="0.25">
      <c r="A142">
        <v>2842</v>
      </c>
      <c r="B142">
        <v>2842</v>
      </c>
    </row>
    <row r="143" spans="1:2" x14ac:dyDescent="0.25">
      <c r="A143">
        <v>2843</v>
      </c>
      <c r="B143">
        <v>2843</v>
      </c>
    </row>
    <row r="144" spans="1:2" x14ac:dyDescent="0.25">
      <c r="A144">
        <v>2844</v>
      </c>
      <c r="B144">
        <v>2844</v>
      </c>
    </row>
    <row r="145" spans="1:2" x14ac:dyDescent="0.25">
      <c r="A145">
        <v>2845</v>
      </c>
      <c r="B145">
        <v>2845</v>
      </c>
    </row>
    <row r="146" spans="1:2" x14ac:dyDescent="0.25">
      <c r="A146">
        <v>2846</v>
      </c>
      <c r="B146">
        <v>2846</v>
      </c>
    </row>
    <row r="147" spans="1:2" x14ac:dyDescent="0.25">
      <c r="A147">
        <v>2847</v>
      </c>
      <c r="B147">
        <v>2847</v>
      </c>
    </row>
    <row r="148" spans="1:2" x14ac:dyDescent="0.25">
      <c r="A148">
        <v>2848</v>
      </c>
      <c r="B148">
        <v>2848</v>
      </c>
    </row>
    <row r="149" spans="1:2" x14ac:dyDescent="0.25">
      <c r="A149">
        <v>2849</v>
      </c>
      <c r="B149">
        <v>2849</v>
      </c>
    </row>
    <row r="150" spans="1:2" x14ac:dyDescent="0.25">
      <c r="A150">
        <v>2850</v>
      </c>
      <c r="B150">
        <v>2850</v>
      </c>
    </row>
    <row r="151" spans="1:2" x14ac:dyDescent="0.25">
      <c r="A151">
        <v>2851</v>
      </c>
      <c r="B151">
        <v>2851</v>
      </c>
    </row>
    <row r="152" spans="1:2" x14ac:dyDescent="0.25">
      <c r="A152">
        <v>2852</v>
      </c>
      <c r="B152">
        <v>2852</v>
      </c>
    </row>
    <row r="153" spans="1:2" x14ac:dyDescent="0.25">
      <c r="A153">
        <v>2853</v>
      </c>
      <c r="B153">
        <v>2853</v>
      </c>
    </row>
    <row r="154" spans="1:2" x14ac:dyDescent="0.25">
      <c r="A154">
        <v>2854</v>
      </c>
      <c r="B154">
        <v>2854</v>
      </c>
    </row>
    <row r="155" spans="1:2" x14ac:dyDescent="0.25">
      <c r="A155">
        <v>2855</v>
      </c>
      <c r="B155">
        <v>2855</v>
      </c>
    </row>
    <row r="156" spans="1:2" x14ac:dyDescent="0.25">
      <c r="A156">
        <v>2856</v>
      </c>
      <c r="B156">
        <v>2856</v>
      </c>
    </row>
    <row r="157" spans="1:2" x14ac:dyDescent="0.25">
      <c r="A157">
        <v>2857</v>
      </c>
      <c r="B157">
        <v>2857</v>
      </c>
    </row>
    <row r="158" spans="1:2" x14ac:dyDescent="0.25">
      <c r="A158">
        <v>2858</v>
      </c>
      <c r="B158">
        <v>2858</v>
      </c>
    </row>
    <row r="159" spans="1:2" x14ac:dyDescent="0.25">
      <c r="A159">
        <v>2859</v>
      </c>
      <c r="B159">
        <v>2859</v>
      </c>
    </row>
    <row r="160" spans="1:2" x14ac:dyDescent="0.25">
      <c r="A160">
        <v>2860</v>
      </c>
      <c r="B160">
        <v>2860</v>
      </c>
    </row>
    <row r="161" spans="1:2" x14ac:dyDescent="0.25">
      <c r="A161">
        <v>2861</v>
      </c>
      <c r="B161">
        <v>2861</v>
      </c>
    </row>
    <row r="162" spans="1:2" x14ac:dyDescent="0.25">
      <c r="A162">
        <v>2862</v>
      </c>
      <c r="B162">
        <v>2862</v>
      </c>
    </row>
    <row r="163" spans="1:2" x14ac:dyDescent="0.25">
      <c r="A163">
        <v>2863</v>
      </c>
      <c r="B163">
        <v>2863</v>
      </c>
    </row>
    <row r="164" spans="1:2" x14ac:dyDescent="0.25">
      <c r="A164">
        <v>2864</v>
      </c>
      <c r="B164">
        <v>2864</v>
      </c>
    </row>
    <row r="165" spans="1:2" x14ac:dyDescent="0.25">
      <c r="A165">
        <v>2865</v>
      </c>
      <c r="B165">
        <v>2865</v>
      </c>
    </row>
    <row r="166" spans="1:2" x14ac:dyDescent="0.25">
      <c r="A166">
        <v>2866</v>
      </c>
      <c r="B166">
        <v>2866</v>
      </c>
    </row>
    <row r="167" spans="1:2" x14ac:dyDescent="0.25">
      <c r="A167">
        <v>2867</v>
      </c>
      <c r="B167">
        <v>2867</v>
      </c>
    </row>
    <row r="168" spans="1:2" x14ac:dyDescent="0.25">
      <c r="A168">
        <v>2868</v>
      </c>
      <c r="B168">
        <v>2868</v>
      </c>
    </row>
    <row r="169" spans="1:2" x14ac:dyDescent="0.25">
      <c r="A169">
        <v>2869</v>
      </c>
      <c r="B169">
        <v>2869</v>
      </c>
    </row>
    <row r="170" spans="1:2" x14ac:dyDescent="0.25">
      <c r="A170">
        <v>2870</v>
      </c>
      <c r="B170">
        <v>2870</v>
      </c>
    </row>
    <row r="171" spans="1:2" x14ac:dyDescent="0.25">
      <c r="A171">
        <v>2871</v>
      </c>
      <c r="B171">
        <v>2871</v>
      </c>
    </row>
    <row r="172" spans="1:2" x14ac:dyDescent="0.25">
      <c r="A172">
        <v>2872</v>
      </c>
      <c r="B172">
        <v>2872</v>
      </c>
    </row>
    <row r="173" spans="1:2" x14ac:dyDescent="0.25">
      <c r="A173">
        <v>2873</v>
      </c>
      <c r="B173">
        <v>2873</v>
      </c>
    </row>
    <row r="174" spans="1:2" x14ac:dyDescent="0.25">
      <c r="A174">
        <v>2874</v>
      </c>
      <c r="B174">
        <v>2874</v>
      </c>
    </row>
    <row r="175" spans="1:2" x14ac:dyDescent="0.25">
      <c r="A175">
        <v>2875</v>
      </c>
      <c r="B175">
        <v>2875</v>
      </c>
    </row>
    <row r="176" spans="1:2" x14ac:dyDescent="0.25">
      <c r="A176">
        <v>2876</v>
      </c>
      <c r="B176">
        <v>2876</v>
      </c>
    </row>
    <row r="177" spans="1:2" x14ac:dyDescent="0.25">
      <c r="A177">
        <v>2877</v>
      </c>
      <c r="B177">
        <v>2877</v>
      </c>
    </row>
    <row r="178" spans="1:2" x14ac:dyDescent="0.25">
      <c r="A178">
        <v>2878</v>
      </c>
      <c r="B178">
        <v>2878</v>
      </c>
    </row>
    <row r="179" spans="1:2" x14ac:dyDescent="0.25">
      <c r="A179">
        <v>2879</v>
      </c>
      <c r="B179">
        <v>2879</v>
      </c>
    </row>
    <row r="180" spans="1:2" x14ac:dyDescent="0.25">
      <c r="A180">
        <v>2880</v>
      </c>
      <c r="B180">
        <v>2880</v>
      </c>
    </row>
    <row r="181" spans="1:2" x14ac:dyDescent="0.25">
      <c r="A181">
        <v>2881</v>
      </c>
      <c r="B181">
        <v>2881</v>
      </c>
    </row>
    <row r="182" spans="1:2" x14ac:dyDescent="0.25">
      <c r="A182">
        <v>2882</v>
      </c>
      <c r="B182">
        <v>2882</v>
      </c>
    </row>
    <row r="183" spans="1:2" x14ac:dyDescent="0.25">
      <c r="A183">
        <v>2883</v>
      </c>
      <c r="B183">
        <v>2883</v>
      </c>
    </row>
    <row r="184" spans="1:2" x14ac:dyDescent="0.25">
      <c r="A184">
        <v>2884</v>
      </c>
      <c r="B184">
        <v>2884</v>
      </c>
    </row>
    <row r="185" spans="1:2" x14ac:dyDescent="0.25">
      <c r="A185">
        <v>2885</v>
      </c>
      <c r="B185">
        <v>2885</v>
      </c>
    </row>
    <row r="186" spans="1:2" x14ac:dyDescent="0.25">
      <c r="A186">
        <v>2886</v>
      </c>
      <c r="B186">
        <v>2886</v>
      </c>
    </row>
    <row r="187" spans="1:2" x14ac:dyDescent="0.25">
      <c r="A187">
        <v>2887</v>
      </c>
      <c r="B187">
        <v>2887</v>
      </c>
    </row>
    <row r="188" spans="1:2" x14ac:dyDescent="0.25">
      <c r="A188">
        <v>2888</v>
      </c>
      <c r="B188">
        <v>2888</v>
      </c>
    </row>
    <row r="189" spans="1:2" x14ac:dyDescent="0.25">
      <c r="A189">
        <v>2889</v>
      </c>
      <c r="B189">
        <v>2889</v>
      </c>
    </row>
    <row r="190" spans="1:2" x14ac:dyDescent="0.25">
      <c r="A190">
        <v>2890</v>
      </c>
      <c r="B190">
        <v>2890</v>
      </c>
    </row>
    <row r="191" spans="1:2" x14ac:dyDescent="0.25">
      <c r="A191">
        <v>2891</v>
      </c>
      <c r="B191">
        <v>2891</v>
      </c>
    </row>
    <row r="192" spans="1:2" x14ac:dyDescent="0.25">
      <c r="A192">
        <v>2892</v>
      </c>
      <c r="B192">
        <v>2892</v>
      </c>
    </row>
    <row r="193" spans="1:2" x14ac:dyDescent="0.25">
      <c r="A193">
        <v>2893</v>
      </c>
      <c r="B193">
        <v>2893</v>
      </c>
    </row>
    <row r="194" spans="1:2" x14ac:dyDescent="0.25">
      <c r="A194">
        <v>2894</v>
      </c>
      <c r="B194">
        <v>2894</v>
      </c>
    </row>
    <row r="195" spans="1:2" x14ac:dyDescent="0.25">
      <c r="A195">
        <v>2895</v>
      </c>
      <c r="B195">
        <v>2895</v>
      </c>
    </row>
    <row r="196" spans="1:2" x14ac:dyDescent="0.25">
      <c r="A196">
        <v>2896</v>
      </c>
      <c r="B196">
        <v>2896</v>
      </c>
    </row>
    <row r="197" spans="1:2" x14ac:dyDescent="0.25">
      <c r="A197">
        <v>2897</v>
      </c>
      <c r="B197">
        <v>2897</v>
      </c>
    </row>
    <row r="198" spans="1:2" x14ac:dyDescent="0.25">
      <c r="A198">
        <v>2898</v>
      </c>
      <c r="B198">
        <v>2898</v>
      </c>
    </row>
    <row r="199" spans="1:2" x14ac:dyDescent="0.25">
      <c r="A199">
        <v>2899</v>
      </c>
      <c r="B199">
        <v>2899</v>
      </c>
    </row>
    <row r="200" spans="1:2" x14ac:dyDescent="0.25">
      <c r="A200">
        <v>2900</v>
      </c>
      <c r="B200">
        <v>2900</v>
      </c>
    </row>
    <row r="201" spans="1:2" x14ac:dyDescent="0.25">
      <c r="A201">
        <v>2901</v>
      </c>
      <c r="B201">
        <v>2901</v>
      </c>
    </row>
    <row r="202" spans="1:2" x14ac:dyDescent="0.25">
      <c r="A202">
        <v>2902</v>
      </c>
      <c r="B202">
        <v>2902</v>
      </c>
    </row>
    <row r="203" spans="1:2" x14ac:dyDescent="0.25">
      <c r="A203">
        <v>2903</v>
      </c>
      <c r="B203">
        <v>2903</v>
      </c>
    </row>
    <row r="204" spans="1:2" x14ac:dyDescent="0.25">
      <c r="A204">
        <v>2904</v>
      </c>
      <c r="B204">
        <v>2904</v>
      </c>
    </row>
    <row r="205" spans="1:2" x14ac:dyDescent="0.25">
      <c r="A205">
        <v>2905</v>
      </c>
      <c r="B205">
        <v>2905</v>
      </c>
    </row>
    <row r="206" spans="1:2" x14ac:dyDescent="0.25">
      <c r="A206">
        <v>2906</v>
      </c>
      <c r="B206">
        <v>2906</v>
      </c>
    </row>
    <row r="207" spans="1:2" x14ac:dyDescent="0.25">
      <c r="A207">
        <v>2907</v>
      </c>
      <c r="B207">
        <v>2907</v>
      </c>
    </row>
    <row r="208" spans="1:2" x14ac:dyDescent="0.25">
      <c r="A208">
        <v>2908</v>
      </c>
      <c r="B208">
        <v>2908</v>
      </c>
    </row>
    <row r="209" spans="1:2" x14ac:dyDescent="0.25">
      <c r="A209">
        <v>2909</v>
      </c>
      <c r="B209">
        <v>2909</v>
      </c>
    </row>
    <row r="210" spans="1:2" x14ac:dyDescent="0.25">
      <c r="A210">
        <v>2910</v>
      </c>
      <c r="B210">
        <v>2910</v>
      </c>
    </row>
    <row r="211" spans="1:2" x14ac:dyDescent="0.25">
      <c r="A211">
        <v>2911</v>
      </c>
      <c r="B211">
        <v>2911</v>
      </c>
    </row>
    <row r="212" spans="1:2" x14ac:dyDescent="0.25">
      <c r="A212">
        <v>2912</v>
      </c>
      <c r="B212">
        <v>2912</v>
      </c>
    </row>
    <row r="213" spans="1:2" x14ac:dyDescent="0.25">
      <c r="A213">
        <v>2913</v>
      </c>
      <c r="B213">
        <v>2913</v>
      </c>
    </row>
    <row r="214" spans="1:2" x14ac:dyDescent="0.25">
      <c r="A214">
        <v>2914</v>
      </c>
      <c r="B214">
        <v>2914</v>
      </c>
    </row>
    <row r="215" spans="1:2" x14ac:dyDescent="0.25">
      <c r="A215">
        <v>2915</v>
      </c>
      <c r="B215">
        <v>2915</v>
      </c>
    </row>
    <row r="216" spans="1:2" x14ac:dyDescent="0.25">
      <c r="A216">
        <v>2916</v>
      </c>
      <c r="B216">
        <v>2916</v>
      </c>
    </row>
    <row r="217" spans="1:2" x14ac:dyDescent="0.25">
      <c r="A217">
        <v>2917</v>
      </c>
      <c r="B217">
        <v>2917</v>
      </c>
    </row>
    <row r="218" spans="1:2" x14ac:dyDescent="0.25">
      <c r="A218">
        <v>2918</v>
      </c>
      <c r="B218">
        <v>2918</v>
      </c>
    </row>
    <row r="219" spans="1:2" x14ac:dyDescent="0.25">
      <c r="A219">
        <v>2919</v>
      </c>
      <c r="B219">
        <v>2919</v>
      </c>
    </row>
    <row r="220" spans="1:2" x14ac:dyDescent="0.25">
      <c r="A220">
        <v>2920</v>
      </c>
      <c r="B220">
        <v>2920</v>
      </c>
    </row>
    <row r="221" spans="1:2" x14ac:dyDescent="0.25">
      <c r="A221">
        <v>2921</v>
      </c>
      <c r="B221">
        <v>2921</v>
      </c>
    </row>
    <row r="222" spans="1:2" x14ac:dyDescent="0.25">
      <c r="A222">
        <v>2922</v>
      </c>
      <c r="B222">
        <v>2922</v>
      </c>
    </row>
    <row r="223" spans="1:2" x14ac:dyDescent="0.25">
      <c r="A223">
        <v>2923</v>
      </c>
      <c r="B223">
        <v>2923</v>
      </c>
    </row>
    <row r="224" spans="1:2" x14ac:dyDescent="0.25">
      <c r="A224">
        <v>2924</v>
      </c>
      <c r="B224">
        <v>2924</v>
      </c>
    </row>
    <row r="225" spans="1:2" x14ac:dyDescent="0.25">
      <c r="A225">
        <v>2925</v>
      </c>
      <c r="B225">
        <v>2925</v>
      </c>
    </row>
    <row r="226" spans="1:2" x14ac:dyDescent="0.25">
      <c r="A226">
        <v>2926</v>
      </c>
      <c r="B226">
        <v>2926</v>
      </c>
    </row>
    <row r="227" spans="1:2" x14ac:dyDescent="0.25">
      <c r="A227">
        <v>2927</v>
      </c>
      <c r="B227">
        <v>2927</v>
      </c>
    </row>
    <row r="228" spans="1:2" x14ac:dyDescent="0.25">
      <c r="A228">
        <v>2928</v>
      </c>
      <c r="B228">
        <v>2928</v>
      </c>
    </row>
    <row r="229" spans="1:2" x14ac:dyDescent="0.25">
      <c r="A229">
        <v>2929</v>
      </c>
      <c r="B229">
        <v>2929</v>
      </c>
    </row>
    <row r="230" spans="1:2" x14ac:dyDescent="0.25">
      <c r="A230">
        <v>2930</v>
      </c>
      <c r="B230">
        <v>2930</v>
      </c>
    </row>
    <row r="231" spans="1:2" x14ac:dyDescent="0.25">
      <c r="A231">
        <v>2931</v>
      </c>
      <c r="B231">
        <v>2931</v>
      </c>
    </row>
    <row r="232" spans="1:2" x14ac:dyDescent="0.25">
      <c r="A232">
        <v>2932</v>
      </c>
      <c r="B232">
        <v>2932</v>
      </c>
    </row>
    <row r="233" spans="1:2" x14ac:dyDescent="0.25">
      <c r="A233">
        <v>2933</v>
      </c>
      <c r="B233">
        <v>2933</v>
      </c>
    </row>
    <row r="234" spans="1:2" x14ac:dyDescent="0.25">
      <c r="A234">
        <v>2934</v>
      </c>
      <c r="B234">
        <v>2934</v>
      </c>
    </row>
    <row r="235" spans="1:2" x14ac:dyDescent="0.25">
      <c r="A235">
        <v>2935</v>
      </c>
      <c r="B235">
        <v>2935</v>
      </c>
    </row>
    <row r="236" spans="1:2" x14ac:dyDescent="0.25">
      <c r="A236">
        <v>2936</v>
      </c>
      <c r="B236">
        <v>2936</v>
      </c>
    </row>
    <row r="237" spans="1:2" x14ac:dyDescent="0.25">
      <c r="A237">
        <v>2937</v>
      </c>
      <c r="B237">
        <v>2937</v>
      </c>
    </row>
    <row r="238" spans="1:2" x14ac:dyDescent="0.25">
      <c r="A238">
        <v>2938</v>
      </c>
      <c r="B238">
        <v>2938</v>
      </c>
    </row>
    <row r="239" spans="1:2" x14ac:dyDescent="0.25">
      <c r="A239">
        <v>2939</v>
      </c>
      <c r="B239">
        <v>2939</v>
      </c>
    </row>
    <row r="240" spans="1:2" x14ac:dyDescent="0.25">
      <c r="A240">
        <v>2940</v>
      </c>
      <c r="B240">
        <v>2940</v>
      </c>
    </row>
    <row r="241" spans="1:2" x14ac:dyDescent="0.25">
      <c r="A241">
        <v>2941</v>
      </c>
      <c r="B241">
        <v>2941</v>
      </c>
    </row>
    <row r="242" spans="1:2" x14ac:dyDescent="0.25">
      <c r="A242">
        <v>2942</v>
      </c>
      <c r="B242">
        <v>2942</v>
      </c>
    </row>
    <row r="243" spans="1:2" x14ac:dyDescent="0.25">
      <c r="A243">
        <v>2943</v>
      </c>
      <c r="B243">
        <v>2943</v>
      </c>
    </row>
    <row r="244" spans="1:2" x14ac:dyDescent="0.25">
      <c r="A244">
        <v>2944</v>
      </c>
      <c r="B244">
        <v>2944</v>
      </c>
    </row>
    <row r="245" spans="1:2" x14ac:dyDescent="0.25">
      <c r="A245">
        <v>2945</v>
      </c>
      <c r="B245">
        <v>2945</v>
      </c>
    </row>
    <row r="246" spans="1:2" x14ac:dyDescent="0.25">
      <c r="A246">
        <v>2946</v>
      </c>
      <c r="B246">
        <v>2946</v>
      </c>
    </row>
    <row r="247" spans="1:2" x14ac:dyDescent="0.25">
      <c r="A247">
        <v>2947</v>
      </c>
      <c r="B247">
        <v>2947</v>
      </c>
    </row>
    <row r="248" spans="1:2" x14ac:dyDescent="0.25">
      <c r="A248">
        <v>2948</v>
      </c>
      <c r="B248">
        <v>2948</v>
      </c>
    </row>
    <row r="249" spans="1:2" x14ac:dyDescent="0.25">
      <c r="A249">
        <v>2949</v>
      </c>
      <c r="B249">
        <v>2949</v>
      </c>
    </row>
    <row r="250" spans="1:2" x14ac:dyDescent="0.25">
      <c r="A250">
        <v>2950</v>
      </c>
      <c r="B250">
        <v>2950</v>
      </c>
    </row>
    <row r="251" spans="1:2" x14ac:dyDescent="0.25">
      <c r="A251">
        <v>2951</v>
      </c>
      <c r="B251">
        <v>2951</v>
      </c>
    </row>
    <row r="252" spans="1:2" x14ac:dyDescent="0.25">
      <c r="A252">
        <v>2952</v>
      </c>
      <c r="B252">
        <v>2952</v>
      </c>
    </row>
    <row r="253" spans="1:2" x14ac:dyDescent="0.25">
      <c r="A253">
        <v>2953</v>
      </c>
      <c r="B253">
        <v>2953</v>
      </c>
    </row>
    <row r="254" spans="1:2" x14ac:dyDescent="0.25">
      <c r="A254">
        <v>2954</v>
      </c>
      <c r="B254">
        <v>2954</v>
      </c>
    </row>
    <row r="255" spans="1:2" x14ac:dyDescent="0.25">
      <c r="A255">
        <v>2955</v>
      </c>
      <c r="B255">
        <v>2955</v>
      </c>
    </row>
    <row r="256" spans="1:2" x14ac:dyDescent="0.25">
      <c r="A256">
        <v>2956</v>
      </c>
      <c r="B256">
        <v>2956</v>
      </c>
    </row>
    <row r="257" spans="1:2" x14ac:dyDescent="0.25">
      <c r="A257">
        <v>2957</v>
      </c>
      <c r="B257">
        <v>2957</v>
      </c>
    </row>
    <row r="258" spans="1:2" x14ac:dyDescent="0.25">
      <c r="A258">
        <v>2958</v>
      </c>
      <c r="B258">
        <v>2958</v>
      </c>
    </row>
    <row r="259" spans="1:2" x14ac:dyDescent="0.25">
      <c r="A259">
        <v>2959</v>
      </c>
      <c r="B259">
        <v>2959</v>
      </c>
    </row>
    <row r="260" spans="1:2" x14ac:dyDescent="0.25">
      <c r="A260">
        <v>2960</v>
      </c>
      <c r="B260">
        <v>2960</v>
      </c>
    </row>
    <row r="261" spans="1:2" x14ac:dyDescent="0.25">
      <c r="A261">
        <v>2961</v>
      </c>
      <c r="B261">
        <v>2961</v>
      </c>
    </row>
    <row r="262" spans="1:2" x14ac:dyDescent="0.25">
      <c r="A262">
        <v>2962</v>
      </c>
      <c r="B262">
        <v>2962</v>
      </c>
    </row>
    <row r="263" spans="1:2" x14ac:dyDescent="0.25">
      <c r="A263">
        <v>2963</v>
      </c>
      <c r="B263">
        <v>2963</v>
      </c>
    </row>
    <row r="264" spans="1:2" x14ac:dyDescent="0.25">
      <c r="A264">
        <v>2964</v>
      </c>
      <c r="B264">
        <v>2964</v>
      </c>
    </row>
    <row r="265" spans="1:2" x14ac:dyDescent="0.25">
      <c r="A265">
        <v>2965</v>
      </c>
      <c r="B265">
        <v>2965</v>
      </c>
    </row>
    <row r="266" spans="1:2" x14ac:dyDescent="0.25">
      <c r="A266">
        <v>2966</v>
      </c>
      <c r="B266">
        <v>2966</v>
      </c>
    </row>
    <row r="267" spans="1:2" x14ac:dyDescent="0.25">
      <c r="A267">
        <v>2967</v>
      </c>
      <c r="B267">
        <v>2967</v>
      </c>
    </row>
    <row r="268" spans="1:2" x14ac:dyDescent="0.25">
      <c r="A268">
        <v>2968</v>
      </c>
      <c r="B268">
        <v>2968</v>
      </c>
    </row>
    <row r="269" spans="1:2" x14ac:dyDescent="0.25">
      <c r="A269">
        <v>2969</v>
      </c>
      <c r="B269">
        <v>2969</v>
      </c>
    </row>
    <row r="270" spans="1:2" x14ac:dyDescent="0.25">
      <c r="A270">
        <v>2970</v>
      </c>
      <c r="B270">
        <v>2970</v>
      </c>
    </row>
    <row r="271" spans="1:2" x14ac:dyDescent="0.25">
      <c r="A271">
        <v>2971</v>
      </c>
      <c r="B271">
        <v>2971</v>
      </c>
    </row>
    <row r="272" spans="1:2" x14ac:dyDescent="0.25">
      <c r="A272">
        <v>2972</v>
      </c>
      <c r="B272">
        <v>2972</v>
      </c>
    </row>
    <row r="273" spans="1:2" x14ac:dyDescent="0.25">
      <c r="A273">
        <v>2973</v>
      </c>
      <c r="B273">
        <v>2973</v>
      </c>
    </row>
    <row r="274" spans="1:2" x14ac:dyDescent="0.25">
      <c r="A274">
        <v>2974</v>
      </c>
      <c r="B274">
        <v>2974</v>
      </c>
    </row>
    <row r="275" spans="1:2" x14ac:dyDescent="0.25">
      <c r="A275">
        <v>2975</v>
      </c>
      <c r="B275">
        <v>2975</v>
      </c>
    </row>
    <row r="276" spans="1:2" x14ac:dyDescent="0.25">
      <c r="A276">
        <v>2976</v>
      </c>
      <c r="B276">
        <v>2976</v>
      </c>
    </row>
    <row r="277" spans="1:2" x14ac:dyDescent="0.25">
      <c r="A277">
        <v>2977</v>
      </c>
      <c r="B277">
        <v>2977</v>
      </c>
    </row>
    <row r="278" spans="1:2" x14ac:dyDescent="0.25">
      <c r="A278">
        <v>2978</v>
      </c>
      <c r="B278">
        <v>2978</v>
      </c>
    </row>
    <row r="279" spans="1:2" x14ac:dyDescent="0.25">
      <c r="A279">
        <v>2979</v>
      </c>
      <c r="B279">
        <v>2979</v>
      </c>
    </row>
    <row r="280" spans="1:2" x14ac:dyDescent="0.25">
      <c r="A280">
        <v>2980</v>
      </c>
      <c r="B280">
        <v>2980</v>
      </c>
    </row>
    <row r="281" spans="1:2" x14ac:dyDescent="0.25">
      <c r="A281">
        <v>2981</v>
      </c>
      <c r="B281">
        <v>2981</v>
      </c>
    </row>
    <row r="282" spans="1:2" x14ac:dyDescent="0.25">
      <c r="A282">
        <v>2982</v>
      </c>
      <c r="B282">
        <v>2982</v>
      </c>
    </row>
    <row r="283" spans="1:2" x14ac:dyDescent="0.25">
      <c r="A283">
        <v>2983</v>
      </c>
      <c r="B283">
        <v>2983</v>
      </c>
    </row>
    <row r="284" spans="1:2" x14ac:dyDescent="0.25">
      <c r="A284">
        <v>2984</v>
      </c>
      <c r="B284">
        <v>2984</v>
      </c>
    </row>
    <row r="285" spans="1:2" x14ac:dyDescent="0.25">
      <c r="A285">
        <v>2985</v>
      </c>
      <c r="B285">
        <v>2985</v>
      </c>
    </row>
    <row r="286" spans="1:2" x14ac:dyDescent="0.25">
      <c r="A286">
        <v>2986</v>
      </c>
      <c r="B286">
        <v>2986</v>
      </c>
    </row>
    <row r="287" spans="1:2" x14ac:dyDescent="0.25">
      <c r="A287">
        <v>2987</v>
      </c>
      <c r="B287">
        <v>2987</v>
      </c>
    </row>
    <row r="288" spans="1:2" x14ac:dyDescent="0.25">
      <c r="A288">
        <v>2988</v>
      </c>
      <c r="B288">
        <v>2988</v>
      </c>
    </row>
    <row r="289" spans="1:2" x14ac:dyDescent="0.25">
      <c r="A289">
        <v>2989</v>
      </c>
      <c r="B289">
        <v>2989</v>
      </c>
    </row>
    <row r="290" spans="1:2" x14ac:dyDescent="0.25">
      <c r="A290">
        <v>2990</v>
      </c>
      <c r="B290">
        <v>2990</v>
      </c>
    </row>
    <row r="291" spans="1:2" x14ac:dyDescent="0.25">
      <c r="A291">
        <v>2991</v>
      </c>
      <c r="B291">
        <v>2991</v>
      </c>
    </row>
    <row r="292" spans="1:2" x14ac:dyDescent="0.25">
      <c r="A292">
        <v>2992</v>
      </c>
      <c r="B292">
        <v>2992</v>
      </c>
    </row>
    <row r="293" spans="1:2" x14ac:dyDescent="0.25">
      <c r="A293">
        <v>2993</v>
      </c>
      <c r="B293">
        <v>2993</v>
      </c>
    </row>
    <row r="294" spans="1:2" x14ac:dyDescent="0.25">
      <c r="A294">
        <v>2994</v>
      </c>
      <c r="B294">
        <v>2994</v>
      </c>
    </row>
    <row r="295" spans="1:2" x14ac:dyDescent="0.25">
      <c r="A295">
        <v>2995</v>
      </c>
      <c r="B295">
        <v>2995</v>
      </c>
    </row>
    <row r="296" spans="1:2" x14ac:dyDescent="0.25">
      <c r="A296">
        <v>2996</v>
      </c>
      <c r="B296">
        <v>2996</v>
      </c>
    </row>
    <row r="297" spans="1:2" x14ac:dyDescent="0.25">
      <c r="A297">
        <v>2997</v>
      </c>
      <c r="B297">
        <v>2997</v>
      </c>
    </row>
    <row r="298" spans="1:2" x14ac:dyDescent="0.25">
      <c r="A298">
        <v>2998</v>
      </c>
      <c r="B298">
        <v>2998</v>
      </c>
    </row>
    <row r="299" spans="1:2" x14ac:dyDescent="0.25">
      <c r="A299">
        <v>2999</v>
      </c>
      <c r="B299">
        <v>2999</v>
      </c>
    </row>
    <row r="300" spans="1:2" x14ac:dyDescent="0.25">
      <c r="A300">
        <v>3000</v>
      </c>
      <c r="B300">
        <v>3000</v>
      </c>
    </row>
    <row r="301" spans="1:2" x14ac:dyDescent="0.25">
      <c r="A301">
        <v>3001</v>
      </c>
      <c r="B301">
        <v>3001</v>
      </c>
    </row>
    <row r="302" spans="1:2" x14ac:dyDescent="0.25">
      <c r="A302">
        <v>3002</v>
      </c>
      <c r="B302">
        <v>3002</v>
      </c>
    </row>
    <row r="303" spans="1:2" x14ac:dyDescent="0.25">
      <c r="A303">
        <v>3003</v>
      </c>
      <c r="B303">
        <v>3003</v>
      </c>
    </row>
    <row r="304" spans="1:2" x14ac:dyDescent="0.25">
      <c r="A304">
        <v>3004</v>
      </c>
      <c r="B304">
        <v>3004</v>
      </c>
    </row>
    <row r="305" spans="1:2" x14ac:dyDescent="0.25">
      <c r="A305">
        <v>3005</v>
      </c>
      <c r="B305">
        <v>3005</v>
      </c>
    </row>
    <row r="306" spans="1:2" x14ac:dyDescent="0.25">
      <c r="A306">
        <v>3006</v>
      </c>
      <c r="B306">
        <v>3006</v>
      </c>
    </row>
    <row r="307" spans="1:2" x14ac:dyDescent="0.25">
      <c r="A307">
        <v>3007</v>
      </c>
      <c r="B307">
        <v>3007</v>
      </c>
    </row>
    <row r="308" spans="1:2" x14ac:dyDescent="0.25">
      <c r="A308">
        <v>3008</v>
      </c>
      <c r="B308">
        <v>3008</v>
      </c>
    </row>
    <row r="309" spans="1:2" x14ac:dyDescent="0.25">
      <c r="A309">
        <v>3009</v>
      </c>
      <c r="B309">
        <v>3009</v>
      </c>
    </row>
    <row r="310" spans="1:2" x14ac:dyDescent="0.25">
      <c r="A310">
        <v>3010</v>
      </c>
      <c r="B310">
        <v>3010</v>
      </c>
    </row>
    <row r="311" spans="1:2" x14ac:dyDescent="0.25">
      <c r="A311">
        <v>3011</v>
      </c>
      <c r="B311">
        <v>3011</v>
      </c>
    </row>
    <row r="312" spans="1:2" x14ac:dyDescent="0.25">
      <c r="A312">
        <v>3012</v>
      </c>
      <c r="B312">
        <v>3012</v>
      </c>
    </row>
    <row r="313" spans="1:2" x14ac:dyDescent="0.25">
      <c r="A313">
        <v>3013</v>
      </c>
      <c r="B313">
        <v>3013</v>
      </c>
    </row>
    <row r="314" spans="1:2" x14ac:dyDescent="0.25">
      <c r="A314">
        <v>3014</v>
      </c>
      <c r="B314">
        <v>3014</v>
      </c>
    </row>
    <row r="315" spans="1:2" x14ac:dyDescent="0.25">
      <c r="A315">
        <v>3015</v>
      </c>
      <c r="B315">
        <v>3015</v>
      </c>
    </row>
    <row r="316" spans="1:2" x14ac:dyDescent="0.25">
      <c r="A316">
        <v>3016</v>
      </c>
      <c r="B316">
        <v>3016</v>
      </c>
    </row>
    <row r="317" spans="1:2" x14ac:dyDescent="0.25">
      <c r="A317">
        <v>3017</v>
      </c>
      <c r="B317">
        <v>3017</v>
      </c>
    </row>
    <row r="318" spans="1:2" x14ac:dyDescent="0.25">
      <c r="A318">
        <v>3018</v>
      </c>
      <c r="B318">
        <v>3018</v>
      </c>
    </row>
    <row r="319" spans="1:2" x14ac:dyDescent="0.25">
      <c r="A319">
        <v>3019</v>
      </c>
      <c r="B319">
        <v>3019</v>
      </c>
    </row>
    <row r="320" spans="1:2" x14ac:dyDescent="0.25">
      <c r="A320">
        <v>3020</v>
      </c>
      <c r="B320">
        <v>3020</v>
      </c>
    </row>
    <row r="321" spans="1:2" x14ac:dyDescent="0.25">
      <c r="A321">
        <v>3021</v>
      </c>
      <c r="B321">
        <v>3021</v>
      </c>
    </row>
    <row r="322" spans="1:2" x14ac:dyDescent="0.25">
      <c r="A322">
        <v>3022</v>
      </c>
      <c r="B322">
        <v>3022</v>
      </c>
    </row>
    <row r="323" spans="1:2" x14ac:dyDescent="0.25">
      <c r="A323">
        <v>3023</v>
      </c>
      <c r="B323">
        <v>3023</v>
      </c>
    </row>
    <row r="324" spans="1:2" x14ac:dyDescent="0.25">
      <c r="A324">
        <v>3024</v>
      </c>
      <c r="B324">
        <v>3024</v>
      </c>
    </row>
    <row r="325" spans="1:2" x14ac:dyDescent="0.25">
      <c r="A325">
        <v>3025</v>
      </c>
      <c r="B325">
        <v>3025</v>
      </c>
    </row>
    <row r="326" spans="1:2" x14ac:dyDescent="0.25">
      <c r="A326">
        <v>3026</v>
      </c>
      <c r="B326">
        <v>3026</v>
      </c>
    </row>
    <row r="327" spans="1:2" x14ac:dyDescent="0.25">
      <c r="A327">
        <v>3027</v>
      </c>
      <c r="B327">
        <v>3027</v>
      </c>
    </row>
    <row r="328" spans="1:2" x14ac:dyDescent="0.25">
      <c r="A328">
        <v>3028</v>
      </c>
      <c r="B328">
        <v>3028</v>
      </c>
    </row>
    <row r="329" spans="1:2" x14ac:dyDescent="0.25">
      <c r="A329">
        <v>3029</v>
      </c>
      <c r="B329">
        <v>3029</v>
      </c>
    </row>
    <row r="330" spans="1:2" x14ac:dyDescent="0.25">
      <c r="A330">
        <v>3030</v>
      </c>
      <c r="B330">
        <v>3030</v>
      </c>
    </row>
    <row r="331" spans="1:2" x14ac:dyDescent="0.25">
      <c r="A331">
        <v>3031</v>
      </c>
      <c r="B331">
        <v>3031</v>
      </c>
    </row>
    <row r="332" spans="1:2" x14ac:dyDescent="0.25">
      <c r="A332">
        <v>3032</v>
      </c>
      <c r="B332">
        <v>3032</v>
      </c>
    </row>
    <row r="333" spans="1:2" x14ac:dyDescent="0.25">
      <c r="A333">
        <v>3033</v>
      </c>
      <c r="B333">
        <v>3033</v>
      </c>
    </row>
    <row r="334" spans="1:2" x14ac:dyDescent="0.25">
      <c r="A334">
        <v>3034</v>
      </c>
      <c r="B334">
        <v>3034</v>
      </c>
    </row>
    <row r="335" spans="1:2" x14ac:dyDescent="0.25">
      <c r="A335">
        <v>3035</v>
      </c>
      <c r="B335">
        <v>3035</v>
      </c>
    </row>
    <row r="336" spans="1:2" x14ac:dyDescent="0.25">
      <c r="A336">
        <v>3036</v>
      </c>
      <c r="B336">
        <v>3036</v>
      </c>
    </row>
    <row r="337" spans="1:2" x14ac:dyDescent="0.25">
      <c r="A337">
        <v>3037</v>
      </c>
      <c r="B337">
        <v>3037</v>
      </c>
    </row>
    <row r="338" spans="1:2" x14ac:dyDescent="0.25">
      <c r="A338">
        <v>3038</v>
      </c>
      <c r="B338">
        <v>3038</v>
      </c>
    </row>
    <row r="339" spans="1:2" x14ac:dyDescent="0.25">
      <c r="A339">
        <v>3039</v>
      </c>
      <c r="B339">
        <v>3039</v>
      </c>
    </row>
    <row r="340" spans="1:2" x14ac:dyDescent="0.25">
      <c r="A340">
        <v>3040</v>
      </c>
      <c r="B340">
        <v>3040</v>
      </c>
    </row>
    <row r="341" spans="1:2" x14ac:dyDescent="0.25">
      <c r="A341">
        <v>3041</v>
      </c>
      <c r="B341">
        <v>3041</v>
      </c>
    </row>
    <row r="342" spans="1:2" x14ac:dyDescent="0.25">
      <c r="A342">
        <v>3042</v>
      </c>
      <c r="B342">
        <v>3042</v>
      </c>
    </row>
    <row r="343" spans="1:2" x14ac:dyDescent="0.25">
      <c r="A343">
        <v>3043</v>
      </c>
      <c r="B343">
        <v>3043</v>
      </c>
    </row>
    <row r="344" spans="1:2" x14ac:dyDescent="0.25">
      <c r="A344">
        <v>3044</v>
      </c>
      <c r="B344">
        <v>3044</v>
      </c>
    </row>
    <row r="345" spans="1:2" x14ac:dyDescent="0.25">
      <c r="A345">
        <v>3045</v>
      </c>
      <c r="B345">
        <v>3045</v>
      </c>
    </row>
    <row r="346" spans="1:2" x14ac:dyDescent="0.25">
      <c r="A346">
        <v>3046</v>
      </c>
      <c r="B346">
        <v>3046</v>
      </c>
    </row>
    <row r="347" spans="1:2" x14ac:dyDescent="0.25">
      <c r="A347">
        <v>3047</v>
      </c>
      <c r="B347">
        <v>3047</v>
      </c>
    </row>
    <row r="348" spans="1:2" x14ac:dyDescent="0.25">
      <c r="A348">
        <v>3048</v>
      </c>
      <c r="B348">
        <v>3048</v>
      </c>
    </row>
    <row r="349" spans="1:2" x14ac:dyDescent="0.25">
      <c r="A349">
        <v>3049</v>
      </c>
      <c r="B349">
        <v>3049</v>
      </c>
    </row>
    <row r="350" spans="1:2" x14ac:dyDescent="0.25">
      <c r="A350">
        <v>3050</v>
      </c>
      <c r="B350">
        <v>3050</v>
      </c>
    </row>
    <row r="351" spans="1:2" x14ac:dyDescent="0.25">
      <c r="A351">
        <v>3051</v>
      </c>
      <c r="B351">
        <v>3051</v>
      </c>
    </row>
    <row r="352" spans="1:2" x14ac:dyDescent="0.25">
      <c r="A352">
        <v>3052</v>
      </c>
      <c r="B352">
        <v>3052</v>
      </c>
    </row>
    <row r="353" spans="1:2" x14ac:dyDescent="0.25">
      <c r="A353">
        <v>3053</v>
      </c>
      <c r="B353">
        <v>3053</v>
      </c>
    </row>
    <row r="354" spans="1:2" x14ac:dyDescent="0.25">
      <c r="A354">
        <v>3054</v>
      </c>
      <c r="B354">
        <v>3054</v>
      </c>
    </row>
    <row r="355" spans="1:2" x14ac:dyDescent="0.25">
      <c r="A355">
        <v>3055</v>
      </c>
      <c r="B355">
        <v>3055</v>
      </c>
    </row>
    <row r="356" spans="1:2" x14ac:dyDescent="0.25">
      <c r="A356">
        <v>3056</v>
      </c>
      <c r="B356">
        <v>3056</v>
      </c>
    </row>
    <row r="357" spans="1:2" x14ac:dyDescent="0.25">
      <c r="A357">
        <v>3057</v>
      </c>
      <c r="B357">
        <v>3057</v>
      </c>
    </row>
    <row r="358" spans="1:2" x14ac:dyDescent="0.25">
      <c r="A358">
        <v>3058</v>
      </c>
      <c r="B358">
        <v>3058</v>
      </c>
    </row>
    <row r="359" spans="1:2" x14ac:dyDescent="0.25">
      <c r="A359">
        <v>3059</v>
      </c>
      <c r="B359">
        <v>3059</v>
      </c>
    </row>
    <row r="360" spans="1:2" x14ac:dyDescent="0.25">
      <c r="A360">
        <v>3060</v>
      </c>
      <c r="B360">
        <v>3060</v>
      </c>
    </row>
    <row r="361" spans="1:2" x14ac:dyDescent="0.25">
      <c r="A361">
        <v>3061</v>
      </c>
      <c r="B361">
        <v>3061</v>
      </c>
    </row>
    <row r="362" spans="1:2" x14ac:dyDescent="0.25">
      <c r="A362">
        <v>3062</v>
      </c>
      <c r="B362">
        <v>3062</v>
      </c>
    </row>
    <row r="363" spans="1:2" x14ac:dyDescent="0.25">
      <c r="A363">
        <v>3063</v>
      </c>
      <c r="B363">
        <v>3063</v>
      </c>
    </row>
    <row r="364" spans="1:2" x14ac:dyDescent="0.25">
      <c r="A364">
        <v>3064</v>
      </c>
      <c r="B364">
        <v>3064</v>
      </c>
    </row>
    <row r="365" spans="1:2" x14ac:dyDescent="0.25">
      <c r="A365">
        <v>3065</v>
      </c>
      <c r="B365">
        <v>3065</v>
      </c>
    </row>
    <row r="366" spans="1:2" x14ac:dyDescent="0.25">
      <c r="A366">
        <v>3066</v>
      </c>
      <c r="B366">
        <v>3066</v>
      </c>
    </row>
    <row r="367" spans="1:2" x14ac:dyDescent="0.25">
      <c r="A367">
        <v>3067</v>
      </c>
      <c r="B367">
        <v>3067</v>
      </c>
    </row>
    <row r="368" spans="1:2" x14ac:dyDescent="0.25">
      <c r="A368">
        <v>3068</v>
      </c>
      <c r="B368">
        <v>3068</v>
      </c>
    </row>
    <row r="369" spans="1:2" x14ac:dyDescent="0.25">
      <c r="A369">
        <v>3069</v>
      </c>
      <c r="B369">
        <v>3069</v>
      </c>
    </row>
    <row r="370" spans="1:2" x14ac:dyDescent="0.25">
      <c r="A370">
        <v>3070</v>
      </c>
      <c r="B370">
        <v>3070</v>
      </c>
    </row>
    <row r="371" spans="1:2" x14ac:dyDescent="0.25">
      <c r="A371">
        <v>3071</v>
      </c>
      <c r="B371">
        <v>3071</v>
      </c>
    </row>
    <row r="372" spans="1:2" x14ac:dyDescent="0.25">
      <c r="A372">
        <v>3072</v>
      </c>
      <c r="B372">
        <v>3072</v>
      </c>
    </row>
    <row r="373" spans="1:2" x14ac:dyDescent="0.25">
      <c r="A373">
        <v>3073</v>
      </c>
      <c r="B373">
        <v>3073</v>
      </c>
    </row>
    <row r="374" spans="1:2" x14ac:dyDescent="0.25">
      <c r="A374">
        <v>3074</v>
      </c>
      <c r="B374">
        <v>3074</v>
      </c>
    </row>
    <row r="375" spans="1:2" x14ac:dyDescent="0.25">
      <c r="A375">
        <v>3075</v>
      </c>
      <c r="B375">
        <v>3075</v>
      </c>
    </row>
    <row r="376" spans="1:2" x14ac:dyDescent="0.25">
      <c r="A376">
        <v>3076</v>
      </c>
      <c r="B376">
        <v>3076</v>
      </c>
    </row>
    <row r="377" spans="1:2" x14ac:dyDescent="0.25">
      <c r="A377">
        <v>3077</v>
      </c>
      <c r="B377">
        <v>3077</v>
      </c>
    </row>
    <row r="378" spans="1:2" x14ac:dyDescent="0.25">
      <c r="A378">
        <v>3078</v>
      </c>
      <c r="B378">
        <v>3078</v>
      </c>
    </row>
    <row r="379" spans="1:2" x14ac:dyDescent="0.25">
      <c r="A379">
        <v>3079</v>
      </c>
      <c r="B379">
        <v>3079</v>
      </c>
    </row>
    <row r="380" spans="1:2" x14ac:dyDescent="0.25">
      <c r="A380">
        <v>3080</v>
      </c>
      <c r="B380">
        <v>3080</v>
      </c>
    </row>
    <row r="381" spans="1:2" x14ac:dyDescent="0.25">
      <c r="A381">
        <v>3081</v>
      </c>
      <c r="B381">
        <v>3081</v>
      </c>
    </row>
    <row r="382" spans="1:2" x14ac:dyDescent="0.25">
      <c r="A382">
        <v>3082</v>
      </c>
      <c r="B382">
        <v>3082</v>
      </c>
    </row>
    <row r="383" spans="1:2" x14ac:dyDescent="0.25">
      <c r="A383">
        <v>3083</v>
      </c>
      <c r="B383">
        <v>3083</v>
      </c>
    </row>
    <row r="384" spans="1:2" x14ac:dyDescent="0.25">
      <c r="A384">
        <v>3084</v>
      </c>
      <c r="B384">
        <v>3084</v>
      </c>
    </row>
    <row r="385" spans="1:2" x14ac:dyDescent="0.25">
      <c r="A385">
        <v>3085</v>
      </c>
      <c r="B385">
        <v>3085</v>
      </c>
    </row>
    <row r="386" spans="1:2" x14ac:dyDescent="0.25">
      <c r="A386">
        <v>3086</v>
      </c>
      <c r="B386">
        <v>3086</v>
      </c>
    </row>
    <row r="387" spans="1:2" x14ac:dyDescent="0.25">
      <c r="A387">
        <v>3087</v>
      </c>
      <c r="B387">
        <v>3087</v>
      </c>
    </row>
    <row r="388" spans="1:2" x14ac:dyDescent="0.25">
      <c r="A388">
        <v>3088</v>
      </c>
      <c r="B388">
        <v>3088</v>
      </c>
    </row>
    <row r="389" spans="1:2" x14ac:dyDescent="0.25">
      <c r="A389">
        <v>3089</v>
      </c>
      <c r="B389">
        <v>3089</v>
      </c>
    </row>
    <row r="390" spans="1:2" x14ac:dyDescent="0.25">
      <c r="A390">
        <v>3090</v>
      </c>
      <c r="B390">
        <v>3090</v>
      </c>
    </row>
    <row r="391" spans="1:2" x14ac:dyDescent="0.25">
      <c r="A391">
        <v>3091</v>
      </c>
      <c r="B391">
        <v>3091</v>
      </c>
    </row>
    <row r="392" spans="1:2" x14ac:dyDescent="0.25">
      <c r="A392">
        <v>3092</v>
      </c>
      <c r="B392">
        <v>3092</v>
      </c>
    </row>
    <row r="393" spans="1:2" x14ac:dyDescent="0.25">
      <c r="A393">
        <v>3093</v>
      </c>
      <c r="B393">
        <v>3093</v>
      </c>
    </row>
    <row r="394" spans="1:2" x14ac:dyDescent="0.25">
      <c r="A394">
        <v>3094</v>
      </c>
      <c r="B394">
        <v>3094</v>
      </c>
    </row>
    <row r="395" spans="1:2" x14ac:dyDescent="0.25">
      <c r="A395">
        <v>3095</v>
      </c>
      <c r="B395">
        <v>3095</v>
      </c>
    </row>
    <row r="396" spans="1:2" x14ac:dyDescent="0.25">
      <c r="A396">
        <v>3096</v>
      </c>
      <c r="B396">
        <v>3096</v>
      </c>
    </row>
    <row r="397" spans="1:2" x14ac:dyDescent="0.25">
      <c r="A397">
        <v>3097</v>
      </c>
      <c r="B397">
        <v>3097</v>
      </c>
    </row>
    <row r="398" spans="1:2" x14ac:dyDescent="0.25">
      <c r="A398">
        <v>3098</v>
      </c>
      <c r="B398">
        <v>3098</v>
      </c>
    </row>
    <row r="399" spans="1:2" x14ac:dyDescent="0.25">
      <c r="A399">
        <v>3099</v>
      </c>
      <c r="B399">
        <v>3099</v>
      </c>
    </row>
    <row r="400" spans="1:2" x14ac:dyDescent="0.25">
      <c r="A400">
        <v>3100</v>
      </c>
      <c r="B400">
        <v>3100</v>
      </c>
    </row>
    <row r="401" spans="1:2" x14ac:dyDescent="0.25">
      <c r="A401">
        <v>3101</v>
      </c>
      <c r="B401">
        <v>3101</v>
      </c>
    </row>
    <row r="402" spans="1:2" x14ac:dyDescent="0.25">
      <c r="A402">
        <v>3102</v>
      </c>
      <c r="B402">
        <v>3102</v>
      </c>
    </row>
    <row r="403" spans="1:2" x14ac:dyDescent="0.25">
      <c r="A403">
        <v>3103</v>
      </c>
      <c r="B403">
        <v>3103</v>
      </c>
    </row>
    <row r="404" spans="1:2" x14ac:dyDescent="0.25">
      <c r="A404">
        <v>3104</v>
      </c>
      <c r="B404">
        <v>3104</v>
      </c>
    </row>
    <row r="405" spans="1:2" x14ac:dyDescent="0.25">
      <c r="A405">
        <v>3105</v>
      </c>
      <c r="B405">
        <v>3105</v>
      </c>
    </row>
    <row r="406" spans="1:2" x14ac:dyDescent="0.25">
      <c r="A406">
        <v>3106</v>
      </c>
      <c r="B406">
        <v>3106</v>
      </c>
    </row>
    <row r="407" spans="1:2" x14ac:dyDescent="0.25">
      <c r="A407">
        <v>3107</v>
      </c>
      <c r="B407">
        <v>3107</v>
      </c>
    </row>
    <row r="408" spans="1:2" x14ac:dyDescent="0.25">
      <c r="A408">
        <v>3108</v>
      </c>
      <c r="B408">
        <v>3108</v>
      </c>
    </row>
    <row r="409" spans="1:2" x14ac:dyDescent="0.25">
      <c r="A409">
        <v>3109</v>
      </c>
      <c r="B409">
        <v>3109</v>
      </c>
    </row>
    <row r="410" spans="1:2" x14ac:dyDescent="0.25">
      <c r="A410">
        <v>3110</v>
      </c>
      <c r="B410">
        <v>3110</v>
      </c>
    </row>
    <row r="411" spans="1:2" x14ac:dyDescent="0.25">
      <c r="A411">
        <v>3111</v>
      </c>
      <c r="B411">
        <v>3111</v>
      </c>
    </row>
    <row r="412" spans="1:2" x14ac:dyDescent="0.25">
      <c r="A412">
        <v>3112</v>
      </c>
      <c r="B412">
        <v>3112</v>
      </c>
    </row>
    <row r="413" spans="1:2" x14ac:dyDescent="0.25">
      <c r="A413">
        <v>3113</v>
      </c>
      <c r="B413">
        <v>3113</v>
      </c>
    </row>
    <row r="414" spans="1:2" x14ac:dyDescent="0.25">
      <c r="A414">
        <v>3114</v>
      </c>
      <c r="B414">
        <v>3114</v>
      </c>
    </row>
    <row r="415" spans="1:2" x14ac:dyDescent="0.25">
      <c r="A415">
        <v>3115</v>
      </c>
      <c r="B415">
        <v>3115</v>
      </c>
    </row>
    <row r="416" spans="1:2" x14ac:dyDescent="0.25">
      <c r="A416">
        <v>3116</v>
      </c>
      <c r="B416">
        <v>3116</v>
      </c>
    </row>
    <row r="417" spans="1:2" x14ac:dyDescent="0.25">
      <c r="A417">
        <v>3117</v>
      </c>
      <c r="B417">
        <v>3117</v>
      </c>
    </row>
    <row r="418" spans="1:2" x14ac:dyDescent="0.25">
      <c r="A418">
        <v>3118</v>
      </c>
      <c r="B418">
        <v>3118</v>
      </c>
    </row>
    <row r="419" spans="1:2" x14ac:dyDescent="0.25">
      <c r="A419">
        <v>3119</v>
      </c>
      <c r="B419">
        <v>3119</v>
      </c>
    </row>
    <row r="420" spans="1:2" x14ac:dyDescent="0.25">
      <c r="A420">
        <v>3120</v>
      </c>
      <c r="B420">
        <v>3120</v>
      </c>
    </row>
    <row r="421" spans="1:2" x14ac:dyDescent="0.25">
      <c r="A421">
        <v>3121</v>
      </c>
      <c r="B421">
        <v>3121</v>
      </c>
    </row>
    <row r="422" spans="1:2" x14ac:dyDescent="0.25">
      <c r="A422">
        <v>3122</v>
      </c>
      <c r="B422">
        <v>3122</v>
      </c>
    </row>
    <row r="423" spans="1:2" x14ac:dyDescent="0.25">
      <c r="A423">
        <v>3123</v>
      </c>
      <c r="B423">
        <v>3123</v>
      </c>
    </row>
    <row r="424" spans="1:2" x14ac:dyDescent="0.25">
      <c r="A424">
        <v>3124</v>
      </c>
      <c r="B424">
        <v>3124</v>
      </c>
    </row>
    <row r="425" spans="1:2" x14ac:dyDescent="0.25">
      <c r="A425">
        <v>3125</v>
      </c>
      <c r="B425">
        <v>3125</v>
      </c>
    </row>
    <row r="426" spans="1:2" x14ac:dyDescent="0.25">
      <c r="A426">
        <v>3126</v>
      </c>
      <c r="B426">
        <v>3126</v>
      </c>
    </row>
    <row r="427" spans="1:2" x14ac:dyDescent="0.25">
      <c r="A427">
        <v>3127</v>
      </c>
      <c r="B427">
        <v>3127</v>
      </c>
    </row>
    <row r="428" spans="1:2" x14ac:dyDescent="0.25">
      <c r="A428">
        <v>3128</v>
      </c>
      <c r="B428">
        <v>3128</v>
      </c>
    </row>
    <row r="429" spans="1:2" x14ac:dyDescent="0.25">
      <c r="A429">
        <v>3129</v>
      </c>
      <c r="B429">
        <v>3129</v>
      </c>
    </row>
    <row r="430" spans="1:2" x14ac:dyDescent="0.25">
      <c r="A430">
        <v>3130</v>
      </c>
      <c r="B430">
        <v>3130</v>
      </c>
    </row>
    <row r="431" spans="1:2" x14ac:dyDescent="0.25">
      <c r="A431">
        <v>3131</v>
      </c>
      <c r="B431">
        <v>3131</v>
      </c>
    </row>
    <row r="432" spans="1:2" x14ac:dyDescent="0.25">
      <c r="A432">
        <v>3132</v>
      </c>
      <c r="B432">
        <v>3132</v>
      </c>
    </row>
    <row r="433" spans="1:2" x14ac:dyDescent="0.25">
      <c r="A433">
        <v>3133</v>
      </c>
      <c r="B433">
        <v>3133</v>
      </c>
    </row>
    <row r="434" spans="1:2" x14ac:dyDescent="0.25">
      <c r="A434">
        <v>3134</v>
      </c>
      <c r="B434">
        <v>3134</v>
      </c>
    </row>
    <row r="435" spans="1:2" x14ac:dyDescent="0.25">
      <c r="A435">
        <v>3135</v>
      </c>
      <c r="B435">
        <v>3135</v>
      </c>
    </row>
    <row r="436" spans="1:2" x14ac:dyDescent="0.25">
      <c r="A436">
        <v>3136</v>
      </c>
      <c r="B436">
        <v>3136</v>
      </c>
    </row>
    <row r="437" spans="1:2" x14ac:dyDescent="0.25">
      <c r="A437">
        <v>3137</v>
      </c>
      <c r="B437">
        <v>3137</v>
      </c>
    </row>
    <row r="438" spans="1:2" x14ac:dyDescent="0.25">
      <c r="A438">
        <v>3138</v>
      </c>
      <c r="B438">
        <v>3138</v>
      </c>
    </row>
    <row r="439" spans="1:2" x14ac:dyDescent="0.25">
      <c r="A439">
        <v>3139</v>
      </c>
      <c r="B439">
        <v>3139</v>
      </c>
    </row>
    <row r="440" spans="1:2" x14ac:dyDescent="0.25">
      <c r="A440">
        <v>3140</v>
      </c>
      <c r="B440">
        <v>3140</v>
      </c>
    </row>
    <row r="441" spans="1:2" x14ac:dyDescent="0.25">
      <c r="A441">
        <v>3141</v>
      </c>
      <c r="B441">
        <v>3141</v>
      </c>
    </row>
    <row r="442" spans="1:2" x14ac:dyDescent="0.25">
      <c r="A442">
        <v>3142</v>
      </c>
      <c r="B442">
        <v>3142</v>
      </c>
    </row>
    <row r="443" spans="1:2" x14ac:dyDescent="0.25">
      <c r="A443">
        <v>3143</v>
      </c>
      <c r="B443">
        <v>3143</v>
      </c>
    </row>
    <row r="444" spans="1:2" x14ac:dyDescent="0.25">
      <c r="A444">
        <v>3144</v>
      </c>
      <c r="B444">
        <v>3144</v>
      </c>
    </row>
    <row r="445" spans="1:2" x14ac:dyDescent="0.25">
      <c r="A445">
        <v>3145</v>
      </c>
      <c r="B445">
        <v>3145</v>
      </c>
    </row>
    <row r="446" spans="1:2" x14ac:dyDescent="0.25">
      <c r="A446">
        <v>3146</v>
      </c>
      <c r="B446">
        <v>3146</v>
      </c>
    </row>
    <row r="447" spans="1:2" x14ac:dyDescent="0.25">
      <c r="A447">
        <v>3147</v>
      </c>
      <c r="B447">
        <v>3147</v>
      </c>
    </row>
    <row r="448" spans="1:2" x14ac:dyDescent="0.25">
      <c r="A448">
        <v>3148</v>
      </c>
      <c r="B448">
        <v>3148</v>
      </c>
    </row>
    <row r="449" spans="1:2" x14ac:dyDescent="0.25">
      <c r="A449">
        <v>3149</v>
      </c>
      <c r="B449">
        <v>3149</v>
      </c>
    </row>
    <row r="450" spans="1:2" x14ac:dyDescent="0.25">
      <c r="A450">
        <v>3150</v>
      </c>
      <c r="B450">
        <v>3150</v>
      </c>
    </row>
    <row r="451" spans="1:2" x14ac:dyDescent="0.25">
      <c r="A451">
        <v>3151</v>
      </c>
      <c r="B451">
        <v>3151</v>
      </c>
    </row>
    <row r="452" spans="1:2" x14ac:dyDescent="0.25">
      <c r="A452">
        <v>3152</v>
      </c>
      <c r="B452">
        <v>3152</v>
      </c>
    </row>
    <row r="453" spans="1:2" x14ac:dyDescent="0.25">
      <c r="A453">
        <v>3153</v>
      </c>
      <c r="B453">
        <v>3153</v>
      </c>
    </row>
    <row r="454" spans="1:2" x14ac:dyDescent="0.25">
      <c r="A454">
        <v>3154</v>
      </c>
      <c r="B454">
        <v>3154</v>
      </c>
    </row>
    <row r="455" spans="1:2" x14ac:dyDescent="0.25">
      <c r="A455">
        <v>3155</v>
      </c>
      <c r="B455">
        <v>3155</v>
      </c>
    </row>
    <row r="456" spans="1:2" x14ac:dyDescent="0.25">
      <c r="A456">
        <v>3156</v>
      </c>
      <c r="B456">
        <v>3156</v>
      </c>
    </row>
    <row r="457" spans="1:2" x14ac:dyDescent="0.25">
      <c r="A457">
        <v>3157</v>
      </c>
      <c r="B457">
        <v>3157</v>
      </c>
    </row>
    <row r="458" spans="1:2" x14ac:dyDescent="0.25">
      <c r="A458">
        <v>3158</v>
      </c>
      <c r="B458">
        <v>3158</v>
      </c>
    </row>
    <row r="459" spans="1:2" x14ac:dyDescent="0.25">
      <c r="A459">
        <v>3159</v>
      </c>
      <c r="B459">
        <v>3159</v>
      </c>
    </row>
    <row r="460" spans="1:2" x14ac:dyDescent="0.25">
      <c r="A460">
        <v>3160</v>
      </c>
      <c r="B460">
        <v>3160</v>
      </c>
    </row>
    <row r="461" spans="1:2" x14ac:dyDescent="0.25">
      <c r="A461">
        <v>3161</v>
      </c>
      <c r="B461">
        <v>3161</v>
      </c>
    </row>
    <row r="462" spans="1:2" x14ac:dyDescent="0.25">
      <c r="A462">
        <v>3162</v>
      </c>
      <c r="B462">
        <v>3162</v>
      </c>
    </row>
    <row r="463" spans="1:2" x14ac:dyDescent="0.25">
      <c r="A463">
        <v>3163</v>
      </c>
      <c r="B463">
        <v>3163</v>
      </c>
    </row>
    <row r="464" spans="1:2" x14ac:dyDescent="0.25">
      <c r="A464">
        <v>3164</v>
      </c>
      <c r="B464">
        <v>3164</v>
      </c>
    </row>
    <row r="465" spans="1:2" x14ac:dyDescent="0.25">
      <c r="A465">
        <v>3165</v>
      </c>
      <c r="B465">
        <v>3165</v>
      </c>
    </row>
    <row r="466" spans="1:2" x14ac:dyDescent="0.25">
      <c r="A466">
        <v>3166</v>
      </c>
      <c r="B466">
        <v>3166</v>
      </c>
    </row>
    <row r="467" spans="1:2" x14ac:dyDescent="0.25">
      <c r="A467">
        <v>3167</v>
      </c>
      <c r="B467">
        <v>3167</v>
      </c>
    </row>
    <row r="468" spans="1:2" x14ac:dyDescent="0.25">
      <c r="A468">
        <v>3168</v>
      </c>
      <c r="B468">
        <v>3168</v>
      </c>
    </row>
    <row r="469" spans="1:2" x14ac:dyDescent="0.25">
      <c r="A469">
        <v>3169</v>
      </c>
      <c r="B469">
        <v>3169</v>
      </c>
    </row>
    <row r="470" spans="1:2" x14ac:dyDescent="0.25">
      <c r="A470">
        <v>3170</v>
      </c>
      <c r="B470">
        <v>3170</v>
      </c>
    </row>
    <row r="471" spans="1:2" x14ac:dyDescent="0.25">
      <c r="A471">
        <v>3171</v>
      </c>
      <c r="B471">
        <v>3171</v>
      </c>
    </row>
    <row r="472" spans="1:2" x14ac:dyDescent="0.25">
      <c r="A472">
        <v>3172</v>
      </c>
      <c r="B472">
        <v>3172</v>
      </c>
    </row>
    <row r="473" spans="1:2" x14ac:dyDescent="0.25">
      <c r="A473">
        <v>3173</v>
      </c>
      <c r="B473">
        <v>3173</v>
      </c>
    </row>
    <row r="474" spans="1:2" x14ac:dyDescent="0.25">
      <c r="A474">
        <v>3174</v>
      </c>
      <c r="B474">
        <v>3174</v>
      </c>
    </row>
    <row r="475" spans="1:2" x14ac:dyDescent="0.25">
      <c r="A475">
        <v>3175</v>
      </c>
      <c r="B475">
        <v>3175</v>
      </c>
    </row>
    <row r="476" spans="1:2" x14ac:dyDescent="0.25">
      <c r="A476">
        <v>3176</v>
      </c>
      <c r="B476">
        <v>3176</v>
      </c>
    </row>
    <row r="477" spans="1:2" x14ac:dyDescent="0.25">
      <c r="A477">
        <v>3177</v>
      </c>
      <c r="B477">
        <v>3177</v>
      </c>
    </row>
    <row r="478" spans="1:2" x14ac:dyDescent="0.25">
      <c r="A478">
        <v>3178</v>
      </c>
      <c r="B478">
        <v>3178</v>
      </c>
    </row>
    <row r="479" spans="1:2" x14ac:dyDescent="0.25">
      <c r="A479">
        <v>3179</v>
      </c>
      <c r="B479">
        <v>3179</v>
      </c>
    </row>
    <row r="480" spans="1:2" x14ac:dyDescent="0.25">
      <c r="A480">
        <v>3180</v>
      </c>
      <c r="B480">
        <v>3180</v>
      </c>
    </row>
    <row r="481" spans="1:2" x14ac:dyDescent="0.25">
      <c r="A481">
        <v>3181</v>
      </c>
      <c r="B481">
        <v>3181</v>
      </c>
    </row>
    <row r="482" spans="1:2" x14ac:dyDescent="0.25">
      <c r="A482">
        <v>3182</v>
      </c>
      <c r="B482">
        <v>3182</v>
      </c>
    </row>
    <row r="483" spans="1:2" x14ac:dyDescent="0.25">
      <c r="A483">
        <v>3183</v>
      </c>
      <c r="B483">
        <v>3183</v>
      </c>
    </row>
    <row r="484" spans="1:2" x14ac:dyDescent="0.25">
      <c r="A484">
        <v>3184</v>
      </c>
      <c r="B484">
        <v>3184</v>
      </c>
    </row>
    <row r="485" spans="1:2" x14ac:dyDescent="0.25">
      <c r="A485">
        <v>3185</v>
      </c>
      <c r="B485">
        <v>3185</v>
      </c>
    </row>
    <row r="486" spans="1:2" x14ac:dyDescent="0.25">
      <c r="A486">
        <v>3186</v>
      </c>
      <c r="B486">
        <v>3186</v>
      </c>
    </row>
    <row r="487" spans="1:2" x14ac:dyDescent="0.25">
      <c r="A487">
        <v>3187</v>
      </c>
      <c r="B487">
        <v>3187</v>
      </c>
    </row>
    <row r="488" spans="1:2" x14ac:dyDescent="0.25">
      <c r="A488">
        <v>3188</v>
      </c>
      <c r="B488">
        <v>3188</v>
      </c>
    </row>
    <row r="489" spans="1:2" x14ac:dyDescent="0.25">
      <c r="A489">
        <v>3189</v>
      </c>
      <c r="B489">
        <v>3189</v>
      </c>
    </row>
    <row r="490" spans="1:2" x14ac:dyDescent="0.25">
      <c r="A490">
        <v>3190</v>
      </c>
      <c r="B490">
        <v>3190</v>
      </c>
    </row>
    <row r="491" spans="1:2" x14ac:dyDescent="0.25">
      <c r="A491">
        <v>3191</v>
      </c>
      <c r="B491">
        <v>3191</v>
      </c>
    </row>
    <row r="492" spans="1:2" x14ac:dyDescent="0.25">
      <c r="A492">
        <v>3192</v>
      </c>
      <c r="B492">
        <v>3192</v>
      </c>
    </row>
    <row r="493" spans="1:2" x14ac:dyDescent="0.25">
      <c r="A493">
        <v>3193</v>
      </c>
      <c r="B493">
        <v>3193</v>
      </c>
    </row>
    <row r="494" spans="1:2" x14ac:dyDescent="0.25">
      <c r="A494">
        <v>3194</v>
      </c>
      <c r="B494">
        <v>3194</v>
      </c>
    </row>
    <row r="495" spans="1:2" x14ac:dyDescent="0.25">
      <c r="A495">
        <v>3195</v>
      </c>
      <c r="B495">
        <v>3195</v>
      </c>
    </row>
    <row r="496" spans="1:2" x14ac:dyDescent="0.25">
      <c r="A496">
        <v>3196</v>
      </c>
      <c r="B496">
        <v>3196</v>
      </c>
    </row>
    <row r="497" spans="1:2" x14ac:dyDescent="0.25">
      <c r="A497">
        <v>3197</v>
      </c>
      <c r="B497">
        <v>3197</v>
      </c>
    </row>
    <row r="498" spans="1:2" x14ac:dyDescent="0.25">
      <c r="A498">
        <v>3198</v>
      </c>
      <c r="B498">
        <v>3198</v>
      </c>
    </row>
    <row r="499" spans="1:2" x14ac:dyDescent="0.25">
      <c r="A499">
        <v>3199</v>
      </c>
      <c r="B499">
        <v>3199</v>
      </c>
    </row>
    <row r="500" spans="1:2" x14ac:dyDescent="0.25">
      <c r="A500">
        <v>3200</v>
      </c>
      <c r="B500">
        <v>3200</v>
      </c>
    </row>
    <row r="501" spans="1:2" x14ac:dyDescent="0.25">
      <c r="A501">
        <v>3201</v>
      </c>
      <c r="B501">
        <v>3201</v>
      </c>
    </row>
    <row r="502" spans="1:2" x14ac:dyDescent="0.25">
      <c r="A502">
        <v>3202</v>
      </c>
      <c r="B502">
        <v>3202</v>
      </c>
    </row>
    <row r="503" spans="1:2" x14ac:dyDescent="0.25">
      <c r="A503">
        <v>3203</v>
      </c>
      <c r="B503">
        <v>3203</v>
      </c>
    </row>
    <row r="504" spans="1:2" x14ac:dyDescent="0.25">
      <c r="A504">
        <v>3204</v>
      </c>
      <c r="B504">
        <v>3204</v>
      </c>
    </row>
    <row r="505" spans="1:2" x14ac:dyDescent="0.25">
      <c r="A505">
        <v>3205</v>
      </c>
      <c r="B505">
        <v>3205</v>
      </c>
    </row>
    <row r="506" spans="1:2" x14ac:dyDescent="0.25">
      <c r="A506">
        <v>3206</v>
      </c>
      <c r="B506">
        <v>3206</v>
      </c>
    </row>
    <row r="507" spans="1:2" x14ac:dyDescent="0.25">
      <c r="A507">
        <v>3207</v>
      </c>
      <c r="B507">
        <v>3207</v>
      </c>
    </row>
    <row r="508" spans="1:2" x14ac:dyDescent="0.25">
      <c r="A508">
        <v>3208</v>
      </c>
      <c r="B508">
        <v>3208</v>
      </c>
    </row>
    <row r="509" spans="1:2" x14ac:dyDescent="0.25">
      <c r="A509">
        <v>3209</v>
      </c>
      <c r="B509">
        <v>3209</v>
      </c>
    </row>
    <row r="510" spans="1:2" x14ac:dyDescent="0.25">
      <c r="A510">
        <v>3210</v>
      </c>
      <c r="B510">
        <v>3210</v>
      </c>
    </row>
    <row r="511" spans="1:2" x14ac:dyDescent="0.25">
      <c r="A511">
        <v>3211</v>
      </c>
      <c r="B511">
        <v>3211</v>
      </c>
    </row>
    <row r="512" spans="1:2" x14ac:dyDescent="0.25">
      <c r="A512">
        <v>3212</v>
      </c>
      <c r="B512">
        <v>3212</v>
      </c>
    </row>
    <row r="513" spans="1:2" x14ac:dyDescent="0.25">
      <c r="A513">
        <v>3213</v>
      </c>
      <c r="B513">
        <v>3213</v>
      </c>
    </row>
    <row r="514" spans="1:2" x14ac:dyDescent="0.25">
      <c r="A514">
        <v>3214</v>
      </c>
      <c r="B514">
        <v>3214</v>
      </c>
    </row>
    <row r="515" spans="1:2" x14ac:dyDescent="0.25">
      <c r="A515">
        <v>3215</v>
      </c>
      <c r="B515">
        <v>3215</v>
      </c>
    </row>
    <row r="516" spans="1:2" x14ac:dyDescent="0.25">
      <c r="A516">
        <v>3216</v>
      </c>
      <c r="B516">
        <v>3216</v>
      </c>
    </row>
    <row r="517" spans="1:2" x14ac:dyDescent="0.25">
      <c r="A517">
        <v>3217</v>
      </c>
      <c r="B517">
        <v>3217</v>
      </c>
    </row>
    <row r="518" spans="1:2" x14ac:dyDescent="0.25">
      <c r="A518">
        <v>3218</v>
      </c>
      <c r="B518">
        <v>3218</v>
      </c>
    </row>
    <row r="519" spans="1:2" x14ac:dyDescent="0.25">
      <c r="A519">
        <v>3219</v>
      </c>
      <c r="B519">
        <v>3219</v>
      </c>
    </row>
    <row r="520" spans="1:2" x14ac:dyDescent="0.25">
      <c r="A520">
        <v>3220</v>
      </c>
      <c r="B520">
        <v>3220</v>
      </c>
    </row>
    <row r="521" spans="1:2" x14ac:dyDescent="0.25">
      <c r="A521">
        <v>3221</v>
      </c>
      <c r="B521">
        <v>3221</v>
      </c>
    </row>
    <row r="522" spans="1:2" x14ac:dyDescent="0.25">
      <c r="A522">
        <v>3222</v>
      </c>
      <c r="B522">
        <v>3222</v>
      </c>
    </row>
    <row r="523" spans="1:2" x14ac:dyDescent="0.25">
      <c r="A523">
        <v>3223</v>
      </c>
      <c r="B523">
        <v>3223</v>
      </c>
    </row>
    <row r="524" spans="1:2" x14ac:dyDescent="0.25">
      <c r="A524">
        <v>3224</v>
      </c>
      <c r="B524">
        <v>3224</v>
      </c>
    </row>
    <row r="525" spans="1:2" x14ac:dyDescent="0.25">
      <c r="A525">
        <v>3225</v>
      </c>
      <c r="B525">
        <v>3225</v>
      </c>
    </row>
    <row r="526" spans="1:2" x14ac:dyDescent="0.25">
      <c r="A526">
        <v>3226</v>
      </c>
      <c r="B526">
        <v>3226</v>
      </c>
    </row>
    <row r="527" spans="1:2" x14ac:dyDescent="0.25">
      <c r="A527">
        <v>3227</v>
      </c>
      <c r="B527">
        <v>3227</v>
      </c>
    </row>
    <row r="528" spans="1:2" x14ac:dyDescent="0.25">
      <c r="A528">
        <v>3228</v>
      </c>
      <c r="B528">
        <v>3228</v>
      </c>
    </row>
    <row r="529" spans="1:2" x14ac:dyDescent="0.25">
      <c r="A529">
        <v>3229</v>
      </c>
      <c r="B529">
        <v>3229</v>
      </c>
    </row>
    <row r="530" spans="1:2" x14ac:dyDescent="0.25">
      <c r="A530">
        <v>3230</v>
      </c>
      <c r="B530">
        <v>3230</v>
      </c>
    </row>
    <row r="531" spans="1:2" x14ac:dyDescent="0.25">
      <c r="A531">
        <v>3231</v>
      </c>
      <c r="B531">
        <v>3231</v>
      </c>
    </row>
    <row r="532" spans="1:2" x14ac:dyDescent="0.25">
      <c r="A532">
        <v>3232</v>
      </c>
      <c r="B532">
        <v>3232</v>
      </c>
    </row>
    <row r="533" spans="1:2" x14ac:dyDescent="0.25">
      <c r="A533">
        <v>3233</v>
      </c>
      <c r="B533">
        <v>3233</v>
      </c>
    </row>
    <row r="534" spans="1:2" x14ac:dyDescent="0.25">
      <c r="A534">
        <v>3234</v>
      </c>
      <c r="B534">
        <v>3234</v>
      </c>
    </row>
    <row r="535" spans="1:2" x14ac:dyDescent="0.25">
      <c r="A535">
        <v>3235</v>
      </c>
      <c r="B535">
        <v>3235</v>
      </c>
    </row>
    <row r="536" spans="1:2" x14ac:dyDescent="0.25">
      <c r="A536">
        <v>3236</v>
      </c>
      <c r="B536">
        <v>3236</v>
      </c>
    </row>
    <row r="537" spans="1:2" x14ac:dyDescent="0.25">
      <c r="A537">
        <v>3237</v>
      </c>
      <c r="B537">
        <v>3237</v>
      </c>
    </row>
    <row r="538" spans="1:2" x14ac:dyDescent="0.25">
      <c r="A538">
        <v>3238</v>
      </c>
      <c r="B538">
        <v>3238</v>
      </c>
    </row>
    <row r="539" spans="1:2" x14ac:dyDescent="0.25">
      <c r="A539">
        <v>3239</v>
      </c>
      <c r="B539">
        <v>3239</v>
      </c>
    </row>
    <row r="540" spans="1:2" x14ac:dyDescent="0.25">
      <c r="A540">
        <v>3240</v>
      </c>
      <c r="B540">
        <v>3240</v>
      </c>
    </row>
    <row r="541" spans="1:2" x14ac:dyDescent="0.25">
      <c r="A541">
        <v>3241</v>
      </c>
      <c r="B541">
        <v>3241</v>
      </c>
    </row>
    <row r="542" spans="1:2" x14ac:dyDescent="0.25">
      <c r="A542">
        <v>3242</v>
      </c>
      <c r="B542">
        <v>3242</v>
      </c>
    </row>
    <row r="543" spans="1:2" x14ac:dyDescent="0.25">
      <c r="A543">
        <v>3243</v>
      </c>
      <c r="B543">
        <v>3243</v>
      </c>
    </row>
    <row r="544" spans="1:2" x14ac:dyDescent="0.25">
      <c r="A544">
        <v>3244</v>
      </c>
      <c r="B544">
        <v>3244</v>
      </c>
    </row>
    <row r="545" spans="1:2" x14ac:dyDescent="0.25">
      <c r="A545">
        <v>3245</v>
      </c>
      <c r="B545">
        <v>3245</v>
      </c>
    </row>
    <row r="546" spans="1:2" x14ac:dyDescent="0.25">
      <c r="A546">
        <v>3246</v>
      </c>
      <c r="B546">
        <v>3246</v>
      </c>
    </row>
    <row r="547" spans="1:2" x14ac:dyDescent="0.25">
      <c r="A547">
        <v>3247</v>
      </c>
      <c r="B547">
        <v>3247</v>
      </c>
    </row>
    <row r="548" spans="1:2" x14ac:dyDescent="0.25">
      <c r="A548">
        <v>3248</v>
      </c>
      <c r="B548">
        <v>3248</v>
      </c>
    </row>
    <row r="549" spans="1:2" x14ac:dyDescent="0.25">
      <c r="A549">
        <v>3249</v>
      </c>
      <c r="B549">
        <v>3249</v>
      </c>
    </row>
    <row r="550" spans="1:2" x14ac:dyDescent="0.25">
      <c r="A550">
        <v>3250</v>
      </c>
      <c r="B550">
        <v>3250</v>
      </c>
    </row>
    <row r="551" spans="1:2" x14ac:dyDescent="0.25">
      <c r="A551">
        <v>3251</v>
      </c>
      <c r="B551">
        <v>3251</v>
      </c>
    </row>
    <row r="552" spans="1:2" x14ac:dyDescent="0.25">
      <c r="A552">
        <v>3252</v>
      </c>
      <c r="B552">
        <v>3252</v>
      </c>
    </row>
    <row r="553" spans="1:2" x14ac:dyDescent="0.25">
      <c r="A553">
        <v>3253</v>
      </c>
      <c r="B553">
        <v>3253</v>
      </c>
    </row>
    <row r="554" spans="1:2" x14ac:dyDescent="0.25">
      <c r="A554">
        <v>3254</v>
      </c>
      <c r="B554">
        <v>3254</v>
      </c>
    </row>
    <row r="555" spans="1:2" x14ac:dyDescent="0.25">
      <c r="A555">
        <v>3255</v>
      </c>
      <c r="B555">
        <v>3255</v>
      </c>
    </row>
    <row r="556" spans="1:2" x14ac:dyDescent="0.25">
      <c r="A556">
        <v>3256</v>
      </c>
      <c r="B556">
        <v>3256</v>
      </c>
    </row>
    <row r="557" spans="1:2" x14ac:dyDescent="0.25">
      <c r="A557">
        <v>3257</v>
      </c>
      <c r="B557">
        <v>3257</v>
      </c>
    </row>
    <row r="558" spans="1:2" x14ac:dyDescent="0.25">
      <c r="A558">
        <v>3258</v>
      </c>
      <c r="B558">
        <v>3258</v>
      </c>
    </row>
    <row r="559" spans="1:2" x14ac:dyDescent="0.25">
      <c r="A559">
        <v>3259</v>
      </c>
      <c r="B559">
        <v>3259</v>
      </c>
    </row>
    <row r="560" spans="1:2" x14ac:dyDescent="0.25">
      <c r="A560">
        <v>3260</v>
      </c>
      <c r="B560">
        <v>3260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8</vt:i4>
      </vt:variant>
      <vt:variant>
        <vt:lpstr>Rangos con nombre</vt:lpstr>
      </vt:variant>
      <vt:variant>
        <vt:i4>1</vt:i4>
      </vt:variant>
    </vt:vector>
  </HeadingPairs>
  <TitlesOfParts>
    <vt:vector size="9" baseType="lpstr">
      <vt:lpstr>Compras</vt:lpstr>
      <vt:lpstr>Libro de Compras</vt:lpstr>
      <vt:lpstr>Contribuyente</vt:lpstr>
      <vt:lpstr>Libro de Contribuyente</vt:lpstr>
      <vt:lpstr>Consumidor</vt:lpstr>
      <vt:lpstr>Libro de Consumidor</vt:lpstr>
      <vt:lpstr>base de clientes</vt:lpstr>
      <vt:lpstr>Hoja1</vt:lpstr>
      <vt:lpstr>Contribuyente!Área_de_impresión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Audicorp</dc:creator>
  <cp:lastModifiedBy>pablo</cp:lastModifiedBy>
  <dcterms:created xsi:type="dcterms:W3CDTF">2021-04-05T22:54:25Z</dcterms:created>
  <dcterms:modified xsi:type="dcterms:W3CDTF">2023-05-03T04:34:21Z</dcterms:modified>
</cp:coreProperties>
</file>