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incipal\Documents\Despacho Contable Rivas\documentos cesar\LIBROS DE IVA DESPACHO 2024\VICENTE\2021\COMPRAS\"/>
    </mc:Choice>
  </mc:AlternateContent>
  <xr:revisionPtr revIDLastSave="0" documentId="13_ncr:1_{64C44AD2-74E9-4123-A739-843458AF4F1F}" xr6:coauthVersionLast="47" xr6:coauthVersionMax="47" xr10:uidLastSave="{00000000-0000-0000-0000-000000000000}"/>
  <bookViews>
    <workbookView xWindow="-120" yWindow="-120" windowWidth="29040" windowHeight="15990" tabRatio="793" activeTab="5" xr2:uid="{00000000-000D-0000-FFFF-FFFF00000000}"/>
  </bookViews>
  <sheets>
    <sheet name="Compras" sheetId="6" r:id="rId1"/>
    <sheet name="Libro de Compras" sheetId="7" r:id="rId2"/>
    <sheet name="Contribuyente" sheetId="5" r:id="rId3"/>
    <sheet name="Libro de Contribuyente" sheetId="8" r:id="rId4"/>
    <sheet name="Consumidor" sheetId="9" r:id="rId5"/>
    <sheet name="Libro de Consumidor" sheetId="10" r:id="rId6"/>
    <sheet name="base de clientes" sheetId="3" r:id="rId7"/>
    <sheet name="Hoja1" sheetId="11" r:id="rId8"/>
  </sheets>
  <externalReferences>
    <externalReference r:id="rId9"/>
    <externalReference r:id="rId10"/>
  </externalReferences>
  <definedNames>
    <definedName name="_xlnm._FilterDatabase" localSheetId="7" hidden="1">Hoja1!$A$1:$F$1</definedName>
    <definedName name="_xlnm.Print_Area" localSheetId="2">Contribuyente!$A$1:$E$23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6" l="1"/>
  <c r="D18" i="6" s="1"/>
  <c r="P471" i="7"/>
  <c r="O471" i="7"/>
  <c r="K471" i="7"/>
  <c r="H471" i="7"/>
  <c r="Q471" i="7"/>
  <c r="D9" i="6"/>
  <c r="U563" i="10" l="1"/>
  <c r="U562" i="10"/>
  <c r="U561" i="10"/>
  <c r="U560" i="10"/>
  <c r="U559" i="10"/>
  <c r="U558" i="10"/>
  <c r="U557" i="10"/>
  <c r="U556" i="10"/>
  <c r="U555" i="10"/>
  <c r="U554" i="10"/>
  <c r="U553" i="10"/>
  <c r="U552" i="10"/>
  <c r="U551" i="10"/>
  <c r="U550" i="10"/>
  <c r="U549" i="10"/>
  <c r="U548" i="10"/>
  <c r="U547" i="10"/>
  <c r="U546" i="10"/>
  <c r="U545" i="10"/>
  <c r="U544" i="10"/>
  <c r="U543" i="10"/>
  <c r="U542" i="10"/>
  <c r="U541" i="10"/>
  <c r="U540" i="10"/>
  <c r="U539" i="10"/>
  <c r="U538" i="10"/>
  <c r="U537" i="10"/>
  <c r="U536" i="10"/>
  <c r="U535" i="10"/>
  <c r="U534" i="10"/>
  <c r="U533" i="10"/>
  <c r="U532" i="10"/>
  <c r="U531" i="10"/>
  <c r="U530" i="10"/>
  <c r="U529" i="10"/>
  <c r="U528" i="10"/>
  <c r="U527" i="10"/>
  <c r="U526" i="10"/>
  <c r="U525" i="10"/>
  <c r="U524" i="10"/>
  <c r="U523" i="10"/>
  <c r="U522" i="10"/>
  <c r="U521" i="10"/>
  <c r="U520" i="10"/>
  <c r="U519" i="10"/>
  <c r="U518" i="10"/>
  <c r="U517" i="10"/>
  <c r="U516" i="10"/>
  <c r="U515" i="10"/>
  <c r="U514" i="10"/>
  <c r="U513" i="10"/>
  <c r="U512" i="10"/>
  <c r="U511" i="10"/>
  <c r="U510" i="10"/>
  <c r="U509" i="10"/>
  <c r="U508" i="10"/>
  <c r="U507" i="10"/>
  <c r="U506" i="10"/>
  <c r="U505" i="10"/>
  <c r="U504" i="10"/>
  <c r="U503" i="10"/>
  <c r="U502" i="10"/>
  <c r="U501" i="10"/>
  <c r="U500" i="10"/>
  <c r="U499" i="10"/>
  <c r="U498" i="10"/>
  <c r="U497" i="10"/>
  <c r="U496" i="10"/>
  <c r="U495" i="10"/>
  <c r="U494" i="10"/>
  <c r="U493" i="10"/>
  <c r="U492" i="10"/>
  <c r="U491" i="10"/>
  <c r="U490" i="10"/>
  <c r="U489" i="10"/>
  <c r="U488" i="10"/>
  <c r="U487" i="10"/>
  <c r="U486" i="10"/>
  <c r="U485" i="10"/>
  <c r="U484" i="10"/>
  <c r="U483" i="10"/>
  <c r="U482" i="10"/>
  <c r="U481" i="10"/>
  <c r="U480" i="10"/>
  <c r="U479" i="10"/>
  <c r="U478" i="10"/>
  <c r="U477" i="10"/>
  <c r="U476" i="10"/>
  <c r="U475" i="10"/>
  <c r="U474" i="10"/>
  <c r="U473" i="10"/>
  <c r="U472" i="10"/>
  <c r="U471" i="10"/>
  <c r="U470" i="10"/>
  <c r="U469" i="10"/>
  <c r="U468" i="10"/>
  <c r="U467" i="10"/>
  <c r="U466" i="10"/>
  <c r="U465" i="10"/>
  <c r="U464" i="10"/>
  <c r="B104" i="11"/>
  <c r="H102" i="11" l="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U3" i="10" l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110" i="10"/>
  <c r="U111" i="10"/>
  <c r="U112" i="10"/>
  <c r="U113" i="10"/>
  <c r="U114" i="10"/>
  <c r="U115" i="10"/>
  <c r="U116" i="10"/>
  <c r="U117" i="10"/>
  <c r="U118" i="10"/>
  <c r="U119" i="10"/>
  <c r="U120" i="10"/>
  <c r="U121" i="10"/>
  <c r="U122" i="10"/>
  <c r="U123" i="10"/>
  <c r="U124" i="10"/>
  <c r="U125" i="10"/>
  <c r="U126" i="10"/>
  <c r="U127" i="10"/>
  <c r="U128" i="10"/>
  <c r="U129" i="10"/>
  <c r="U130" i="10"/>
  <c r="U131" i="10"/>
  <c r="U132" i="10"/>
  <c r="U133" i="10"/>
  <c r="U134" i="10"/>
  <c r="U135" i="10"/>
  <c r="U136" i="10"/>
  <c r="U137" i="10"/>
  <c r="U138" i="10"/>
  <c r="U139" i="10"/>
  <c r="U140" i="10"/>
  <c r="U141" i="10"/>
  <c r="U142" i="10"/>
  <c r="U143" i="10"/>
  <c r="U144" i="10"/>
  <c r="U145" i="10"/>
  <c r="U146" i="10"/>
  <c r="U147" i="10"/>
  <c r="U148" i="10"/>
  <c r="U149" i="10"/>
  <c r="U150" i="10"/>
  <c r="U151" i="10"/>
  <c r="U152" i="10"/>
  <c r="U153" i="10"/>
  <c r="U154" i="10"/>
  <c r="U155" i="10"/>
  <c r="U156" i="10"/>
  <c r="U157" i="10"/>
  <c r="U158" i="10"/>
  <c r="U159" i="10"/>
  <c r="U160" i="10"/>
  <c r="U161" i="10"/>
  <c r="U162" i="10"/>
  <c r="U163" i="10"/>
  <c r="U164" i="10"/>
  <c r="U165" i="10"/>
  <c r="U166" i="10"/>
  <c r="U167" i="10"/>
  <c r="U168" i="10"/>
  <c r="U169" i="10"/>
  <c r="U170" i="10"/>
  <c r="U171" i="10"/>
  <c r="U172" i="10"/>
  <c r="U173" i="10"/>
  <c r="U174" i="10"/>
  <c r="U175" i="10"/>
  <c r="U176" i="10"/>
  <c r="U177" i="10"/>
  <c r="U178" i="10"/>
  <c r="U179" i="10"/>
  <c r="U180" i="10"/>
  <c r="U181" i="10"/>
  <c r="U182" i="10"/>
  <c r="U183" i="10"/>
  <c r="U184" i="10"/>
  <c r="U185" i="10"/>
  <c r="U186" i="10"/>
  <c r="U187" i="10"/>
  <c r="U188" i="10"/>
  <c r="U189" i="10"/>
  <c r="U190" i="10"/>
  <c r="U191" i="10"/>
  <c r="U192" i="10"/>
  <c r="U193" i="10"/>
  <c r="U194" i="10"/>
  <c r="U195" i="10"/>
  <c r="U196" i="10"/>
  <c r="U197" i="10"/>
  <c r="U198" i="10"/>
  <c r="U199" i="10"/>
  <c r="U200" i="10"/>
  <c r="U201" i="10"/>
  <c r="U202" i="10"/>
  <c r="U203" i="10"/>
  <c r="U204" i="10"/>
  <c r="U205" i="10"/>
  <c r="U206" i="10"/>
  <c r="U207" i="10"/>
  <c r="U208" i="10"/>
  <c r="U209" i="10"/>
  <c r="U210" i="10"/>
  <c r="U211" i="10"/>
  <c r="U212" i="10"/>
  <c r="U213" i="10"/>
  <c r="U214" i="10"/>
  <c r="U215" i="10"/>
  <c r="U216" i="10"/>
  <c r="U217" i="10"/>
  <c r="U218" i="10"/>
  <c r="U219" i="10"/>
  <c r="U220" i="10"/>
  <c r="U221" i="10"/>
  <c r="U222" i="10"/>
  <c r="U223" i="10"/>
  <c r="U224" i="10"/>
  <c r="U225" i="10"/>
  <c r="U226" i="10"/>
  <c r="U227" i="10"/>
  <c r="U228" i="10"/>
  <c r="U229" i="10"/>
  <c r="U230" i="10"/>
  <c r="U231" i="10"/>
  <c r="U232" i="10"/>
  <c r="U233" i="10"/>
  <c r="U234" i="10"/>
  <c r="U235" i="10"/>
  <c r="U236" i="10"/>
  <c r="U237" i="10"/>
  <c r="U238" i="10"/>
  <c r="U239" i="10"/>
  <c r="U240" i="10"/>
  <c r="U241" i="10"/>
  <c r="U242" i="10"/>
  <c r="U243" i="10"/>
  <c r="U244" i="10"/>
  <c r="U245" i="10"/>
  <c r="U246" i="10"/>
  <c r="U247" i="10"/>
  <c r="U248" i="10"/>
  <c r="U249" i="10"/>
  <c r="U250" i="10"/>
  <c r="U251" i="10"/>
  <c r="U252" i="10"/>
  <c r="U253" i="10"/>
  <c r="U254" i="10"/>
  <c r="U255" i="10"/>
  <c r="U256" i="10"/>
  <c r="U257" i="10"/>
  <c r="U258" i="10"/>
  <c r="U259" i="10"/>
  <c r="U260" i="10"/>
  <c r="U261" i="10"/>
  <c r="U262" i="10"/>
  <c r="U263" i="10"/>
  <c r="U264" i="10"/>
  <c r="U265" i="10"/>
  <c r="U266" i="10"/>
  <c r="U267" i="10"/>
  <c r="U268" i="10"/>
  <c r="U269" i="10"/>
  <c r="U270" i="10"/>
  <c r="U271" i="10"/>
  <c r="U272" i="10"/>
  <c r="U273" i="10"/>
  <c r="U274" i="10"/>
  <c r="U275" i="10"/>
  <c r="U276" i="10"/>
  <c r="U277" i="10"/>
  <c r="U278" i="10"/>
  <c r="U279" i="10"/>
  <c r="U280" i="10"/>
  <c r="U281" i="10"/>
  <c r="U282" i="10"/>
  <c r="U283" i="10"/>
  <c r="U284" i="10"/>
  <c r="U285" i="10"/>
  <c r="U286" i="10"/>
  <c r="U287" i="10"/>
  <c r="U288" i="10"/>
  <c r="U289" i="10"/>
  <c r="U290" i="10"/>
  <c r="U291" i="10"/>
  <c r="U292" i="10"/>
  <c r="U293" i="10"/>
  <c r="U294" i="10"/>
  <c r="U295" i="10"/>
  <c r="U296" i="10"/>
  <c r="U297" i="10"/>
  <c r="U298" i="10"/>
  <c r="U299" i="10"/>
  <c r="U300" i="10"/>
  <c r="U301" i="10"/>
  <c r="U302" i="10"/>
  <c r="U303" i="10"/>
  <c r="U304" i="10"/>
  <c r="U305" i="10"/>
  <c r="U306" i="10"/>
  <c r="U307" i="10"/>
  <c r="U308" i="10"/>
  <c r="U309" i="10"/>
  <c r="U310" i="10"/>
  <c r="U311" i="10"/>
  <c r="U312" i="10"/>
  <c r="U313" i="10"/>
  <c r="U314" i="10"/>
  <c r="U315" i="10"/>
  <c r="U316" i="10"/>
  <c r="U317" i="10"/>
  <c r="U318" i="10"/>
  <c r="U319" i="10"/>
  <c r="U320" i="10"/>
  <c r="U321" i="10"/>
  <c r="U322" i="10"/>
  <c r="U323" i="10"/>
  <c r="U324" i="10"/>
  <c r="U325" i="10"/>
  <c r="U326" i="10"/>
  <c r="U327" i="10"/>
  <c r="U328" i="10"/>
  <c r="U329" i="10"/>
  <c r="U330" i="10"/>
  <c r="U331" i="10"/>
  <c r="U332" i="10"/>
  <c r="U333" i="10"/>
  <c r="U334" i="10"/>
  <c r="U335" i="10"/>
  <c r="U336" i="10"/>
  <c r="U337" i="10"/>
  <c r="U338" i="10"/>
  <c r="U339" i="10"/>
  <c r="U340" i="10"/>
  <c r="U341" i="10"/>
  <c r="U342" i="10"/>
  <c r="U343" i="10"/>
  <c r="U344" i="10"/>
  <c r="U345" i="10"/>
  <c r="U346" i="10"/>
  <c r="U347" i="10"/>
  <c r="U348" i="10"/>
  <c r="U349" i="10"/>
  <c r="U350" i="10"/>
  <c r="U351" i="10"/>
  <c r="U352" i="10"/>
  <c r="U353" i="10"/>
  <c r="U354" i="10"/>
  <c r="U355" i="10"/>
  <c r="U356" i="10"/>
  <c r="U357" i="10"/>
  <c r="U358" i="10"/>
  <c r="U359" i="10"/>
  <c r="U360" i="10"/>
  <c r="U361" i="10"/>
  <c r="U362" i="10"/>
  <c r="U363" i="10"/>
  <c r="U364" i="10"/>
  <c r="U365" i="10"/>
  <c r="U366" i="10"/>
  <c r="U367" i="10"/>
  <c r="U368" i="10"/>
  <c r="U369" i="10"/>
  <c r="U370" i="10"/>
  <c r="U371" i="10"/>
  <c r="U372" i="10"/>
  <c r="U373" i="10"/>
  <c r="U374" i="10"/>
  <c r="U375" i="10"/>
  <c r="U376" i="10"/>
  <c r="U377" i="10"/>
  <c r="U378" i="10"/>
  <c r="U379" i="10"/>
  <c r="U380" i="10"/>
  <c r="U381" i="10"/>
  <c r="U382" i="10"/>
  <c r="U383" i="10"/>
  <c r="U384" i="10"/>
  <c r="U385" i="10"/>
  <c r="U386" i="10"/>
  <c r="U387" i="10"/>
  <c r="U388" i="10"/>
  <c r="U389" i="10"/>
  <c r="U390" i="10"/>
  <c r="U391" i="10"/>
  <c r="U392" i="10"/>
  <c r="U393" i="10"/>
  <c r="U394" i="10"/>
  <c r="U395" i="10"/>
  <c r="U396" i="10"/>
  <c r="U397" i="10"/>
  <c r="U398" i="10"/>
  <c r="U399" i="10"/>
  <c r="U400" i="10"/>
  <c r="U401" i="10"/>
  <c r="U402" i="10"/>
  <c r="U403" i="10"/>
  <c r="U404" i="10"/>
  <c r="U405" i="10"/>
  <c r="U406" i="10"/>
  <c r="U407" i="10"/>
  <c r="U408" i="10"/>
  <c r="U409" i="10"/>
  <c r="U410" i="10"/>
  <c r="U411" i="10"/>
  <c r="U412" i="10"/>
  <c r="U413" i="10"/>
  <c r="U414" i="10"/>
  <c r="U415" i="10"/>
  <c r="U416" i="10"/>
  <c r="U417" i="10"/>
  <c r="U418" i="10"/>
  <c r="U419" i="10"/>
  <c r="U420" i="10"/>
  <c r="U421" i="10"/>
  <c r="U422" i="10"/>
  <c r="U423" i="10"/>
  <c r="U424" i="10"/>
  <c r="U425" i="10"/>
  <c r="U426" i="10"/>
  <c r="U427" i="10"/>
  <c r="U428" i="10"/>
  <c r="U429" i="10"/>
  <c r="U430" i="10"/>
  <c r="U431" i="10"/>
  <c r="U432" i="10"/>
  <c r="U433" i="10"/>
  <c r="U434" i="10"/>
  <c r="U435" i="10"/>
  <c r="U436" i="10"/>
  <c r="U437" i="10"/>
  <c r="U438" i="10"/>
  <c r="U439" i="10"/>
  <c r="U440" i="10"/>
  <c r="U441" i="10"/>
  <c r="U442" i="10"/>
  <c r="U443" i="10"/>
  <c r="U444" i="10"/>
  <c r="U445" i="10"/>
  <c r="U446" i="10"/>
  <c r="U447" i="10"/>
  <c r="U448" i="10"/>
  <c r="U449" i="10"/>
  <c r="U450" i="10"/>
  <c r="U451" i="10"/>
  <c r="U452" i="10"/>
  <c r="U453" i="10"/>
  <c r="U454" i="10"/>
  <c r="U455" i="10"/>
  <c r="U456" i="10"/>
  <c r="U457" i="10"/>
  <c r="U458" i="10"/>
  <c r="U459" i="10"/>
  <c r="U460" i="10"/>
  <c r="U461" i="10"/>
  <c r="U462" i="10"/>
  <c r="U463" i="10"/>
  <c r="U564" i="10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2" i="11"/>
  <c r="R565" i="10" l="1"/>
  <c r="G4" i="6" l="1"/>
  <c r="F4" i="6"/>
  <c r="J4" i="6" l="1"/>
  <c r="D4" i="6" s="1"/>
  <c r="U565" i="10" l="1"/>
  <c r="D11" i="5" l="1"/>
  <c r="D9" i="9" l="1"/>
  <c r="D10" i="9" s="1"/>
  <c r="D11" i="9" s="1"/>
  <c r="D22" i="9" l="1"/>
  <c r="D15" i="5" l="1"/>
  <c r="D18" i="5" s="1"/>
  <c r="P11" i="8"/>
  <c r="Q11" i="8"/>
  <c r="R11" i="8"/>
  <c r="S11" i="8"/>
  <c r="T11" i="8"/>
  <c r="U11" i="8"/>
  <c r="O11" i="8"/>
  <c r="D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despacho rivas</author>
  </authors>
  <commentList>
    <comment ref="B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despacho rivas</author>
  </authors>
  <commentList>
    <comment ref="B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CLASE DE DOC:</t>
        </r>
        <r>
          <rPr>
            <sz val="9"/>
            <color indexed="81"/>
            <rFont val="Tahoma"/>
            <family val="2"/>
          </rPr>
          <t xml:space="preserve">
1 IMPRESO POR IMPRENTA
2 FORMLARIO UNICO
3 OTROS</t>
        </r>
      </text>
    </comment>
    <comment ref="B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03 CCF
05 NC
06 ND
12 DECLA DE MERCANCIA
13 MANDA DE INGRESO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despacho rivas</author>
  </authors>
  <commentList>
    <comment ref="B5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TIPO DE DOC:</t>
        </r>
        <r>
          <rPr>
            <sz val="9"/>
            <color indexed="81"/>
            <rFont val="Tahoma"/>
            <family val="2"/>
          </rPr>
          <t xml:space="preserve">
01 FACTURA
02 FACTURA SIMPLIFICADA
10 TIQUETE
11 FAC EXPORTACION</t>
        </r>
      </text>
    </comment>
  </commentList>
</comments>
</file>

<file path=xl/sharedStrings.xml><?xml version="1.0" encoding="utf-8"?>
<sst xmlns="http://schemas.openxmlformats.org/spreadsheetml/2006/main" count="10880" uniqueCount="474">
  <si>
    <t>03</t>
  </si>
  <si>
    <t>1</t>
  </si>
  <si>
    <t>FECHA</t>
  </si>
  <si>
    <t>CLASE DE DOC</t>
  </si>
  <si>
    <t>TIPO DE DOC</t>
  </si>
  <si>
    <t>CORRELATIVO</t>
  </si>
  <si>
    <t>NIT PROV</t>
  </si>
  <si>
    <t>C. EXENTAS</t>
  </si>
  <si>
    <t>I. EXENTAS</t>
  </si>
  <si>
    <t>IMPOR EX</t>
  </si>
  <si>
    <t>C. GRAVADA</t>
  </si>
  <si>
    <t>INTER GRAVA</t>
  </si>
  <si>
    <t>IMPOR SERV</t>
  </si>
  <si>
    <t>IMPOR BIENES</t>
  </si>
  <si>
    <t>IVA</t>
  </si>
  <si>
    <t>TOTAL C.</t>
  </si>
  <si>
    <t>ANEXO 3</t>
  </si>
  <si>
    <t>MES</t>
  </si>
  <si>
    <t>ANEXO</t>
  </si>
  <si>
    <t>TOTAL VENTA</t>
  </si>
  <si>
    <t>D. FISCAL A 3</t>
  </si>
  <si>
    <t>V CTA DE 3</t>
  </si>
  <si>
    <t>D.FISCAL</t>
  </si>
  <si>
    <t>V. GRAVADA</t>
  </si>
  <si>
    <t>NIT DE CLIENTE</t>
  </si>
  <si>
    <t>CONTROL</t>
  </si>
  <si>
    <t>N° DOC</t>
  </si>
  <si>
    <t xml:space="preserve">SERIE </t>
  </si>
  <si>
    <t>N° DE RESOLUCION</t>
  </si>
  <si>
    <t>SERVICORP S.A DE C.V</t>
  </si>
  <si>
    <t>06142801141049</t>
  </si>
  <si>
    <t>SARA ALFARO CASTRO</t>
  </si>
  <si>
    <t>06152309490011</t>
  </si>
  <si>
    <t>RINA ALFARO CASTRO</t>
  </si>
  <si>
    <t>03151403510011</t>
  </si>
  <si>
    <t>ORGANIKA S.A DE C.V</t>
  </si>
  <si>
    <t>06141909031057</t>
  </si>
  <si>
    <t>CARDEU S.A DE C.V</t>
  </si>
  <si>
    <t>06141603131023</t>
  </si>
  <si>
    <t>MOISES ELIAS CARCAMO</t>
  </si>
  <si>
    <t>11151906460011</t>
  </si>
  <si>
    <t>JIMMY EDGARDO CALERO MARAVILLA</t>
  </si>
  <si>
    <t>11061508801026</t>
  </si>
  <si>
    <t>O &amp; M MANTENIMIENTO Y SERVICIOS S.A DE C.V</t>
  </si>
  <si>
    <t>06141506941061</t>
  </si>
  <si>
    <t>FONDO DE TITULARIZACION DE INMUEBLES</t>
  </si>
  <si>
    <t>05012309191010</t>
  </si>
  <si>
    <t>EDIFICACION, CONSTRUCCION, Y ASESORIA S.A DE C.V</t>
  </si>
  <si>
    <t>06141306161010</t>
  </si>
  <si>
    <t>INMUEBLES S.A DE C.V</t>
  </si>
  <si>
    <t>06140907680011</t>
  </si>
  <si>
    <t>OFG EL SALVADOR S.A DE C.V</t>
  </si>
  <si>
    <t>06142002151023</t>
  </si>
  <si>
    <t>JESV INC SUCURSAL EL SALVADOR</t>
  </si>
  <si>
    <t>94500501121011</t>
  </si>
  <si>
    <t>ADINCE S.A DE C.V.</t>
  </si>
  <si>
    <t>06141810901033</t>
  </si>
  <si>
    <t>A.C.P.A COMUNIDADES UNIDAS DE RL</t>
  </si>
  <si>
    <t>08150905750014</t>
  </si>
  <si>
    <t>CASA BAZZYNI S.A DE C.V.</t>
  </si>
  <si>
    <t>06140702921021</t>
  </si>
  <si>
    <t>EXPORTADORA PACAS MARTINEZ</t>
  </si>
  <si>
    <t>05150706911014</t>
  </si>
  <si>
    <t>LLANTAS Y ACCESORIOS</t>
  </si>
  <si>
    <t>06141502131049</t>
  </si>
  <si>
    <t>ASFALTOS DE CENTROAMERICA S.A DE C.V.</t>
  </si>
  <si>
    <t>06142607780022</t>
  </si>
  <si>
    <t>PEDRERA PROTERSA S.A DE C.V.</t>
  </si>
  <si>
    <t>06143101750030</t>
  </si>
  <si>
    <t>AGROINDUSTRIA CENTROAMERICANA</t>
  </si>
  <si>
    <t>06141210001020</t>
  </si>
  <si>
    <t>DISTRIBUIDORA DE EQUIPOS Y SERVICIOS</t>
  </si>
  <si>
    <t>06142711201018</t>
  </si>
  <si>
    <t>DEL TROPICFOOD S.A DE C.V.</t>
  </si>
  <si>
    <t>06142706881019</t>
  </si>
  <si>
    <t>BORGONOVO POHL S.A DE C.V.</t>
  </si>
  <si>
    <t>06141703710012</t>
  </si>
  <si>
    <t>RAMIREZ VENTURA S.A DE C.V</t>
  </si>
  <si>
    <t>06141909001034</t>
  </si>
  <si>
    <t>IMPORTADORA DE FRUTAS S.A DE C.V.</t>
  </si>
  <si>
    <t>06140702971037</t>
  </si>
  <si>
    <t>CAFECOYO S.A DE C.V.</t>
  </si>
  <si>
    <t>06143105790034</t>
  </si>
  <si>
    <t>ANULADO</t>
  </si>
  <si>
    <t>00</t>
  </si>
  <si>
    <t>OSCAR HERIBERTO QUINTANILLA HERNANDEZ</t>
  </si>
  <si>
    <t>06081603661011</t>
  </si>
  <si>
    <t>TECNUTRAL S.A DE C.V</t>
  </si>
  <si>
    <t>06142307860012</t>
  </si>
  <si>
    <t>MILTON RAFAEL PANIAGUA AGUILAR</t>
  </si>
  <si>
    <t>05032407751016</t>
  </si>
  <si>
    <t>NOBS HIDRODIFUCION</t>
  </si>
  <si>
    <t>06140102840029</t>
  </si>
  <si>
    <t>TEJEMET S.A DE C.V.</t>
  </si>
  <si>
    <t>02103009931016</t>
  </si>
  <si>
    <t>GORCO LIMITADO S.A DE C.V.</t>
  </si>
  <si>
    <t>05151409041015</t>
  </si>
  <si>
    <t>LUIS ALBERTO HERNANDEZ ALDANA</t>
  </si>
  <si>
    <t>09082608580010</t>
  </si>
  <si>
    <t>MCCORMICK TRACTORES DE CENTROAMERICA</t>
  </si>
  <si>
    <t>06141112201046</t>
  </si>
  <si>
    <t>CORPORIN S.A DE C.V.</t>
  </si>
  <si>
    <t>06142610790018</t>
  </si>
  <si>
    <t>MANUEL DE JESUS AGUIRRE ACOSTA</t>
  </si>
  <si>
    <t>03010907741016</t>
  </si>
  <si>
    <t>SARAN S.A DE C.V.</t>
  </si>
  <si>
    <t>06142910640026</t>
  </si>
  <si>
    <t>ACNEPRO S.A DE C.V.</t>
  </si>
  <si>
    <t>06142112951025</t>
  </si>
  <si>
    <t>ERICK ARMANDO BARAHONA</t>
  </si>
  <si>
    <t>05071611851017</t>
  </si>
  <si>
    <t>GASPRO DE EL SALVADOR S.A DE C.V.</t>
  </si>
  <si>
    <t>05010702161018</t>
  </si>
  <si>
    <t>PRODUCTOS DE BIOMASA S.A DE C.V.</t>
  </si>
  <si>
    <t>06143005191030</t>
  </si>
  <si>
    <t>COOP DE CAFETALEROS SIGLO XXI</t>
  </si>
  <si>
    <t>06141703001046</t>
  </si>
  <si>
    <t>ROBERTO ELIAS RODRIGUEZ</t>
  </si>
  <si>
    <t>03151505691015</t>
  </si>
  <si>
    <t>SYMTEK S.A DE C.V.</t>
  </si>
  <si>
    <t>02100808071012</t>
  </si>
  <si>
    <t>LEOS S.A DE C.V.</t>
  </si>
  <si>
    <t>06142506941050</t>
  </si>
  <si>
    <t>AMERICAN PETROLEUM DE EL SALVADOR</t>
  </si>
  <si>
    <t>06143006991020</t>
  </si>
  <si>
    <t>MEGABLOCK S.A DE C.V.</t>
  </si>
  <si>
    <t>06142704091010</t>
  </si>
  <si>
    <t>MOTORES Y VEHICULOS S.A DE C.V.</t>
  </si>
  <si>
    <t>06141208131022</t>
  </si>
  <si>
    <t>MIRIAM HARDEE ESCOBAR</t>
  </si>
  <si>
    <t>03122006771016</t>
  </si>
  <si>
    <t>CONSTRUCTORA DISA S.A DE C.V.</t>
  </si>
  <si>
    <t>06141910840030</t>
  </si>
  <si>
    <t>KEVIN ROLANDO SOFOCLES RECINOS</t>
  </si>
  <si>
    <t>03061811941018</t>
  </si>
  <si>
    <t>JOSE ANGEL VALENCIA PEREZ</t>
  </si>
  <si>
    <t>05121506660010</t>
  </si>
  <si>
    <t>EL GRANJERO S.A DE C.V.</t>
  </si>
  <si>
    <t>06140101680020</t>
  </si>
  <si>
    <t>MARIA ELENA ZUNIGA VDA DE ALVARENGA</t>
  </si>
  <si>
    <t>01081704541019</t>
  </si>
  <si>
    <t>BUFISA S.A DE C.V.</t>
  </si>
  <si>
    <t>06141905780037</t>
  </si>
  <si>
    <t>DAVID ANTONIO MOLINA SILVA</t>
  </si>
  <si>
    <t>06140807711154</t>
  </si>
  <si>
    <t>GRUPO VOLCANO, S.A DE C.V.</t>
  </si>
  <si>
    <t>06141202151072</t>
  </si>
  <si>
    <t>JUAN ANTONIO MONTERROSA HERNANDEZ</t>
  </si>
  <si>
    <t>03150707841020</t>
  </si>
  <si>
    <t>BLANCA LUZ BELLOSO DE GARCIA</t>
  </si>
  <si>
    <t>03062709630017</t>
  </si>
  <si>
    <t>DINORA MAGAÑA</t>
  </si>
  <si>
    <t>02020807510018</t>
  </si>
  <si>
    <t>UDP POLICLINICA</t>
  </si>
  <si>
    <t>02101901101017</t>
  </si>
  <si>
    <t>AVELARDO ESPINOZA RIVAS</t>
  </si>
  <si>
    <t>03150502711027</t>
  </si>
  <si>
    <t>CASAS AMERICANAS S.A DE C.V.</t>
  </si>
  <si>
    <t>06142702021058</t>
  </si>
  <si>
    <t>LOTICOMER S.A DE C.V.</t>
  </si>
  <si>
    <t>06143006101060</t>
  </si>
  <si>
    <t>ANA PATRICIA SALAVERRIA DE ESCOBAR</t>
  </si>
  <si>
    <t>96000310480018</t>
  </si>
  <si>
    <t>JOSE MARIA GUTIERREZ FLORES</t>
  </si>
  <si>
    <t>14012611611014</t>
  </si>
  <si>
    <t>RIGOBERTO SERRANO QUINTANILLA</t>
  </si>
  <si>
    <t>03152006881020</t>
  </si>
  <si>
    <t>CELESTINO PEREZ JACOBO</t>
  </si>
  <si>
    <t>01100608711013</t>
  </si>
  <si>
    <t>MARIA DEL SOCORRO ANCHETA</t>
  </si>
  <si>
    <t>02032202631017</t>
  </si>
  <si>
    <t>FRANCISCO JESUS MELARA SORIANO</t>
  </si>
  <si>
    <t>01081604851010</t>
  </si>
  <si>
    <t>MIGUEL HENRIQUEZ CHAVEZ</t>
  </si>
  <si>
    <t>03152810640022</t>
  </si>
  <si>
    <t>FRANCISCO ALEXANDER TOBAR CASTILLO</t>
  </si>
  <si>
    <t>03152212861010</t>
  </si>
  <si>
    <t>PROVEEDOR</t>
  </si>
  <si>
    <t>NIT</t>
  </si>
  <si>
    <t>2</t>
  </si>
  <si>
    <t>V CTA A 3ERO</t>
  </si>
  <si>
    <t>V ZONA FRAN</t>
  </si>
  <si>
    <t>EX SERVICE</t>
  </si>
  <si>
    <t>EX OUT CA</t>
  </si>
  <si>
    <t>EX IN CA</t>
  </si>
  <si>
    <t>V GRAVADAS</t>
  </si>
  <si>
    <t>V NO SUJETAS</t>
  </si>
  <si>
    <t>VENTAS NO</t>
  </si>
  <si>
    <t>V EXENTA</t>
  </si>
  <si>
    <t>VACIO</t>
  </si>
  <si>
    <t>FINAL</t>
  </si>
  <si>
    <t>CORRELTIVO</t>
  </si>
  <si>
    <t>SERIE</t>
  </si>
  <si>
    <t>RESOLUCION</t>
  </si>
  <si>
    <t>N PROVEEDOR</t>
  </si>
  <si>
    <t>AGOSTO</t>
  </si>
  <si>
    <t>NOMBRE DE CLIENTE</t>
  </si>
  <si>
    <t>VENTA NO SUJETA</t>
  </si>
  <si>
    <t>VENTA EXENTA</t>
  </si>
  <si>
    <t>VENTA TOTAL</t>
  </si>
  <si>
    <t>SUBTOTAL</t>
  </si>
  <si>
    <t>CORRELTIVO2</t>
  </si>
  <si>
    <t>FINAL3</t>
  </si>
  <si>
    <t>15/08/2021</t>
  </si>
  <si>
    <t>24/07/2021</t>
  </si>
  <si>
    <t>31/07/2021</t>
  </si>
  <si>
    <t>19/08/2021</t>
  </si>
  <si>
    <t>16/07/2021</t>
  </si>
  <si>
    <t>06141612991019</t>
  </si>
  <si>
    <t xml:space="preserve">DISTRIBUIDORA DE LUBRICANTES Y COMBUSTIBLES S.A DE C.V </t>
  </si>
  <si>
    <t>15/07/2021</t>
  </si>
  <si>
    <t>17/07/2021</t>
  </si>
  <si>
    <t>18/07/2021</t>
  </si>
  <si>
    <t>19/07/2021</t>
  </si>
  <si>
    <t>21/07/2021</t>
  </si>
  <si>
    <t>04/08/2021</t>
  </si>
  <si>
    <t>05/08/2021</t>
  </si>
  <si>
    <t>07/08/2021</t>
  </si>
  <si>
    <t>08/08/2021</t>
  </si>
  <si>
    <t>09/08/2021</t>
  </si>
  <si>
    <t>10/08/2021</t>
  </si>
  <si>
    <t>30/07/2021</t>
  </si>
  <si>
    <t>22/07/2021</t>
  </si>
  <si>
    <t>25/07/2021</t>
  </si>
  <si>
    <t>26/07/2021</t>
  </si>
  <si>
    <t>27/07/2021</t>
  </si>
  <si>
    <t>28/07/2021</t>
  </si>
  <si>
    <t>29/07/2021</t>
  </si>
  <si>
    <t>02/08/2021</t>
  </si>
  <si>
    <t>03/08/2021</t>
  </si>
  <si>
    <t>18/08/2021</t>
  </si>
  <si>
    <t>17/08/2021</t>
  </si>
  <si>
    <t>23/07/2021</t>
  </si>
  <si>
    <t>12/08/2021</t>
  </si>
  <si>
    <t>06141008901028</t>
  </si>
  <si>
    <t>TRANPORTES PESADOS S.A DE C.V.</t>
  </si>
  <si>
    <t>11/08/2021</t>
  </si>
  <si>
    <t>06140108580017</t>
  </si>
  <si>
    <t>FREUND S.A DE C.V.</t>
  </si>
  <si>
    <t>06142904630160</t>
  </si>
  <si>
    <t>ASETCA</t>
  </si>
  <si>
    <t>03150309971011</t>
  </si>
  <si>
    <t>SO S.A DE C.V.</t>
  </si>
  <si>
    <t>06141511720027</t>
  </si>
  <si>
    <t xml:space="preserve">SUPER REPUESTOS EL SALVADOR </t>
  </si>
  <si>
    <t>05112411991017</t>
  </si>
  <si>
    <t>REPUESTOS NOE S.A DE C.V.</t>
  </si>
  <si>
    <t>04070802600010</t>
  </si>
  <si>
    <t>JOSE ELIAS ESCOBAR ROMERO</t>
  </si>
  <si>
    <t>06142805011034</t>
  </si>
  <si>
    <t>REPUESTOS IZALCO S.A DE C.V.</t>
  </si>
  <si>
    <t>04052407610012</t>
  </si>
  <si>
    <t>JOSE FRANCISCO RIVERA GALDAMEZ</t>
  </si>
  <si>
    <t>06141403161033</t>
  </si>
  <si>
    <t>ECSA OPERADORA EL SALVADOR S.A DE C.V.</t>
  </si>
  <si>
    <t>02101911710016</t>
  </si>
  <si>
    <t>ALMACENES VIDRI, S.A DE C.V.</t>
  </si>
  <si>
    <t>13/08/2021</t>
  </si>
  <si>
    <t>14/08/2021</t>
  </si>
  <si>
    <t>LLANTAS Y ACCESORIOS S.A DE C.V.</t>
  </si>
  <si>
    <t>06140301081039</t>
  </si>
  <si>
    <t>LA CASA DE LAS BATERIAS S.A DE C.V.</t>
  </si>
  <si>
    <t>21/08/2021</t>
  </si>
  <si>
    <t>06141603991030</t>
  </si>
  <si>
    <t>PRICEMART EL SALVADOR S.A DE C.V.</t>
  </si>
  <si>
    <t>23/08/2021</t>
  </si>
  <si>
    <t>31/08/2021</t>
  </si>
  <si>
    <t>06010811680011</t>
  </si>
  <si>
    <t>JOSE MARIA SALINAS DERAS</t>
  </si>
  <si>
    <t>06140210081052</t>
  </si>
  <si>
    <t>FERRETERIA EPA S.A DE C.V.</t>
  </si>
  <si>
    <t>24/08/2021</t>
  </si>
  <si>
    <t>22/08/2021</t>
  </si>
  <si>
    <t>06140701091041</t>
  </si>
  <si>
    <t>INVERSIONES ACEITUNO S.A DE C.V.</t>
  </si>
  <si>
    <t>16/08/2021</t>
  </si>
  <si>
    <t>06141611951013</t>
  </si>
  <si>
    <t>DISTRIBUIDORA DE ELECTRICIDAD DELSUR</t>
  </si>
  <si>
    <t>05111202881011</t>
  </si>
  <si>
    <t>AUTOINDUSRIAS S.A DE C.V.</t>
  </si>
  <si>
    <t>06143006961425</t>
  </si>
  <si>
    <t>22/06/2021</t>
  </si>
  <si>
    <t>13/07/2021</t>
  </si>
  <si>
    <t>01/07/2021</t>
  </si>
  <si>
    <t>12171508811017</t>
  </si>
  <si>
    <t>MARIO ERNESTO CHAVEZ MARTINEZ</t>
  </si>
  <si>
    <t>06140204810014</t>
  </si>
  <si>
    <t>MUNFRE S.A DE C.V.</t>
  </si>
  <si>
    <t>25/08/2021</t>
  </si>
  <si>
    <t>06141312850038</t>
  </si>
  <si>
    <t>IMPRESSA S.A DE C.V.</t>
  </si>
  <si>
    <t>20/08/2021</t>
  </si>
  <si>
    <t>12171609921018</t>
  </si>
  <si>
    <t>DISTRIBUIDORA PAREDES VELA S.A DE C.V.</t>
  </si>
  <si>
    <t>06141310881010</t>
  </si>
  <si>
    <t>TRANSPORT S.A DE C.V.</t>
  </si>
  <si>
    <t>29/08/2021</t>
  </si>
  <si>
    <t>05</t>
  </si>
  <si>
    <t>26/08/2021</t>
  </si>
  <si>
    <t>30/08/2021</t>
  </si>
  <si>
    <t>06141507131039</t>
  </si>
  <si>
    <t>AUTOZAMA S.A DE C.V.</t>
  </si>
  <si>
    <t>28/08/2021</t>
  </si>
  <si>
    <t>27/08/2021</t>
  </si>
  <si>
    <t>06140703530140</t>
  </si>
  <si>
    <t>H. BARON S.A DE C.V.</t>
  </si>
  <si>
    <t>ERICK ERNESTO LOPEZ</t>
  </si>
  <si>
    <t>11</t>
  </si>
  <si>
    <t>15041RESIN060542021</t>
  </si>
  <si>
    <t>21DS000X</t>
  </si>
  <si>
    <t>0</t>
  </si>
  <si>
    <t>01/08/2021</t>
  </si>
  <si>
    <t>06140204091054</t>
  </si>
  <si>
    <t>CEMCOL COMERCIAL. S.A DE C.V.</t>
  </si>
  <si>
    <t>06142709131070</t>
  </si>
  <si>
    <t>GRUPO INDUSTRIAL MONTERREY S.A DE C.V.</t>
  </si>
  <si>
    <t>06142402091046</t>
  </si>
  <si>
    <t>CORPORACION K Y C, S.A DE C.V.</t>
  </si>
  <si>
    <t>15307RESCR107922017</t>
  </si>
  <si>
    <t>17DS000C</t>
  </si>
  <si>
    <t>SEPTIEMBRE</t>
  </si>
  <si>
    <t>SEPTIMEBRE</t>
  </si>
  <si>
    <t>01/09/2021</t>
  </si>
  <si>
    <t>06/09/2021</t>
  </si>
  <si>
    <t>08/09/2021</t>
  </si>
  <si>
    <t>09/09/2021</t>
  </si>
  <si>
    <t>10/09/2021</t>
  </si>
  <si>
    <t>14/09/2021</t>
  </si>
  <si>
    <t>16/09/2021</t>
  </si>
  <si>
    <t>17/09/2021</t>
  </si>
  <si>
    <t>18/09/2021</t>
  </si>
  <si>
    <t>20/09/2021</t>
  </si>
  <si>
    <t>21/09/2021</t>
  </si>
  <si>
    <t>23/09/2021</t>
  </si>
  <si>
    <t>24/09/2021</t>
  </si>
  <si>
    <t>27/09/2021</t>
  </si>
  <si>
    <t>28/09/2021</t>
  </si>
  <si>
    <t>30/09/2021</t>
  </si>
  <si>
    <t>/</t>
  </si>
  <si>
    <t>02/09/2021</t>
  </si>
  <si>
    <t>03/09/2021</t>
  </si>
  <si>
    <t>04/09/2021</t>
  </si>
  <si>
    <t>05/09/2021</t>
  </si>
  <si>
    <t>07/09/2021</t>
  </si>
  <si>
    <t>11/09/2021</t>
  </si>
  <si>
    <t>12/09/2021</t>
  </si>
  <si>
    <t>13/09/2021</t>
  </si>
  <si>
    <t>22/09/2021</t>
  </si>
  <si>
    <t>25/09/2021</t>
  </si>
  <si>
    <t>15/09/2021</t>
  </si>
  <si>
    <t>14080506360015</t>
  </si>
  <si>
    <t>LUIS ALFREDO VENTURA ELVIR</t>
  </si>
  <si>
    <t>06141601800012</t>
  </si>
  <si>
    <t>LA CASA DEL SOLDADOR S.A DE C.V.</t>
  </si>
  <si>
    <t>06142610981012</t>
  </si>
  <si>
    <t>CTE TELECOM PERSONAL S.A DE C.V.</t>
  </si>
  <si>
    <t>05031906450017</t>
  </si>
  <si>
    <t>JUAN ANTONIO RECINOS</t>
  </si>
  <si>
    <t>06140607921022</t>
  </si>
  <si>
    <t>DISTRIBUIDORA JAR S.A DE C.V.</t>
  </si>
  <si>
    <t>01/10/2021</t>
  </si>
  <si>
    <t>04/10/2021</t>
  </si>
  <si>
    <t>06141604071016</t>
  </si>
  <si>
    <t>CARS LAND S.A DE C.V.</t>
  </si>
  <si>
    <t>2021</t>
  </si>
  <si>
    <t>Total</t>
  </si>
  <si>
    <t>29/10/2021</t>
  </si>
  <si>
    <t>28/10/2021</t>
  </si>
  <si>
    <t>27/10/2021</t>
  </si>
  <si>
    <t>25/10/2021</t>
  </si>
  <si>
    <t>18/10/2021</t>
  </si>
  <si>
    <t>15/10/2021</t>
  </si>
  <si>
    <t>14/10/2021</t>
  </si>
  <si>
    <t>13/10/2021</t>
  </si>
  <si>
    <t>11/10/2021</t>
  </si>
  <si>
    <t>08/10/2021</t>
  </si>
  <si>
    <t>07/10/2021</t>
  </si>
  <si>
    <t>06/10/2021</t>
  </si>
  <si>
    <t>05/10/2021</t>
  </si>
  <si>
    <t>OCTUBRE</t>
  </si>
  <si>
    <t>30</t>
  </si>
  <si>
    <t>12</t>
  </si>
  <si>
    <t>01</t>
  </si>
  <si>
    <t>NOVIEMBRE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</si>
  <si>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</si>
  <si>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</si>
  <si>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</si>
  <si>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</si>
  <si>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</si>
  <si>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</si>
  <si>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</si>
  <si>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</si>
  <si>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</si>
  <si>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</si>
  <si>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</si>
  <si>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</si>
  <si>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</si>
  <si>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</si>
  <si>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20/11/2021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</si>
  <si>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</si>
  <si>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</si>
  <si>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</si>
  <si>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</si>
  <si>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</si>
  <si>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</si>
  <si>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</si>
  <si>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17DS000F</t>
  </si>
  <si>
    <t>29</t>
  </si>
  <si>
    <t>27</t>
  </si>
  <si>
    <t>23</t>
  </si>
  <si>
    <t>21</t>
  </si>
  <si>
    <t>20</t>
  </si>
  <si>
    <t>17</t>
  </si>
  <si>
    <t>16</t>
  </si>
  <si>
    <t>15</t>
  </si>
  <si>
    <t>13</t>
  </si>
  <si>
    <t>10</t>
  </si>
  <si>
    <t>09</t>
  </si>
  <si>
    <t>08</t>
  </si>
  <si>
    <t>07</t>
  </si>
  <si>
    <t>06</t>
  </si>
  <si>
    <t>02</t>
  </si>
  <si>
    <t>DICIEMBRE</t>
  </si>
  <si>
    <t>30/12/2021</t>
  </si>
  <si>
    <t>29/12/2021</t>
  </si>
  <si>
    <t>27/12/2021</t>
  </si>
  <si>
    <t>23/12/2021</t>
  </si>
  <si>
    <t>21/12/2021</t>
  </si>
  <si>
    <t>20/12/2021</t>
  </si>
  <si>
    <t>17/12/2021</t>
  </si>
  <si>
    <t>16/12/2021</t>
  </si>
  <si>
    <t>15/12/2021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</si>
  <si>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</si>
  <si>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</si>
  <si>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</si>
  <si>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</si>
  <si>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</si>
  <si>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</si>
  <si>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</si>
  <si>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</si>
  <si>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</si>
  <si>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06142102201044</t>
  </si>
  <si>
    <t>RIVER IMPORT S.A DE C.V.</t>
  </si>
  <si>
    <t>31/12/2021</t>
  </si>
  <si>
    <t>19/12/2021</t>
  </si>
  <si>
    <t>0112</t>
  </si>
  <si>
    <t>12/12/2021</t>
  </si>
  <si>
    <t>27/11/2021</t>
  </si>
  <si>
    <t>28/11/2021</t>
  </si>
  <si>
    <t>28/12/2021</t>
  </si>
  <si>
    <t>22/12/2021</t>
  </si>
  <si>
    <t>21/11/2021</t>
  </si>
  <si>
    <t>11/12/2021</t>
  </si>
  <si>
    <t>14/12/2021</t>
  </si>
  <si>
    <t>13/11/2021</t>
  </si>
  <si>
    <t>14/11/2021</t>
  </si>
  <si>
    <t>06142502211030</t>
  </si>
  <si>
    <t>GRUPO TIRE EXPRESS, S.A DE C.V.</t>
  </si>
  <si>
    <t>06140104620021</t>
  </si>
  <si>
    <t xml:space="preserve">TALLER DIDEA S.A DE C.V </t>
  </si>
  <si>
    <t>05111408191011</t>
  </si>
  <si>
    <t>REPUESTOS CASTILLO S.A DE C.V.</t>
  </si>
  <si>
    <t>05110205951057</t>
  </si>
  <si>
    <t>MELIZA ORTIZ PEDROZA</t>
  </si>
  <si>
    <t>CEMCOL COMERCIAL, S.A DE C.V.</t>
  </si>
  <si>
    <t>06140803991446</t>
  </si>
  <si>
    <t>TANIA MICHELLE DELGADO VASQUEZ</t>
  </si>
  <si>
    <t>18/12/2021</t>
  </si>
  <si>
    <t>06140102021043</t>
  </si>
  <si>
    <t>INVERSIONES GIBRALTAR S.A DE C.V.</t>
  </si>
  <si>
    <t>03152712881017</t>
  </si>
  <si>
    <t>ALSEDI S.A DE C.V.</t>
  </si>
  <si>
    <t>06140106710037</t>
  </si>
  <si>
    <t>CENTRO DE RESORTES S.A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</si>
</sst>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erlin Sans FB Demi"/>
      <family val="2"/>
    </font>
    <font>
      <b/>
      <sz val="10"/>
      <color theme="1"/>
      <name val="Berlin Sans FB Demi"/>
      <family val="2"/>
    </font>
    <font>
      <sz val="11"/>
      <color theme="1"/>
      <name val="Berlin Sans FB Dem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7">
    <xf numFmtId="0" fontId="0" fillId="0" borderId="0" xfId="0"/>
    <xf numFmtId="49" fontId="0" fillId="0" borderId="0" xfId="0" applyNumberFormat="1"/>
    <xf numFmtId="44" fontId="0" fillId="0" borderId="0" xfId="1" applyFont="1"/>
    <xf numFmtId="44" fontId="0" fillId="0" borderId="1" xfId="1" applyFont="1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6" xfId="0" applyNumberFormat="1" applyFont="1" applyBorder="1" applyAlignment="1">
      <alignment horizontal="right"/>
    </xf>
    <xf numFmtId="44" fontId="7" fillId="0" borderId="6" xfId="1" applyFont="1" applyBorder="1" applyAlignment="1">
      <alignment horizontal="right"/>
    </xf>
    <xf numFmtId="44" fontId="7" fillId="2" borderId="6" xfId="1" applyFont="1" applyFill="1" applyBorder="1" applyAlignment="1">
      <alignment horizontal="right"/>
    </xf>
    <xf numFmtId="49" fontId="7" fillId="0" borderId="7" xfId="0" applyNumberFormat="1" applyFont="1" applyBorder="1" applyAlignment="1">
      <alignment horizontal="right"/>
    </xf>
    <xf numFmtId="0" fontId="5" fillId="3" borderId="5" xfId="0" applyFont="1" applyFill="1" applyBorder="1" applyAlignment="1">
      <alignment horizontal="center"/>
    </xf>
    <xf numFmtId="49" fontId="7" fillId="3" borderId="6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right"/>
    </xf>
    <xf numFmtId="44" fontId="7" fillId="3" borderId="6" xfId="1" applyFont="1" applyFill="1" applyBorder="1" applyAlignment="1">
      <alignment horizontal="right"/>
    </xf>
    <xf numFmtId="49" fontId="7" fillId="0" borderId="6" xfId="0" applyNumberFormat="1" applyFont="1" applyBorder="1" applyAlignment="1">
      <alignment horizontal="right"/>
    </xf>
    <xf numFmtId="49" fontId="7" fillId="0" borderId="6" xfId="0" applyNumberFormat="1" applyFont="1" applyBorder="1" applyAlignment="1">
      <alignment horizontal="center"/>
    </xf>
    <xf numFmtId="0" fontId="7" fillId="3" borderId="6" xfId="0" applyFont="1" applyFill="1" applyBorder="1"/>
    <xf numFmtId="0" fontId="7" fillId="0" borderId="6" xfId="1" applyNumberFormat="1" applyFont="1" applyFill="1" applyBorder="1" applyAlignment="1"/>
    <xf numFmtId="49" fontId="7" fillId="3" borderId="6" xfId="1" applyNumberFormat="1" applyFont="1" applyFill="1" applyBorder="1" applyAlignment="1">
      <alignment horizontal="center"/>
    </xf>
    <xf numFmtId="44" fontId="7" fillId="0" borderId="6" xfId="1" applyFont="1" applyBorder="1" applyAlignment="1"/>
    <xf numFmtId="44" fontId="7" fillId="0" borderId="6" xfId="1" applyFont="1" applyFill="1" applyBorder="1" applyAlignment="1">
      <alignment horizontal="right"/>
    </xf>
    <xf numFmtId="0" fontId="7" fillId="0" borderId="6" xfId="1" applyNumberFormat="1" applyFont="1" applyBorder="1" applyAlignment="1"/>
    <xf numFmtId="49" fontId="7" fillId="0" borderId="7" xfId="1" applyNumberFormat="1" applyFont="1" applyBorder="1" applyAlignment="1">
      <alignment horizontal="right"/>
    </xf>
    <xf numFmtId="49" fontId="5" fillId="0" borderId="0" xfId="0" applyNumberFormat="1" applyFont="1" applyAlignment="1">
      <alignment horizontal="right"/>
    </xf>
    <xf numFmtId="0" fontId="7" fillId="0" borderId="6" xfId="1" applyNumberFormat="1" applyFont="1" applyFill="1" applyBorder="1" applyAlignment="1">
      <alignment horizontal="right"/>
    </xf>
    <xf numFmtId="49" fontId="8" fillId="0" borderId="0" xfId="0" applyNumberFormat="1" applyFont="1" applyAlignment="1">
      <alignment horizontal="right"/>
    </xf>
    <xf numFmtId="0" fontId="9" fillId="0" borderId="0" xfId="0" applyFont="1"/>
    <xf numFmtId="49" fontId="9" fillId="0" borderId="0" xfId="0" applyNumberFormat="1" applyFont="1"/>
    <xf numFmtId="0" fontId="7" fillId="3" borderId="6" xfId="0" applyFont="1" applyFill="1" applyBorder="1" applyAlignment="1">
      <alignment horizontal="center"/>
    </xf>
    <xf numFmtId="44" fontId="0" fillId="0" borderId="0" xfId="0" applyNumberFormat="1"/>
    <xf numFmtId="44" fontId="10" fillId="0" borderId="0" xfId="0" applyNumberFormat="1" applyFont="1"/>
    <xf numFmtId="0" fontId="10" fillId="0" borderId="0" xfId="0" applyFont="1"/>
    <xf numFmtId="44" fontId="10" fillId="0" borderId="0" xfId="1" applyFont="1"/>
    <xf numFmtId="0" fontId="7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BASE%20DE%20CLIENTES%20IVA%202021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104775</xdr:rowOff>
    </xdr:from>
    <xdr:to>
      <xdr:col>4</xdr:col>
      <xdr:colOff>161925</xdr:colOff>
      <xdr:row>19</xdr:row>
      <xdr:rowOff>161925</xdr:rowOff>
    </xdr:to>
    <xdr:sp macro="" textlink="">
      <xdr:nvSpPr>
        <xdr:cNvPr id="4" name="3 Rectángulo redondead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295275"/>
          <a:ext cx="2962275" cy="3486150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425822</xdr:colOff>
      <xdr:row>20</xdr:row>
      <xdr:rowOff>134472</xdr:rowOff>
    </xdr:from>
    <xdr:to>
      <xdr:col>3</xdr:col>
      <xdr:colOff>1322293</xdr:colOff>
      <xdr:row>21</xdr:row>
      <xdr:rowOff>168089</xdr:rowOff>
    </xdr:to>
    <xdr:sp macro="[2]!GuardarDatos" textlink="">
      <xdr:nvSpPr>
        <xdr:cNvPr id="6" name="5 Bisel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364440" y="3944472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1</xdr:col>
      <xdr:colOff>168087</xdr:colOff>
      <xdr:row>20</xdr:row>
      <xdr:rowOff>123265</xdr:rowOff>
    </xdr:from>
    <xdr:to>
      <xdr:col>2</xdr:col>
      <xdr:colOff>145676</xdr:colOff>
      <xdr:row>21</xdr:row>
      <xdr:rowOff>156882</xdr:rowOff>
    </xdr:to>
    <xdr:sp macro="[2]!LimpiarDatos" textlink="">
      <xdr:nvSpPr>
        <xdr:cNvPr id="5" name="4 Bisel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30087" y="3933265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1</xdr:col>
      <xdr:colOff>705972</xdr:colOff>
      <xdr:row>22</xdr:row>
      <xdr:rowOff>179293</xdr:rowOff>
    </xdr:from>
    <xdr:to>
      <xdr:col>3</xdr:col>
      <xdr:colOff>784412</xdr:colOff>
      <xdr:row>24</xdr:row>
      <xdr:rowOff>145675</xdr:rowOff>
    </xdr:to>
    <xdr:sp macro="" textlink="">
      <xdr:nvSpPr>
        <xdr:cNvPr id="2" name="1 Bise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67972" y="4370293"/>
          <a:ext cx="1255058" cy="347382"/>
        </a:xfrm>
        <a:prstGeom prst="bevel">
          <a:avLst/>
        </a:prstGeom>
        <a:ln w="3175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PROVEEDORES</a:t>
          </a:r>
        </a:p>
      </xdr:txBody>
    </xdr:sp>
    <xdr:clientData/>
  </xdr:twoCellAnchor>
  <xdr:twoCellAnchor>
    <xdr:from>
      <xdr:col>0</xdr:col>
      <xdr:colOff>582706</xdr:colOff>
      <xdr:row>0</xdr:row>
      <xdr:rowOff>67235</xdr:rowOff>
    </xdr:from>
    <xdr:to>
      <xdr:col>4</xdr:col>
      <xdr:colOff>156882</xdr:colOff>
      <xdr:row>1</xdr:row>
      <xdr:rowOff>33618</xdr:rowOff>
    </xdr:to>
    <xdr:sp macro="" textlink="">
      <xdr:nvSpPr>
        <xdr:cNvPr id="3" name="2 Rectángulo redondead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82706" y="67235"/>
          <a:ext cx="2924735" cy="5939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2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 DE COMPRAS</a:t>
          </a:r>
        </a:p>
      </xdr:txBody>
    </xdr:sp>
    <xdr:clientData/>
  </xdr:twoCellAnchor>
  <xdr:twoCellAnchor>
    <xdr:from>
      <xdr:col>0</xdr:col>
      <xdr:colOff>600075</xdr:colOff>
      <xdr:row>1</xdr:row>
      <xdr:rowOff>104775</xdr:rowOff>
    </xdr:from>
    <xdr:to>
      <xdr:col>4</xdr:col>
      <xdr:colOff>161925</xdr:colOff>
      <xdr:row>19</xdr:row>
      <xdr:rowOff>161925</xdr:rowOff>
    </xdr:to>
    <xdr:sp macro="" textlink="">
      <xdr:nvSpPr>
        <xdr:cNvPr id="7" name="6 Rectángulo redondead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00075" y="733425"/>
          <a:ext cx="3381375" cy="3505200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414616</xdr:colOff>
      <xdr:row>20</xdr:row>
      <xdr:rowOff>89647</xdr:rowOff>
    </xdr:from>
    <xdr:to>
      <xdr:col>3</xdr:col>
      <xdr:colOff>44822</xdr:colOff>
      <xdr:row>21</xdr:row>
      <xdr:rowOff>123264</xdr:rowOff>
    </xdr:to>
    <xdr:sp macro="[2]!LimpiarContri" textlink="">
      <xdr:nvSpPr>
        <xdr:cNvPr id="3" name="2 Bisel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176616" y="389964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20</xdr:row>
      <xdr:rowOff>100853</xdr:rowOff>
    </xdr:from>
    <xdr:to>
      <xdr:col>3</xdr:col>
      <xdr:colOff>1333498</xdr:colOff>
      <xdr:row>21</xdr:row>
      <xdr:rowOff>134470</xdr:rowOff>
    </xdr:to>
    <xdr:sp macro="[2]!DatosContri" textlink="">
      <xdr:nvSpPr>
        <xdr:cNvPr id="4" name="3 Bisel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465292" y="391085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515471</xdr:colOff>
      <xdr:row>0</xdr:row>
      <xdr:rowOff>952499</xdr:rowOff>
    </xdr:from>
    <xdr:to>
      <xdr:col>4</xdr:col>
      <xdr:colOff>161925</xdr:colOff>
      <xdr:row>19</xdr:row>
      <xdr:rowOff>104774</xdr:rowOff>
    </xdr:to>
    <xdr:sp macro="" textlink="">
      <xdr:nvSpPr>
        <xdr:cNvPr id="5" name="4 Rectángulo redondeado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15471" y="952499"/>
          <a:ext cx="3400425" cy="3735481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414616</xdr:colOff>
      <xdr:row>20</xdr:row>
      <xdr:rowOff>89647</xdr:rowOff>
    </xdr:from>
    <xdr:to>
      <xdr:col>3</xdr:col>
      <xdr:colOff>44822</xdr:colOff>
      <xdr:row>21</xdr:row>
      <xdr:rowOff>123264</xdr:rowOff>
    </xdr:to>
    <xdr:sp macro="[2]!LimpiarContri" textlink="">
      <xdr:nvSpPr>
        <xdr:cNvPr id="6" name="5 Bisel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176616" y="389964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3</xdr:col>
      <xdr:colOff>437027</xdr:colOff>
      <xdr:row>20</xdr:row>
      <xdr:rowOff>100853</xdr:rowOff>
    </xdr:from>
    <xdr:to>
      <xdr:col>3</xdr:col>
      <xdr:colOff>1333498</xdr:colOff>
      <xdr:row>21</xdr:row>
      <xdr:rowOff>134470</xdr:rowOff>
    </xdr:to>
    <xdr:sp macro="[2]!DatosContri" textlink="">
      <xdr:nvSpPr>
        <xdr:cNvPr id="7" name="6 Bisel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465292" y="3910853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537883</xdr:colOff>
      <xdr:row>0</xdr:row>
      <xdr:rowOff>134471</xdr:rowOff>
    </xdr:from>
    <xdr:to>
      <xdr:col>4</xdr:col>
      <xdr:colOff>168088</xdr:colOff>
      <xdr:row>0</xdr:row>
      <xdr:rowOff>874059</xdr:rowOff>
    </xdr:to>
    <xdr:sp macro="" textlink="">
      <xdr:nvSpPr>
        <xdr:cNvPr id="8" name="7 Rectángulo redondead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37883" y="13447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CONTRIBUYENTE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918881</xdr:rowOff>
    </xdr:from>
    <xdr:to>
      <xdr:col>4</xdr:col>
      <xdr:colOff>161925</xdr:colOff>
      <xdr:row>23</xdr:row>
      <xdr:rowOff>123824</xdr:rowOff>
    </xdr:to>
    <xdr:sp macro="" textlink="">
      <xdr:nvSpPr>
        <xdr:cNvPr id="2" name="1 Rectángulo redondead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00075" y="918881"/>
          <a:ext cx="3315821" cy="4494119"/>
        </a:xfrm>
        <a:prstGeom prst="roundRect">
          <a:avLst>
            <a:gd name="adj" fmla="val 6056"/>
          </a:avLst>
        </a:prstGeom>
        <a:noFill/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327770</xdr:colOff>
      <xdr:row>21</xdr:row>
      <xdr:rowOff>167528</xdr:rowOff>
    </xdr:from>
    <xdr:to>
      <xdr:col>7</xdr:col>
      <xdr:colOff>462241</xdr:colOff>
      <xdr:row>22</xdr:row>
      <xdr:rowOff>201145</xdr:rowOff>
    </xdr:to>
    <xdr:sp macro="[2]!LimpiarConsumi" textlink="">
      <xdr:nvSpPr>
        <xdr:cNvPr id="3" name="2 Bisel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5370417" y="4986057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Limpiar</a:t>
          </a:r>
        </a:p>
      </xdr:txBody>
    </xdr:sp>
    <xdr:clientData/>
  </xdr:twoCellAnchor>
  <xdr:twoCellAnchor>
    <xdr:from>
      <xdr:col>4</xdr:col>
      <xdr:colOff>264456</xdr:colOff>
      <xdr:row>22</xdr:row>
      <xdr:rowOff>2802</xdr:rowOff>
    </xdr:from>
    <xdr:to>
      <xdr:col>5</xdr:col>
      <xdr:colOff>634251</xdr:colOff>
      <xdr:row>23</xdr:row>
      <xdr:rowOff>25213</xdr:rowOff>
    </xdr:to>
    <xdr:sp macro="[2]!DatosConsumi" textlink="">
      <xdr:nvSpPr>
        <xdr:cNvPr id="7" name="6 Bisel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018427" y="5011831"/>
          <a:ext cx="896471" cy="224117"/>
        </a:xfrm>
        <a:prstGeom prst="bevel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="1" i="0" baseline="0"/>
            <a:t>Grabar</a:t>
          </a:r>
        </a:p>
      </xdr:txBody>
    </xdr:sp>
    <xdr:clientData/>
  </xdr:twoCellAnchor>
  <xdr:twoCellAnchor>
    <xdr:from>
      <xdr:col>0</xdr:col>
      <xdr:colOff>504265</xdr:colOff>
      <xdr:row>0</xdr:row>
      <xdr:rowOff>78441</xdr:rowOff>
    </xdr:from>
    <xdr:to>
      <xdr:col>4</xdr:col>
      <xdr:colOff>134470</xdr:colOff>
      <xdr:row>0</xdr:row>
      <xdr:rowOff>818029</xdr:rowOff>
    </xdr:to>
    <xdr:sp macro="" textlink="">
      <xdr:nvSpPr>
        <xdr:cNvPr id="5" name="4 Rectángulo redondeado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04265" y="78441"/>
          <a:ext cx="3384176" cy="73958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8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REGISTRO</a:t>
          </a:r>
          <a:r>
            <a:rPr lang="es-ES" sz="1800" b="1" cap="none" spc="0" baseline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DE VENTAS CONSUMIDOR FINAL</a:t>
          </a:r>
          <a:endParaRPr lang="es-ES" sz="1800" b="1" cap="none" spc="0">
            <a:ln w="11430"/>
            <a:gradFill>
              <a:gsLst>
                <a:gs pos="0">
                  <a:schemeClr val="accent2">
                    <a:tint val="70000"/>
                    <a:satMod val="245000"/>
                  </a:schemeClr>
                </a:gs>
                <a:gs pos="75000">
                  <a:schemeClr val="accent2">
                    <a:tint val="90000"/>
                    <a:shade val="60000"/>
                    <a:satMod val="240000"/>
                  </a:schemeClr>
                </a:gs>
                <a:gs pos="100000">
                  <a:schemeClr val="accent2">
                    <a:tint val="100000"/>
                    <a:shade val="50000"/>
                    <a:satMod val="240000"/>
                  </a:schemeClr>
                </a:gs>
              </a:gsLst>
              <a:lin ang="5400000"/>
            </a:gra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CLIENTES%20DE%20IVA/BASE%20DE%20CLIENTES%20IVA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incipal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PROVEEDORES"/>
      <sheetName val="Hoja1"/>
    </sheetNames>
    <sheetDataSet>
      <sheetData sheetId="0">
        <row r="1">
          <cell r="A1" t="str">
            <v>NIT</v>
          </cell>
          <cell r="B1" t="str">
            <v>PROVEEDOR</v>
          </cell>
        </row>
        <row r="2">
          <cell r="A2" t="str">
            <v>02023112741019</v>
          </cell>
          <cell r="B2" t="str">
            <v>OLGA ELIZABETH RIVAS DE ORELLANA</v>
          </cell>
        </row>
        <row r="3">
          <cell r="A3" t="str">
            <v>02040305560017</v>
          </cell>
          <cell r="B3" t="str">
            <v xml:space="preserve">RICARDO E.G SANTOS </v>
          </cell>
        </row>
        <row r="4">
          <cell r="A4" t="str">
            <v>02071902091019</v>
          </cell>
          <cell r="B4" t="str">
            <v>EL INDIO S.A DE C.V</v>
          </cell>
        </row>
        <row r="5">
          <cell r="A5" t="str">
            <v>02100108750017</v>
          </cell>
          <cell r="B5" t="str">
            <v xml:space="preserve">CARLOS EDUARDO MARTINEZ </v>
          </cell>
        </row>
        <row r="6">
          <cell r="A6" t="str">
            <v>02101810771036</v>
          </cell>
          <cell r="B6" t="str">
            <v>JOSE OMAR CARPIO ALARCON</v>
          </cell>
        </row>
        <row r="7">
          <cell r="A7" t="str">
            <v>02101911710016</v>
          </cell>
          <cell r="B7" t="str">
            <v>ALMACENES VIDRI, S.A DE C.V.</v>
          </cell>
        </row>
        <row r="8">
          <cell r="A8" t="str">
            <v>02102309931011</v>
          </cell>
          <cell r="B8" t="str">
            <v xml:space="preserve">ELECTRO INDUSTRIALES EL PACIFICO S.A DE C.V </v>
          </cell>
        </row>
        <row r="9">
          <cell r="A9" t="str">
            <v>02102701001014</v>
          </cell>
          <cell r="B9" t="str">
            <v>UNILLANTAS S.A DE C.V.</v>
          </cell>
        </row>
        <row r="10">
          <cell r="A10" t="str">
            <v>02102908061017</v>
          </cell>
          <cell r="B10" t="str">
            <v xml:space="preserve">V &amp; G DE EL SALVADOR S.A DE C.V </v>
          </cell>
        </row>
        <row r="11">
          <cell r="A11" t="str">
            <v>02133003651018</v>
          </cell>
          <cell r="B11" t="str">
            <v>JOSE ADAN MAGAÑA</v>
          </cell>
        </row>
        <row r="12">
          <cell r="A12" t="str">
            <v>03020203061023</v>
          </cell>
          <cell r="B12" t="str">
            <v xml:space="preserve">ELEKTROLAZER S.A DE C.V </v>
          </cell>
        </row>
        <row r="13">
          <cell r="A13" t="str">
            <v>03062109801018</v>
          </cell>
          <cell r="B13" t="str">
            <v>DOUGLAS ORLANDO TEPATA TEPATA</v>
          </cell>
        </row>
        <row r="14">
          <cell r="A14" t="str">
            <v>03150309971011</v>
          </cell>
          <cell r="B14" t="str">
            <v>SO S.A DE C.V.</v>
          </cell>
        </row>
        <row r="15">
          <cell r="A15" t="str">
            <v>03151608560012</v>
          </cell>
          <cell r="B15" t="str">
            <v xml:space="preserve">JORGE ALBERTO LUNA </v>
          </cell>
        </row>
        <row r="16">
          <cell r="A16" t="str">
            <v>04072309650015</v>
          </cell>
          <cell r="B16" t="str">
            <v>ULISES RODRIGUEZ SOSA</v>
          </cell>
        </row>
        <row r="17">
          <cell r="A17" t="str">
            <v>04161506530021</v>
          </cell>
          <cell r="B17" t="str">
            <v>NOELIA TEJADA DE REYES</v>
          </cell>
        </row>
        <row r="18">
          <cell r="A18" t="str">
            <v>04312511630011</v>
          </cell>
          <cell r="B18" t="str">
            <v xml:space="preserve">MARIA LIDUVINA CARDOZA </v>
          </cell>
        </row>
        <row r="19">
          <cell r="A19" t="str">
            <v>05030412821038</v>
          </cell>
          <cell r="B19" t="str">
            <v>JOSE GUILLERMO CRUZ PAREDES</v>
          </cell>
        </row>
        <row r="20">
          <cell r="A20" t="str">
            <v>05032201151020</v>
          </cell>
          <cell r="B20" t="str">
            <v>ELECTRICOS OMEGA S.A DE C.V.</v>
          </cell>
        </row>
        <row r="21">
          <cell r="A21" t="str">
            <v>05043110741013</v>
          </cell>
          <cell r="B21" t="str">
            <v>OSCAR HUMBERTO RIVAS INTERIANO</v>
          </cell>
        </row>
        <row r="22">
          <cell r="A22" t="str">
            <v>05062912691016</v>
          </cell>
          <cell r="B22" t="str">
            <v xml:space="preserve">DAVID EVORA GUZMAN </v>
          </cell>
        </row>
        <row r="23">
          <cell r="A23" t="str">
            <v>05081710540010</v>
          </cell>
          <cell r="B23" t="str">
            <v xml:space="preserve">MARCOS ANTONIO PORTILLO </v>
          </cell>
        </row>
        <row r="24">
          <cell r="A24" t="str">
            <v>05090101650011</v>
          </cell>
          <cell r="B24" t="str">
            <v>ISRAEL ALVARADO</v>
          </cell>
        </row>
        <row r="25">
          <cell r="A25" t="str">
            <v>05091510071011</v>
          </cell>
          <cell r="B25" t="str">
            <v>AGROFERRETERIA SAN RAFAEL</v>
          </cell>
        </row>
        <row r="26">
          <cell r="A26" t="str">
            <v>05091606111014</v>
          </cell>
          <cell r="B26" t="str">
            <v>PULSEM DE C.V.</v>
          </cell>
        </row>
        <row r="27">
          <cell r="A27" t="str">
            <v>05092604480012</v>
          </cell>
          <cell r="B27" t="str">
            <v>ROBERTO HERNANDEZ MENJIVAR</v>
          </cell>
        </row>
        <row r="28">
          <cell r="A28" t="str">
            <v>05110610820011</v>
          </cell>
          <cell r="B28" t="str">
            <v>EL SURCO S.A DE C.V</v>
          </cell>
        </row>
        <row r="29">
          <cell r="A29" t="str">
            <v>05111302771027</v>
          </cell>
          <cell r="B29" t="str">
            <v>JOSE RIGOBERTO CORDOBA BARRERA</v>
          </cell>
        </row>
        <row r="30">
          <cell r="A30" t="str">
            <v>005703912</v>
          </cell>
          <cell r="B30" t="str">
            <v>JOSE RICARDO ANTONIO MOLINA</v>
          </cell>
        </row>
        <row r="31">
          <cell r="A31" t="str">
            <v>05112105901012</v>
          </cell>
          <cell r="B31" t="str">
            <v xml:space="preserve">SUMER S.A DE C.V </v>
          </cell>
        </row>
        <row r="32">
          <cell r="A32" t="str">
            <v>05112411991017</v>
          </cell>
          <cell r="B32" t="str">
            <v>REPUESTOS NOE S.A DE C.V.</v>
          </cell>
        </row>
        <row r="33">
          <cell r="A33" t="str">
            <v>05120305630027</v>
          </cell>
          <cell r="B33" t="str">
            <v>TONY ALBERTO PEREZ</v>
          </cell>
        </row>
        <row r="34">
          <cell r="A34" t="str">
            <v>06023010921017</v>
          </cell>
          <cell r="B34" t="str">
            <v>TALLERES SOLDATOR S.A DE C.V.</v>
          </cell>
        </row>
        <row r="35">
          <cell r="A35" t="str">
            <v>06140101840022</v>
          </cell>
          <cell r="B35" t="str">
            <v>INDUPAL S.A DE C.V</v>
          </cell>
        </row>
        <row r="36">
          <cell r="A36" t="str">
            <v>06140102001050</v>
          </cell>
          <cell r="B36" t="str">
            <v>COMPRES, S.A DE C.V.</v>
          </cell>
        </row>
        <row r="37">
          <cell r="A37" t="str">
            <v>06140104620021</v>
          </cell>
          <cell r="B37" t="str">
            <v xml:space="preserve">TALLER DIDEA S.A DE C.V </v>
          </cell>
        </row>
        <row r="38">
          <cell r="A38" t="str">
            <v>06140108580017</v>
          </cell>
          <cell r="B38" t="str">
            <v>FREUND S.A DE C.V.</v>
          </cell>
        </row>
        <row r="39">
          <cell r="A39" t="str">
            <v>06140109770045</v>
          </cell>
          <cell r="B39" t="str">
            <v>AGDO, S.A</v>
          </cell>
        </row>
        <row r="40">
          <cell r="A40" t="str">
            <v>06140205031020</v>
          </cell>
          <cell r="B40" t="str">
            <v>TESSA S.A DE C.V.</v>
          </cell>
        </row>
        <row r="41">
          <cell r="A41" t="str">
            <v>06140207081033</v>
          </cell>
          <cell r="B41" t="str">
            <v>POWER SUPPLY S.A DE C.V</v>
          </cell>
        </row>
        <row r="42">
          <cell r="A42" t="str">
            <v>06140209111053</v>
          </cell>
          <cell r="B42" t="str">
            <v>Vip Marketing, S.A de C.V.</v>
          </cell>
        </row>
        <row r="43">
          <cell r="A43" t="str">
            <v>06140212971020</v>
          </cell>
          <cell r="B43" t="str">
            <v>MANEJO INTEGRAL DE DESECHOS SOLIDOS SEM DE C.V.</v>
          </cell>
        </row>
        <row r="44">
          <cell r="A44" t="str">
            <v>06140302870017</v>
          </cell>
          <cell r="B44" t="str">
            <v>ACEROS Y SALES SALVADOREÑOS S.A DE C.V.</v>
          </cell>
        </row>
        <row r="45">
          <cell r="A45" t="str">
            <v>06140310061067</v>
          </cell>
          <cell r="B45" t="str">
            <v xml:space="preserve">PROVEEDORA ELECTRICA DE EL SALVADOR S.A DE CV. </v>
          </cell>
        </row>
        <row r="46">
          <cell r="A46" t="str">
            <v>06140311171036</v>
          </cell>
          <cell r="B46" t="str">
            <v>SOLARTECH CENTROAMERICA S.A DE C.V</v>
          </cell>
        </row>
        <row r="47">
          <cell r="A47" t="str">
            <v>06140311991017</v>
          </cell>
          <cell r="B47" t="str">
            <v>AGROQUIMICA INTERNACIONAL S.A DE C.V</v>
          </cell>
        </row>
        <row r="48">
          <cell r="A48" t="str">
            <v>06140402001010</v>
          </cell>
          <cell r="B48" t="str">
            <v xml:space="preserve">STAR MAIL S.A DE C.V </v>
          </cell>
        </row>
        <row r="49">
          <cell r="A49" t="str">
            <v>06140409670019</v>
          </cell>
          <cell r="B49" t="str">
            <v>STEINER S.A DE C.V</v>
          </cell>
        </row>
        <row r="50">
          <cell r="A50" t="str">
            <v>06140410011032</v>
          </cell>
          <cell r="B50" t="str">
            <v>ACERO NOPA STEEL S.A DE C.V.</v>
          </cell>
        </row>
        <row r="51">
          <cell r="A51" t="str">
            <v>06140509171066</v>
          </cell>
          <cell r="B51" t="str">
            <v xml:space="preserve">AQUASISTEMAS DE EL SALVADOR S.A DE C.V </v>
          </cell>
        </row>
        <row r="52">
          <cell r="A52" t="str">
            <v>06140602031037</v>
          </cell>
          <cell r="B52" t="str">
            <v>FONDO DE ACTIVIDADES ESPECIALES</v>
          </cell>
        </row>
        <row r="53">
          <cell r="A53" t="str">
            <v>06140607161028</v>
          </cell>
          <cell r="B53" t="str">
            <v>PROVEEDORA DE RODAMIENTOS S.A DE C.V.</v>
          </cell>
        </row>
        <row r="54">
          <cell r="A54" t="str">
            <v>06140611750055</v>
          </cell>
          <cell r="B54" t="str">
            <v>TECNICA UNIVERSAL SALVADOREÑA S.A DE C.V</v>
          </cell>
        </row>
        <row r="55">
          <cell r="A55" t="str">
            <v>06140705651014</v>
          </cell>
          <cell r="B55" t="str">
            <v xml:space="preserve">FELIX RAMIREZ ABREGO </v>
          </cell>
        </row>
        <row r="56">
          <cell r="A56" t="str">
            <v>06140705901331</v>
          </cell>
          <cell r="B56" t="str">
            <v>WILLIAM JOSE GUEVARA</v>
          </cell>
        </row>
        <row r="57">
          <cell r="A57" t="str">
            <v>06140706891011</v>
          </cell>
          <cell r="B57" t="str">
            <v>PROYECTOS DE METAL MECANICA S.A DE C.V.</v>
          </cell>
        </row>
        <row r="58">
          <cell r="A58" t="str">
            <v>06140707061020</v>
          </cell>
          <cell r="B58" t="str">
            <v>CALDEGA S.A DE C.V.</v>
          </cell>
        </row>
        <row r="59">
          <cell r="A59" t="str">
            <v>06140711071030</v>
          </cell>
          <cell r="B59" t="str">
            <v xml:space="preserve">OD EL SALVADOR LIMITADA DE C.V </v>
          </cell>
        </row>
        <row r="60">
          <cell r="A60" t="str">
            <v>06140803111012</v>
          </cell>
          <cell r="B60" t="str">
            <v xml:space="preserve">CELASA INGENIERIAS Y EQUIPOS S.A DE C.V </v>
          </cell>
        </row>
        <row r="61">
          <cell r="A61" t="str">
            <v>06140804161013</v>
          </cell>
          <cell r="B61" t="str">
            <v>GRUPO ROMEN S.A DE C.V.</v>
          </cell>
        </row>
        <row r="62">
          <cell r="A62" t="str">
            <v>06140806720015</v>
          </cell>
          <cell r="B62" t="str">
            <v xml:space="preserve">BANCO CUSCATLAN S.A </v>
          </cell>
        </row>
        <row r="63">
          <cell r="A63" t="str">
            <v>06140807141021</v>
          </cell>
          <cell r="B63" t="str">
            <v xml:space="preserve">SEGURIDAD E INVERSIONES S.A DE C.V </v>
          </cell>
        </row>
        <row r="64">
          <cell r="A64" t="str">
            <v>06140807770026</v>
          </cell>
          <cell r="B64" t="str">
            <v>MAPRIMA S.A DE C.V.</v>
          </cell>
        </row>
        <row r="65">
          <cell r="A65" t="str">
            <v>06140902091023</v>
          </cell>
          <cell r="B65" t="str">
            <v xml:space="preserve">DISTRIBUIDORA B &amp; P S.A DE C.V </v>
          </cell>
        </row>
        <row r="66">
          <cell r="A66" t="str">
            <v>06140911041039</v>
          </cell>
          <cell r="B66" t="str">
            <v>IMPORTADORA DEL RIO S.A DE C.V</v>
          </cell>
        </row>
        <row r="67">
          <cell r="A67" t="str">
            <v>06141007011010</v>
          </cell>
          <cell r="B67" t="str">
            <v xml:space="preserve">CHIA HO HSING S.A DE C.V </v>
          </cell>
        </row>
        <row r="68">
          <cell r="A68" t="str">
            <v>06141008901028</v>
          </cell>
          <cell r="B68" t="str">
            <v>TRANPORTES PESADOS S.A DE C.V.</v>
          </cell>
        </row>
        <row r="69">
          <cell r="A69" t="str">
            <v>06141106660010</v>
          </cell>
          <cell r="B69" t="str">
            <v>HENRIQUEZ S.A DE C.V.</v>
          </cell>
        </row>
        <row r="70">
          <cell r="A70" t="str">
            <v>06141107870011</v>
          </cell>
          <cell r="B70" t="str">
            <v>COVI S.A DE C.V.</v>
          </cell>
        </row>
        <row r="71">
          <cell r="A71" t="str">
            <v>06141108001032</v>
          </cell>
          <cell r="B71" t="str">
            <v>UNION COMERCIAL S.A DE C.V.</v>
          </cell>
        </row>
        <row r="72">
          <cell r="A72" t="str">
            <v>06141211810023</v>
          </cell>
          <cell r="B72" t="str">
            <v>GRUPO SOLID S.A DE C.V</v>
          </cell>
        </row>
        <row r="73">
          <cell r="A73" t="str">
            <v>06141301840030</v>
          </cell>
          <cell r="B73" t="str">
            <v xml:space="preserve">SOLVENTES E INTERMEDIOS INDUSTRIALES S.A DE C.V </v>
          </cell>
        </row>
        <row r="74">
          <cell r="A74" t="str">
            <v>06141306680052</v>
          </cell>
          <cell r="B74" t="str">
            <v>ALEXANDER ANTONIO CORNEJO</v>
          </cell>
        </row>
        <row r="75">
          <cell r="A75" t="str">
            <v>06141307760018</v>
          </cell>
          <cell r="B75" t="str">
            <v>REPRESENTACIONES DIVERSAS S.A DE C.V.</v>
          </cell>
        </row>
        <row r="76">
          <cell r="A76" t="str">
            <v>06141311131065</v>
          </cell>
          <cell r="B76" t="str">
            <v>INVERSIONES ASIATICAS S.A DE C.V</v>
          </cell>
        </row>
        <row r="77">
          <cell r="A77" t="str">
            <v>06141312850038</v>
          </cell>
          <cell r="B77" t="str">
            <v>IMPRESSA S.A DE C.V.</v>
          </cell>
        </row>
        <row r="78">
          <cell r="A78" t="str">
            <v>06141402051099</v>
          </cell>
          <cell r="B78" t="str">
            <v xml:space="preserve">JEA S.A DE C.V. </v>
          </cell>
        </row>
        <row r="79">
          <cell r="A79" t="str">
            <v>06141402370078</v>
          </cell>
          <cell r="B79" t="str">
            <v>CEPA S.A DE C.V</v>
          </cell>
        </row>
        <row r="80">
          <cell r="A80" t="str">
            <v>06141402560013</v>
          </cell>
          <cell r="B80" t="str">
            <v>FERRETERIA LA PALMA S.A DE C.V.</v>
          </cell>
        </row>
        <row r="81">
          <cell r="A81" t="str">
            <v>06141403161033</v>
          </cell>
          <cell r="B81" t="str">
            <v>ECSA OPERADORA EL SALVADOR S.A DE C.V.</v>
          </cell>
        </row>
        <row r="82">
          <cell r="A82" t="str">
            <v>06141404161045</v>
          </cell>
          <cell r="B82" t="str">
            <v>GRUPO FERRESAL Y JM CONSTRUCCIONES</v>
          </cell>
        </row>
        <row r="83">
          <cell r="A83" t="str">
            <v>06141401821222</v>
          </cell>
          <cell r="B83" t="str">
            <v>INVERSIONES LEMUS S.A DE C.V.</v>
          </cell>
        </row>
        <row r="84">
          <cell r="A84" t="str">
            <v>06141407830018</v>
          </cell>
          <cell r="B84" t="str">
            <v xml:space="preserve">LA CENTRAL DE SEGUROS Y FIANZAS S.A DE C.V </v>
          </cell>
        </row>
        <row r="85">
          <cell r="A85" t="str">
            <v>06141408711090</v>
          </cell>
          <cell r="B85" t="str">
            <v>BENJAMIN ALFREDO ABARCA</v>
          </cell>
        </row>
        <row r="86">
          <cell r="A86" t="str">
            <v>06141409121050</v>
          </cell>
          <cell r="B86" t="str">
            <v>CAMPOS ESCOBAR S.A DE C.V.</v>
          </cell>
        </row>
        <row r="87">
          <cell r="A87" t="str">
            <v>06141412921024</v>
          </cell>
          <cell r="B87" t="str">
            <v xml:space="preserve">INVERSIONES VIDA S.A DE C.V </v>
          </cell>
        </row>
        <row r="88">
          <cell r="A88" t="str">
            <v>06141501850054</v>
          </cell>
          <cell r="B88" t="str">
            <v xml:space="preserve">GALVANIS S.A DE C.V </v>
          </cell>
        </row>
        <row r="89">
          <cell r="A89" t="str">
            <v>06141509891057</v>
          </cell>
          <cell r="B89" t="str">
            <v xml:space="preserve">F.ROLANDO CANIZALES </v>
          </cell>
        </row>
        <row r="90">
          <cell r="A90" t="str">
            <v>06141601800012</v>
          </cell>
          <cell r="B90" t="str">
            <v>LA CASA DEL SOLDADOR S.A DE C.V.</v>
          </cell>
        </row>
        <row r="91">
          <cell r="A91" t="str">
            <v>06141606691119</v>
          </cell>
          <cell r="B91" t="str">
            <v>CARLOS ROBERTO HERNANDEZ</v>
          </cell>
        </row>
        <row r="92">
          <cell r="A92" t="str">
            <v>06141608021030</v>
          </cell>
          <cell r="B92" t="str">
            <v>GRIFERIA Y CERRADURAS INTERNACIONALES S.A DE C.V</v>
          </cell>
        </row>
        <row r="93">
          <cell r="A93" t="str">
            <v>06141608111039</v>
          </cell>
          <cell r="B93" t="str">
            <v>GRUPO SANTA SOFIA, S.A DE C.V.</v>
          </cell>
        </row>
        <row r="94">
          <cell r="A94" t="str">
            <v>06141611951013</v>
          </cell>
          <cell r="B94" t="str">
            <v>DISTRIBUIDORA DE ELECTRICIDAD DELSUR</v>
          </cell>
        </row>
        <row r="95">
          <cell r="A95" t="str">
            <v>06141612991019</v>
          </cell>
          <cell r="B95" t="str">
            <v xml:space="preserve">DISTRIBUIDORA DE LUBRICANTES Y COMBUSTIBLES S.A DE C.V </v>
          </cell>
        </row>
        <row r="96">
          <cell r="A96" t="str">
            <v>06141702061037</v>
          </cell>
          <cell r="B96" t="str">
            <v>TORCO INDUSTRIAL S.A DE C.V.</v>
          </cell>
        </row>
        <row r="97">
          <cell r="A97" t="str">
            <v>06141703061090</v>
          </cell>
          <cell r="B97" t="str">
            <v xml:space="preserve">SUMINISTROS Y FERETERIA GENESIS S.A DE C.V. </v>
          </cell>
        </row>
        <row r="98">
          <cell r="A98" t="str">
            <v>06141705790011</v>
          </cell>
          <cell r="B98" t="str">
            <v>INVERCALMA S.A DE C.V.</v>
          </cell>
        </row>
        <row r="99">
          <cell r="A99" t="str">
            <v>06141807011060</v>
          </cell>
          <cell r="B99" t="str">
            <v>CORIASA S.A DE C.V.</v>
          </cell>
        </row>
        <row r="100">
          <cell r="A100" t="str">
            <v>06141807051010</v>
          </cell>
          <cell r="B100" t="str">
            <v>FRIOAIRE S.A DE C.V.</v>
          </cell>
        </row>
        <row r="101">
          <cell r="A101" t="str">
            <v>06141902730011</v>
          </cell>
          <cell r="B101" t="str">
            <v>PRODUCTOS AGROQUIMICOS DE CENTROAMERICA</v>
          </cell>
        </row>
        <row r="102">
          <cell r="A102" t="str">
            <v>06142001101022</v>
          </cell>
          <cell r="B102" t="str">
            <v>DISTRIBUIDORA DE PROVEEDORES DE PETROLEOS</v>
          </cell>
        </row>
        <row r="103">
          <cell r="A103" t="str">
            <v>06142006031022</v>
          </cell>
          <cell r="B103" t="str">
            <v>FERRUSAL S.A DE C.V.</v>
          </cell>
        </row>
        <row r="104">
          <cell r="A104" t="str">
            <v>06142007911239</v>
          </cell>
          <cell r="B104" t="str">
            <v xml:space="preserve">ESTELA BEATRIZ ALAS </v>
          </cell>
        </row>
        <row r="105">
          <cell r="A105" t="str">
            <v>06142009161075</v>
          </cell>
          <cell r="B105" t="str">
            <v>COMERCIAL E.C.A. S.A DE C.V.</v>
          </cell>
        </row>
        <row r="106">
          <cell r="A106" t="str">
            <v>06142101111025</v>
          </cell>
          <cell r="B106" t="str">
            <v>RODAMIENTOS DE CENTROAMERICAS S.A DE C.V.</v>
          </cell>
        </row>
        <row r="107">
          <cell r="A107" t="str">
            <v>06142201071012</v>
          </cell>
          <cell r="B107" t="str">
            <v>IMGRAL S.A DE C.V.</v>
          </cell>
        </row>
        <row r="108">
          <cell r="A108" t="str">
            <v>06142202770023</v>
          </cell>
          <cell r="B108" t="str">
            <v>INFRA DE EL SALVADOR, S.A DE C.V.</v>
          </cell>
        </row>
        <row r="109">
          <cell r="A109" t="str">
            <v>06142302770010</v>
          </cell>
          <cell r="B109" t="str">
            <v>ALPINA S.A DE C.V.</v>
          </cell>
        </row>
        <row r="110">
          <cell r="A110" t="str">
            <v>06142303911015</v>
          </cell>
          <cell r="B110" t="str">
            <v>TELEMOVIL EL SALVADOR S.A DE C.V.</v>
          </cell>
        </row>
        <row r="111">
          <cell r="A111" t="str">
            <v>06142403770051</v>
          </cell>
          <cell r="B111" t="str">
            <v>ANA GLADYS CORDOBA</v>
          </cell>
        </row>
        <row r="112">
          <cell r="A112" t="str">
            <v>06142410141010</v>
          </cell>
          <cell r="B112" t="str">
            <v xml:space="preserve">ACTIVIDADES PETROLERAS DE EL SALVADOR S.A DE C.V </v>
          </cell>
        </row>
        <row r="113">
          <cell r="A113" t="str">
            <v>06142506670028</v>
          </cell>
          <cell r="B113" t="str">
            <v xml:space="preserve">CORINA MARGARITA MENDEZ DE SOSA </v>
          </cell>
        </row>
        <row r="114">
          <cell r="A114" t="str">
            <v>06142603981015</v>
          </cell>
          <cell r="B114" t="str">
            <v>CEMEX EL SALVADOR, S.A DE C.V.</v>
          </cell>
        </row>
        <row r="115">
          <cell r="A115" t="str">
            <v>06142604071063</v>
          </cell>
          <cell r="B115" t="str">
            <v>INVERSIONES RAMIREZ QUINTANILLA S.A DE C.V.</v>
          </cell>
        </row>
        <row r="116">
          <cell r="A116" t="str">
            <v>06142609701090</v>
          </cell>
          <cell r="B116" t="str">
            <v xml:space="preserve">SAMUEL ARMANDO DUBON </v>
          </cell>
        </row>
        <row r="117">
          <cell r="A117" t="str">
            <v>06142609941015</v>
          </cell>
          <cell r="B117" t="str">
            <v xml:space="preserve">COMDISANPABLO S.A DE C.V </v>
          </cell>
        </row>
        <row r="118">
          <cell r="A118" t="str">
            <v>06142610201025</v>
          </cell>
          <cell r="B118" t="str">
            <v>RODAMIENTOS Y REPUESTOS PARA MOTOCICLETA</v>
          </cell>
        </row>
        <row r="119">
          <cell r="A119" t="str">
            <v>06142610981012</v>
          </cell>
          <cell r="B119" t="str">
            <v>CTE TELECOM PERSONAL S.A DE C.V.</v>
          </cell>
        </row>
        <row r="120">
          <cell r="A120" t="str">
            <v>06142709061020</v>
          </cell>
          <cell r="B120" t="str">
            <v>SOLUCIONES Y HERRAMIENTAS S.A DE C.V.</v>
          </cell>
        </row>
        <row r="121">
          <cell r="A121" t="str">
            <v>06142710780023</v>
          </cell>
          <cell r="B121" t="str">
            <v>QUIMICA INDUSTRIAL S.A DE C.V.</v>
          </cell>
        </row>
        <row r="122">
          <cell r="A122" t="str">
            <v>06142711870044</v>
          </cell>
          <cell r="B122" t="str">
            <v>PROMOTORA COMERCIAL, S.A DE C.V.</v>
          </cell>
        </row>
        <row r="123">
          <cell r="A123" t="str">
            <v>06142803171026</v>
          </cell>
          <cell r="B123" t="str">
            <v xml:space="preserve">COPPER GROUP S.A DE C.V </v>
          </cell>
        </row>
        <row r="124">
          <cell r="A124" t="str">
            <v>06142805011034</v>
          </cell>
          <cell r="B124" t="str">
            <v>REPUESTOS IZALCO S.A DE C.V.</v>
          </cell>
        </row>
        <row r="125">
          <cell r="A125" t="str">
            <v>06142807810010</v>
          </cell>
          <cell r="B125" t="str">
            <v>TRANVA S.A DE C.V.</v>
          </cell>
        </row>
        <row r="126">
          <cell r="A126" t="str">
            <v>06142809061036</v>
          </cell>
          <cell r="B126" t="str">
            <v xml:space="preserve">DURECO DE EL SALVADOR S.A DE C.V </v>
          </cell>
        </row>
        <row r="127">
          <cell r="A127" t="str">
            <v>06142809981046</v>
          </cell>
          <cell r="B127" t="str">
            <v>CORPORACION ACME  S.A DE C.V.</v>
          </cell>
        </row>
        <row r="128">
          <cell r="A128" t="str">
            <v>06142810061058</v>
          </cell>
          <cell r="B128" t="str">
            <v xml:space="preserve">CELULOSA Y COLORANTES EL SALVADOR S.A DE C.V </v>
          </cell>
        </row>
        <row r="129">
          <cell r="A129" t="str">
            <v>06143001780012</v>
          </cell>
          <cell r="B129" t="str">
            <v xml:space="preserve">LA CASA DEL REPUESTO S.A DE C.V. </v>
          </cell>
        </row>
        <row r="130">
          <cell r="A130" t="str">
            <v>06143006991022</v>
          </cell>
          <cell r="B130" t="str">
            <v>AMERICAN PETROLEUM DE EL SALVADOR S.A DE C.V.</v>
          </cell>
        </row>
        <row r="131">
          <cell r="A131" t="str">
            <v>06143011931011</v>
          </cell>
          <cell r="B131" t="str">
            <v>DISTRIBUIDORA GRANADA S.A DE C.V</v>
          </cell>
        </row>
        <row r="132">
          <cell r="A132" t="str">
            <v>06143012871071</v>
          </cell>
          <cell r="B132" t="str">
            <v>CORINA MARGARITA SOSA DE HERNANDEZ</v>
          </cell>
        </row>
        <row r="133">
          <cell r="A133" t="str">
            <v>06143101750030</v>
          </cell>
          <cell r="B133" t="str">
            <v>PEDREDA PROTERSA, S.A DE C.V.</v>
          </cell>
        </row>
        <row r="134">
          <cell r="A134" t="str">
            <v>06143108061020</v>
          </cell>
          <cell r="B134" t="str">
            <v>PROVEEDORES DE INSUMOS DIVERSOS S.A DE C.V.</v>
          </cell>
        </row>
        <row r="135">
          <cell r="A135" t="str">
            <v>06161109771010</v>
          </cell>
          <cell r="B135" t="str">
            <v xml:space="preserve">CLAUDIA BEATRIZ PERALTA </v>
          </cell>
        </row>
        <row r="136">
          <cell r="A136" t="str">
            <v>07021712941025</v>
          </cell>
          <cell r="B136" t="str">
            <v>EMELY BEATRIZ AGUILAR MARTINEZ</v>
          </cell>
        </row>
        <row r="137">
          <cell r="A137" t="str">
            <v>08150103801010</v>
          </cell>
          <cell r="B137" t="str">
            <v>JOSE ROBERTO PINEDA HERNANDEZ</v>
          </cell>
        </row>
        <row r="138">
          <cell r="A138" t="str">
            <v>08210805530029</v>
          </cell>
          <cell r="B138" t="str">
            <v>MIGUEL NICOMEDES ANTONIO ABARCA BARRERA</v>
          </cell>
        </row>
        <row r="139">
          <cell r="A139" t="str">
            <v>08211906711010</v>
          </cell>
          <cell r="B139" t="str">
            <v>VILLALTA ALVARENGA MARCO ANTONIO</v>
          </cell>
        </row>
        <row r="140">
          <cell r="A140" t="str">
            <v>08212209761021</v>
          </cell>
          <cell r="B140" t="str">
            <v>OSCAR MAURICIO MENJIVAR</v>
          </cell>
        </row>
        <row r="141">
          <cell r="A141" t="str">
            <v>09030806550024</v>
          </cell>
          <cell r="B141" t="str">
            <v>EFRAIN MEDARDO PEÑA</v>
          </cell>
        </row>
        <row r="142">
          <cell r="A142" t="str">
            <v>09042007670016</v>
          </cell>
          <cell r="B142" t="str">
            <v>JOSE ELIAS CASTELLANOS ARTIGA</v>
          </cell>
        </row>
        <row r="143">
          <cell r="A143" t="str">
            <v>10100911580029</v>
          </cell>
          <cell r="B143" t="str">
            <v xml:space="preserve">HUGO OSSIRIS AYALA </v>
          </cell>
        </row>
        <row r="144">
          <cell r="A144" t="str">
            <v>12171609921018</v>
          </cell>
          <cell r="B144" t="str">
            <v>DISTRIBUIDORA PAREDES VELA S.A DE C.V.</v>
          </cell>
        </row>
        <row r="145">
          <cell r="A145" t="str">
            <v>12172509901024</v>
          </cell>
          <cell r="B145" t="str">
            <v>REPUESTOS Y SERVICIOS AUTOMOTRICES, S.A DE C.V.</v>
          </cell>
        </row>
        <row r="146">
          <cell r="A146" t="str">
            <v>13153101741036</v>
          </cell>
          <cell r="B146" t="str">
            <v>WILFREDO ANTONIO ARGUETA RAMOS</v>
          </cell>
        </row>
        <row r="147">
          <cell r="A147" t="str">
            <v>14052604531015</v>
          </cell>
          <cell r="B147" t="str">
            <v>MARCOS REYES PALACIOS</v>
          </cell>
        </row>
        <row r="148">
          <cell r="A148" t="str">
            <v>14152702711018</v>
          </cell>
          <cell r="B148" t="str">
            <v>OSMAR ANTONIO PORTILLO</v>
          </cell>
        </row>
        <row r="149">
          <cell r="A149" t="str">
            <v>14182903801011</v>
          </cell>
          <cell r="B149" t="str">
            <v>CARLOS ERNESTO GUTIERREZ BENITEZ</v>
          </cell>
        </row>
        <row r="150">
          <cell r="A150" t="str">
            <v>14082309500010</v>
          </cell>
          <cell r="B150" t="str">
            <v>LUIS ANTONIO BENITEZ HIDALGO</v>
          </cell>
        </row>
        <row r="151">
          <cell r="A151" t="str">
            <v>06122308121011</v>
          </cell>
          <cell r="B151" t="str">
            <v>AUTOCONTROL S.A DE C.V.</v>
          </cell>
        </row>
        <row r="152">
          <cell r="A152" t="str">
            <v>06140611870024</v>
          </cell>
          <cell r="B152" t="str">
            <v>MONOLIT DE EL SALVADOR S.A DE C.V.</v>
          </cell>
        </row>
        <row r="153">
          <cell r="A153" t="str">
            <v>06142809931049</v>
          </cell>
          <cell r="B153" t="str">
            <v>GENERAL DE VEHICULOS S.A DE C.V.</v>
          </cell>
        </row>
        <row r="154">
          <cell r="A154" t="str">
            <v>06141612021044</v>
          </cell>
          <cell r="B154" t="str">
            <v>LUIGEMI S.A DE C.V.</v>
          </cell>
        </row>
        <row r="155">
          <cell r="A155" t="str">
            <v>02101809761019</v>
          </cell>
          <cell r="B155" t="str">
            <v>ALEJANDRO FRANCISCO MONTOYA GIRON</v>
          </cell>
        </row>
        <row r="156">
          <cell r="A156" t="str">
            <v>06140207670045</v>
          </cell>
          <cell r="B156" t="str">
            <v>MARIO ALBERTO MIRANDA FONSECA</v>
          </cell>
        </row>
        <row r="157">
          <cell r="A157" t="str">
            <v>06142904630160</v>
          </cell>
          <cell r="B157" t="str">
            <v>ASETCA</v>
          </cell>
        </row>
        <row r="158">
          <cell r="A158" t="str">
            <v>06141511720027</v>
          </cell>
          <cell r="B158" t="str">
            <v xml:space="preserve">SUPER REPUESTOS EL SALVADOR </v>
          </cell>
        </row>
        <row r="159">
          <cell r="A159" t="str">
            <v>06141708001052</v>
          </cell>
          <cell r="B159" t="str">
            <v>SERTRACEN S.A DE C.V.</v>
          </cell>
        </row>
        <row r="160">
          <cell r="A160" t="str">
            <v>06141205111012</v>
          </cell>
          <cell r="B160" t="str">
            <v>CORPORACION LEMUS S.A DE C.V.</v>
          </cell>
        </row>
        <row r="161">
          <cell r="A161" t="str">
            <v>06140204810014</v>
          </cell>
          <cell r="B161" t="str">
            <v>MUNFRE S.A DE C.V.</v>
          </cell>
        </row>
        <row r="162">
          <cell r="A162" t="str">
            <v>02102203191019</v>
          </cell>
          <cell r="B162" t="str">
            <v>REPUESTOS ALSAN S.A DE C.V.</v>
          </cell>
        </row>
        <row r="163">
          <cell r="A163" t="str">
            <v>06140202111023</v>
          </cell>
          <cell r="B163" t="str">
            <v>REPUESTOS E IMPORTACIONES ACEITUNO</v>
          </cell>
        </row>
        <row r="164">
          <cell r="A164" t="str">
            <v>06141502131049</v>
          </cell>
          <cell r="B164" t="str">
            <v>LLANTAS Y ACCESORIOS S.A DE C.V.</v>
          </cell>
        </row>
        <row r="165">
          <cell r="A165" t="str">
            <v>06141707870010</v>
          </cell>
          <cell r="B165" t="str">
            <v>MYERS DE EL SALVADOR S.A DE C.V.</v>
          </cell>
        </row>
        <row r="166">
          <cell r="A166" t="str">
            <v>06010811680011</v>
          </cell>
          <cell r="B166" t="str">
            <v>JOSE MARIA SALINAS DERAS</v>
          </cell>
        </row>
        <row r="167">
          <cell r="A167" t="str">
            <v>06140103031026</v>
          </cell>
          <cell r="B167" t="str">
            <v>CLUTCH EXPRESS S.A DE C.V.</v>
          </cell>
        </row>
        <row r="168">
          <cell r="A168" t="str">
            <v>06142204860027</v>
          </cell>
          <cell r="B168" t="str">
            <v>MAURICIO NAPOLEON S.A DE C.V.</v>
          </cell>
        </row>
        <row r="169">
          <cell r="A169" t="str">
            <v>06141702660013</v>
          </cell>
          <cell r="B169" t="str">
            <v>ALSI S.A DE C.V.</v>
          </cell>
        </row>
        <row r="170">
          <cell r="A170" t="str">
            <v>06141202620014</v>
          </cell>
          <cell r="B170" t="str">
            <v>SEGUROS E INVERSIONES S.A</v>
          </cell>
        </row>
        <row r="171">
          <cell r="A171" t="str">
            <v>06142307091063</v>
          </cell>
          <cell r="B171" t="str">
            <v>CENTROAMERICA COMERCIAL S.A DE C.V.</v>
          </cell>
        </row>
        <row r="172">
          <cell r="A172" t="str">
            <v>06142209111080</v>
          </cell>
          <cell r="B172" t="str">
            <v>REFILL S.A DE C.V.</v>
          </cell>
        </row>
        <row r="173">
          <cell r="A173" t="str">
            <v>11220301630016</v>
          </cell>
          <cell r="B173" t="str">
            <v>DINA DEL CARMEN SARAVIA DE ARGUETA</v>
          </cell>
        </row>
        <row r="174">
          <cell r="A174" t="str">
            <v>06140304941160</v>
          </cell>
          <cell r="B174" t="str">
            <v>DANIEL ALBETO RUBIO CARCAMO</v>
          </cell>
        </row>
        <row r="175">
          <cell r="A175" t="str">
            <v>06141901191039</v>
          </cell>
          <cell r="B175" t="str">
            <v>BODEGA DE COLORES SANTO S.A DE C.V.</v>
          </cell>
        </row>
        <row r="176">
          <cell r="A176" t="str">
            <v>06141909001034</v>
          </cell>
          <cell r="B176" t="str">
            <v>RAMIREZ VENTURA S.A DE C.V.</v>
          </cell>
        </row>
        <row r="177">
          <cell r="A177" t="str">
            <v>05110205951057</v>
          </cell>
          <cell r="B177" t="str">
            <v>MELIZA ORTIZ PEDROZA</v>
          </cell>
        </row>
        <row r="178">
          <cell r="A178" t="str">
            <v>10091907771010</v>
          </cell>
          <cell r="B178" t="str">
            <v>MIRIAN GAMEZ DE MENJIVAR</v>
          </cell>
        </row>
        <row r="179">
          <cell r="A179" t="str">
            <v>05032807091015</v>
          </cell>
          <cell r="B179" t="str">
            <v>VARRELL S.A DE C.V.</v>
          </cell>
        </row>
        <row r="180">
          <cell r="A180" t="str">
            <v>05021701781010</v>
          </cell>
          <cell r="B180" t="str">
            <v>RENE IVAN LOPEZ ALAS</v>
          </cell>
        </row>
        <row r="181">
          <cell r="A181" t="str">
            <v>02102506011013</v>
          </cell>
          <cell r="B181" t="str">
            <v>SERVI REPUESTOS S.A DE C.V.</v>
          </cell>
        </row>
        <row r="182">
          <cell r="A182" t="str">
            <v>06141709881013</v>
          </cell>
          <cell r="B182" t="str">
            <v>ABASTECEDORA INDUSTRIAL S.A DE C.V.</v>
          </cell>
        </row>
        <row r="183">
          <cell r="A183" t="str">
            <v>96150710591021</v>
          </cell>
          <cell r="B183" t="str">
            <v>IVAN ANTONIO EUGARRIOS PEREZ</v>
          </cell>
        </row>
        <row r="184">
          <cell r="A184" t="str">
            <v>06142212650014</v>
          </cell>
          <cell r="B184" t="str">
            <v>FASANI S.A DE C.V</v>
          </cell>
        </row>
        <row r="185">
          <cell r="A185" t="str">
            <v>06143005051069</v>
          </cell>
          <cell r="B185" t="str">
            <v>PROAGROFE S.A DE C.V.</v>
          </cell>
        </row>
        <row r="186">
          <cell r="A186" t="str">
            <v>06140101670050</v>
          </cell>
          <cell r="B186" t="str">
            <v>NELSON ANTONIO DOÑAN</v>
          </cell>
        </row>
        <row r="187">
          <cell r="A187" t="str">
            <v>06142708101053</v>
          </cell>
          <cell r="B187" t="str">
            <v>GRUPO NSV S.A DE C.V.</v>
          </cell>
        </row>
        <row r="188">
          <cell r="A188" t="str">
            <v>06142909951047</v>
          </cell>
          <cell r="B188" t="str">
            <v>FARLAB S.A DE C.V.</v>
          </cell>
        </row>
        <row r="189">
          <cell r="A189" t="str">
            <v>10092504680019</v>
          </cell>
          <cell r="B189" t="str">
            <v>ALFREDO ANTONIO RODRIGUEZ DURAN</v>
          </cell>
        </row>
        <row r="190">
          <cell r="A190" t="str">
            <v>06140510091041</v>
          </cell>
          <cell r="B190" t="str">
            <v>DISTRIBUIDORA MARANATHA S.A DE C.V.</v>
          </cell>
        </row>
        <row r="191">
          <cell r="A191" t="str">
            <v>06142403071030</v>
          </cell>
          <cell r="B191" t="str">
            <v>VISOR S.A DE C.V.</v>
          </cell>
        </row>
        <row r="192">
          <cell r="A192" t="str">
            <v>06140210081052</v>
          </cell>
          <cell r="B192" t="str">
            <v>FERRETERIA EPA S.A DE C.V.</v>
          </cell>
        </row>
        <row r="193">
          <cell r="A193" t="str">
            <v>06142710761257</v>
          </cell>
          <cell r="B193" t="str">
            <v>SANDRA YANETH PEÑATE DE GUZMAN</v>
          </cell>
        </row>
        <row r="194">
          <cell r="A194" t="str">
            <v>06141902091038</v>
          </cell>
          <cell r="B194" t="str">
            <v>PRODYLAB S.A DE C.V.</v>
          </cell>
        </row>
        <row r="195">
          <cell r="A195" t="str">
            <v>14080506360015</v>
          </cell>
          <cell r="B195" t="str">
            <v>LUIS ALFREDO VENTURA ELVIR</v>
          </cell>
        </row>
        <row r="196">
          <cell r="A196" t="str">
            <v>06143110181121</v>
          </cell>
          <cell r="B196" t="str">
            <v>COMPETROL S.A DE C.V.</v>
          </cell>
        </row>
        <row r="197">
          <cell r="A197" t="str">
            <v>06143107620016</v>
          </cell>
          <cell r="B197" t="str">
            <v>REPUESTOS DIDEA S.A DE C.V.</v>
          </cell>
        </row>
        <row r="198">
          <cell r="A198" t="str">
            <v>06191411771018</v>
          </cell>
          <cell r="B198" t="str">
            <v>WILLIAN ERNESTO BARRIENTOS</v>
          </cell>
        </row>
        <row r="199">
          <cell r="A199" t="str">
            <v>06143008061057</v>
          </cell>
          <cell r="B199" t="str">
            <v>OCON S.A DE C.V.</v>
          </cell>
        </row>
        <row r="200">
          <cell r="A200" t="str">
            <v>06141901001027</v>
          </cell>
          <cell r="B200" t="str">
            <v>SERVICIOS ESPECIALIZADOS S.A DE C.V.</v>
          </cell>
        </row>
        <row r="201">
          <cell r="A201" t="str">
            <v>06142911101042</v>
          </cell>
          <cell r="B201" t="str">
            <v>INVERSIONES CAPITOL S.A DE C.V.</v>
          </cell>
        </row>
        <row r="202">
          <cell r="A202" t="str">
            <v>06141709011035</v>
          </cell>
          <cell r="B202" t="str">
            <v>IMPORTADORA MANHATTAN S.A DE C.V.</v>
          </cell>
        </row>
        <row r="203">
          <cell r="A203" t="str">
            <v>06142501101070</v>
          </cell>
          <cell r="B203" t="str">
            <v>SERVICIOS Y LOGISTICA DE CARGA WALNYS</v>
          </cell>
        </row>
        <row r="204">
          <cell r="A204" t="str">
            <v>06141410901506</v>
          </cell>
          <cell r="B204" t="str">
            <v>ARTERIA ESTUDIO</v>
          </cell>
        </row>
        <row r="205">
          <cell r="A205" t="str">
            <v>06141808941052</v>
          </cell>
          <cell r="B205" t="str">
            <v>CASA MUÑOZ S.A DE C.V.</v>
          </cell>
        </row>
        <row r="206">
          <cell r="A206" t="str">
            <v>06140611800022</v>
          </cell>
          <cell r="B206" t="str">
            <v>LABORATORIOS SUIZOS S.A DE C.V.</v>
          </cell>
        </row>
        <row r="207">
          <cell r="A207" t="str">
            <v>05112311161017</v>
          </cell>
          <cell r="B207" t="str">
            <v>PAMELA BEAUTY SUPPLY S.A DE C.V.</v>
          </cell>
        </row>
        <row r="208">
          <cell r="A208" t="str">
            <v>06141603991030</v>
          </cell>
          <cell r="B208" t="str">
            <v>PRICEMART EL SALVADOR S.A DE C.V.</v>
          </cell>
        </row>
        <row r="209">
          <cell r="A209" t="str">
            <v>06143107670019</v>
          </cell>
          <cell r="B209" t="str">
            <v>CASA AMA S.A DE C.V.</v>
          </cell>
        </row>
        <row r="210">
          <cell r="A210" t="str">
            <v>06141408850049</v>
          </cell>
          <cell r="B210" t="str">
            <v>CORPORACION DE METALES S.A DE C.V.</v>
          </cell>
        </row>
        <row r="211">
          <cell r="A211" t="str">
            <v>06140404001025</v>
          </cell>
          <cell r="B211" t="str">
            <v>SERVITEK S.A DE C.V.</v>
          </cell>
        </row>
        <row r="212">
          <cell r="A212" t="str">
            <v>12171306680010</v>
          </cell>
          <cell r="B212" t="str">
            <v>GRUPO Q EL SALVADOR S.A DE C.V.</v>
          </cell>
        </row>
        <row r="213">
          <cell r="A213" t="str">
            <v>05102905901015</v>
          </cell>
          <cell r="B213" t="str">
            <v>CRISTIAN ERICSON MONTERROSA GOMEZ</v>
          </cell>
        </row>
        <row r="214">
          <cell r="A214" t="str">
            <v>06141104780023</v>
          </cell>
          <cell r="B214" t="str">
            <v>COPLASA S.A DE C.V.</v>
          </cell>
        </row>
        <row r="215">
          <cell r="A215" t="str">
            <v>14070503650018</v>
          </cell>
          <cell r="B215" t="str">
            <v>CARLOS DANIS RAMIREZ VENTURA</v>
          </cell>
        </row>
        <row r="216">
          <cell r="A216" t="str">
            <v>06141105951030</v>
          </cell>
          <cell r="B216" t="str">
            <v>SOLUCIONES S.A DE C.V.</v>
          </cell>
        </row>
        <row r="217">
          <cell r="A217" t="str">
            <v>11180112320023</v>
          </cell>
          <cell r="B217" t="str">
            <v xml:space="preserve">MARTA HERMINIA MARTINEZ </v>
          </cell>
        </row>
        <row r="218">
          <cell r="A218" t="str">
            <v>06142208921011</v>
          </cell>
          <cell r="B218" t="str">
            <v>IMPORT CARS S.A DE C.V.</v>
          </cell>
        </row>
        <row r="219">
          <cell r="A219" t="str">
            <v>06141501590019</v>
          </cell>
          <cell r="B219" t="str">
            <v>LA IBERICA S.A DE C.V.</v>
          </cell>
        </row>
        <row r="220">
          <cell r="A220" t="str">
            <v>06142603721196</v>
          </cell>
          <cell r="B220" t="str">
            <v>JOSE NEFTALI HERNANDEZ SANCHEZ</v>
          </cell>
        </row>
        <row r="221">
          <cell r="A221" t="str">
            <v>06142407500017</v>
          </cell>
          <cell r="B221" t="str">
            <v>GUILLERMO E. MIGUEL B.</v>
          </cell>
        </row>
        <row r="222">
          <cell r="A222" t="str">
            <v>06142312610117</v>
          </cell>
          <cell r="B222" t="str">
            <v>RODRIGO ANTONIO ARGUETA ECHEGOYEN</v>
          </cell>
        </row>
        <row r="223">
          <cell r="A223" t="str">
            <v>06143108911074</v>
          </cell>
          <cell r="B223" t="str">
            <v>EDUARDO JAVIER ROCHAC FERRUFINO</v>
          </cell>
        </row>
        <row r="224">
          <cell r="A224" t="str">
            <v>02102311620052</v>
          </cell>
          <cell r="B224" t="str">
            <v xml:space="preserve">ANGEL MAURICIO TRUJILLO </v>
          </cell>
        </row>
        <row r="225">
          <cell r="A225" t="str">
            <v>06142803931012</v>
          </cell>
          <cell r="B225" t="str">
            <v>AUTOMATIZACION Y CONTROL INDUSTRIAL</v>
          </cell>
        </row>
        <row r="226">
          <cell r="A226" t="str">
            <v>06082511590014</v>
          </cell>
          <cell r="B226" t="str">
            <v>CARLOS ERNESTO MEJIA RIVAS</v>
          </cell>
        </row>
        <row r="227">
          <cell r="A227" t="str">
            <v>06141101690011</v>
          </cell>
          <cell r="B227" t="str">
            <v>CALLEJA S.A DE C.V.</v>
          </cell>
        </row>
        <row r="228">
          <cell r="A228" t="str">
            <v>04330307590010</v>
          </cell>
          <cell r="B228" t="str">
            <v>MARIA ISABEL AVELAR</v>
          </cell>
        </row>
        <row r="229">
          <cell r="A229" t="str">
            <v>06140701091041</v>
          </cell>
          <cell r="B229" t="str">
            <v>INVERSIONES ACEITUNO S.A DE C.V.</v>
          </cell>
        </row>
        <row r="230">
          <cell r="A230" t="str">
            <v>06141106071025</v>
          </cell>
          <cell r="B230" t="str">
            <v>FARMACIAS EUROPEAS</v>
          </cell>
        </row>
        <row r="231">
          <cell r="A231" t="str">
            <v>06143101550016</v>
          </cell>
          <cell r="B231" t="str">
            <v xml:space="preserve">BANCO AGRICOLA, S.A </v>
          </cell>
        </row>
        <row r="232">
          <cell r="A232" t="str">
            <v>12171906520017</v>
          </cell>
          <cell r="B232" t="str">
            <v>RAFAEL RENE CANALES PINAUD</v>
          </cell>
        </row>
        <row r="233">
          <cell r="A233" t="str">
            <v>06140910131034</v>
          </cell>
          <cell r="B233" t="str">
            <v>PRONEGOCIOS S.A DE C.V.</v>
          </cell>
        </row>
        <row r="234">
          <cell r="A234" t="str">
            <v>06140607921022</v>
          </cell>
          <cell r="B234" t="str">
            <v>DISTRIBUIDORA JAR S.A DE C.V.</v>
          </cell>
        </row>
        <row r="235">
          <cell r="A235" t="str">
            <v>06040302650016</v>
          </cell>
          <cell r="B235" t="str">
            <v>ULISES OLMEDO SANCHEZ</v>
          </cell>
        </row>
        <row r="236">
          <cell r="A236" t="str">
            <v>06142904720020</v>
          </cell>
          <cell r="B236" t="str">
            <v>TIENDA MORENA S.A DE C.V.</v>
          </cell>
        </row>
        <row r="237">
          <cell r="A237" t="str">
            <v>06142908171021</v>
          </cell>
          <cell r="B237" t="str">
            <v>JOPEGALAMB. S.A DE C.V.</v>
          </cell>
        </row>
        <row r="238">
          <cell r="A238" t="str">
            <v>06141706141027</v>
          </cell>
          <cell r="B238" t="str">
            <v>GRUPO ENDO S.A DE C.V.</v>
          </cell>
        </row>
        <row r="239">
          <cell r="A239" t="str">
            <v>06142011151036</v>
          </cell>
          <cell r="B239" t="str">
            <v>IMPORTACIONES LEON S.A DE C.V.</v>
          </cell>
        </row>
        <row r="240">
          <cell r="A240" t="str">
            <v>06143005151012</v>
          </cell>
          <cell r="B240" t="str">
            <v>CONEXIONES DEL PACIFICO S.A DE C.V.</v>
          </cell>
        </row>
        <row r="241">
          <cell r="A241" t="str">
            <v>06142908131038</v>
          </cell>
          <cell r="B241" t="str">
            <v>MEILUO TRADING S.A DE C.V.</v>
          </cell>
        </row>
        <row r="242">
          <cell r="A242" t="str">
            <v>09061901771024</v>
          </cell>
          <cell r="B242" t="str">
            <v>MARTHA TORRES LOPEZ</v>
          </cell>
        </row>
        <row r="243">
          <cell r="A243" t="str">
            <v>14152005551010</v>
          </cell>
          <cell r="B243" t="str">
            <v>FRANCISCO ANTONIO FLORES</v>
          </cell>
        </row>
        <row r="244">
          <cell r="A244" t="str">
            <v>06140102021043</v>
          </cell>
          <cell r="B244" t="str">
            <v>INVERSIONES GIBRALTAR S.A DE C.V.</v>
          </cell>
        </row>
        <row r="245">
          <cell r="A245" t="str">
            <v>06141310881010</v>
          </cell>
          <cell r="B245" t="str">
            <v>TRANSPORT S.A DE C.V.</v>
          </cell>
        </row>
        <row r="246">
          <cell r="A246" t="str">
            <v>06140302981017</v>
          </cell>
          <cell r="B246" t="str">
            <v>SERVICIOS PROFESIONALES DE MAQUINARIA</v>
          </cell>
        </row>
        <row r="247">
          <cell r="A247" t="str">
            <v>06141604071016</v>
          </cell>
          <cell r="B247" t="str">
            <v>CARS LAND S.A DE C.V.</v>
          </cell>
        </row>
        <row r="248">
          <cell r="A248" t="str">
            <v>06140103750012</v>
          </cell>
          <cell r="B248" t="str">
            <v>ALMACENES DE REPUESTOS MONTERREY</v>
          </cell>
        </row>
        <row r="249">
          <cell r="A249" t="str">
            <v>06141507131039</v>
          </cell>
          <cell r="B249" t="str">
            <v>AUTOZAMA S.A DE C.V.</v>
          </cell>
        </row>
        <row r="250">
          <cell r="A250" t="str">
            <v>06140703530140</v>
          </cell>
          <cell r="B250" t="str">
            <v>H. BARON S.A DE C.V.</v>
          </cell>
        </row>
        <row r="251">
          <cell r="A251" t="str">
            <v>06140106710037</v>
          </cell>
          <cell r="B251" t="str">
            <v>CENTRO DE RESORTES S.A DE C.V.</v>
          </cell>
        </row>
        <row r="252">
          <cell r="A252" t="str">
            <v>14041507881018</v>
          </cell>
          <cell r="B252" t="str">
            <v>OSCAR ALEJANDRO ALVARENGA BONILLA</v>
          </cell>
        </row>
        <row r="253">
          <cell r="A253" t="str">
            <v>06141501101073</v>
          </cell>
          <cell r="B253" t="str">
            <v>ROSA AUTOPARTS S.A DE C.V.</v>
          </cell>
        </row>
        <row r="254">
          <cell r="A254" t="str">
            <v>06142101860018</v>
          </cell>
          <cell r="B254" t="str">
            <v>VILLAVAR S.A DE C.V.</v>
          </cell>
        </row>
        <row r="255">
          <cell r="A255" t="str">
            <v>06140302851016</v>
          </cell>
          <cell r="B255" t="str">
            <v xml:space="preserve">ABREGO MULTISERVICIOS </v>
          </cell>
        </row>
        <row r="256">
          <cell r="A256" t="str">
            <v>06141105101010</v>
          </cell>
          <cell r="B256" t="str">
            <v>CARGOMANIA S.A DE C.V.</v>
          </cell>
        </row>
        <row r="257">
          <cell r="A257" t="str">
            <v>20217243259</v>
          </cell>
          <cell r="B257" t="str">
            <v>LATCO INTERNACIONAL INC</v>
          </cell>
        </row>
        <row r="258">
          <cell r="A258" t="str">
            <v>06143107971090</v>
          </cell>
          <cell r="B258" t="str">
            <v>OPERADORA DEL SUR S.A DE C.V.</v>
          </cell>
        </row>
        <row r="259">
          <cell r="A259" t="str">
            <v>04310608891017</v>
          </cell>
          <cell r="B259" t="str">
            <v>SALVADOR ERNESTO GALAN</v>
          </cell>
        </row>
        <row r="260">
          <cell r="A260" t="str">
            <v>05110606161016</v>
          </cell>
          <cell r="B260" t="str">
            <v>ZONA DIGITAL, S.A. DE C.V.</v>
          </cell>
        </row>
        <row r="261">
          <cell r="A261" t="str">
            <v>05172512691017</v>
          </cell>
          <cell r="B261" t="str">
            <v>SUSY DEL CARMEN SOLORZANO DE FIGUERO</v>
          </cell>
        </row>
        <row r="262">
          <cell r="A262" t="str">
            <v>06140307951051</v>
          </cell>
          <cell r="B262" t="str">
            <v>ROCELI CONSULTORES, S.A DE C.V.</v>
          </cell>
        </row>
        <row r="263">
          <cell r="A263" t="str">
            <v>06140703091022</v>
          </cell>
          <cell r="B263" t="str">
            <v>GRUPO L&amp;J, S.A. DE C.V.</v>
          </cell>
        </row>
        <row r="264">
          <cell r="A264" t="str">
            <v>06141310941110</v>
          </cell>
          <cell r="B264" t="str">
            <v>PLAZA MERLIOT</v>
          </cell>
        </row>
        <row r="265">
          <cell r="A265" t="str">
            <v>06141311741092</v>
          </cell>
          <cell r="B265" t="str">
            <v>ROSA MIRIAM GONZALEZ DE ROMERO</v>
          </cell>
        </row>
        <row r="266">
          <cell r="A266" t="str">
            <v>06141911121047</v>
          </cell>
          <cell r="B266" t="str">
            <v>ALFARN, S.A. DE C.V.</v>
          </cell>
        </row>
        <row r="267">
          <cell r="A267" t="str">
            <v>06142011101020</v>
          </cell>
          <cell r="B267" t="str">
            <v>TECNOMOVIL</v>
          </cell>
        </row>
        <row r="268">
          <cell r="A268" t="str">
            <v>06142012121033</v>
          </cell>
          <cell r="B268" t="str">
            <v>INVERSIONES ULTRAMAR</v>
          </cell>
        </row>
        <row r="269">
          <cell r="A269" t="str">
            <v>06140810151020</v>
          </cell>
          <cell r="B269" t="str">
            <v>ISHOP EL SALVADOR S.A DE C.V.</v>
          </cell>
        </row>
        <row r="270">
          <cell r="A270" t="str">
            <v>06142812111010</v>
          </cell>
          <cell r="B270" t="str">
            <v>PUBLIMAX PROMOS S.A DE C.V.</v>
          </cell>
        </row>
        <row r="271">
          <cell r="A271" t="str">
            <v>06141502201020</v>
          </cell>
          <cell r="B271" t="str">
            <v>J Y A S.A DE C.V.</v>
          </cell>
        </row>
        <row r="272">
          <cell r="A272" t="str">
            <v>06142611141050</v>
          </cell>
          <cell r="B272" t="str">
            <v>GRUPO CENTRA S.A DE C.V.</v>
          </cell>
        </row>
        <row r="273">
          <cell r="A273" t="str">
            <v>08130203001010</v>
          </cell>
          <cell r="B273" t="str">
            <v>INTCOMEX S.A DE C.V.</v>
          </cell>
        </row>
        <row r="274">
          <cell r="A274" t="str">
            <v>05020712861028</v>
          </cell>
          <cell r="B274" t="str">
            <v>GARDENIA FLOR DE MARIA LOPEZ</v>
          </cell>
        </row>
        <row r="275">
          <cell r="A275" t="str">
            <v>06141204840017</v>
          </cell>
          <cell r="B275" t="str">
            <v>RECINOS SCHONBORN S.A DE C.V.</v>
          </cell>
        </row>
        <row r="276">
          <cell r="A276" t="str">
            <v>06140106700019</v>
          </cell>
          <cell r="B276" t="str">
            <v>F.A. DALTON Y CO</v>
          </cell>
        </row>
        <row r="277">
          <cell r="A277" t="str">
            <v>06141208131022</v>
          </cell>
          <cell r="B277" t="str">
            <v>MOTORES Y VEHICULOS S.A DE C.V.</v>
          </cell>
        </row>
        <row r="278">
          <cell r="A278" t="str">
            <v>03152712881017</v>
          </cell>
          <cell r="B278" t="str">
            <v>ALSEDI S.A DE C.V.</v>
          </cell>
        </row>
        <row r="279">
          <cell r="A279" t="str">
            <v>06142102971044</v>
          </cell>
          <cell r="B279" t="str">
            <v>COMPAÑÍA TELECOMUNICACIONES DE LE SALVADOR</v>
          </cell>
        </row>
        <row r="280">
          <cell r="A280" t="str">
            <v>06143010031041</v>
          </cell>
          <cell r="B280" t="str">
            <v>HOSPITAL DE LA PIEL S.A DE C.V.</v>
          </cell>
        </row>
        <row r="281">
          <cell r="A281" t="str">
            <v>06140104680029</v>
          </cell>
          <cell r="B281" t="str">
            <v>SERVICIO AGRICOLA SALVADOREÑO S.A DE C.V</v>
          </cell>
        </row>
        <row r="282">
          <cell r="A282" t="str">
            <v>03151705191025</v>
          </cell>
          <cell r="B282" t="str">
            <v>SUMINISTROS ELECTRICOS Y TECNOENERGIA S.A DE C.V.</v>
          </cell>
        </row>
        <row r="283">
          <cell r="A283" t="str">
            <v>06140301081039</v>
          </cell>
          <cell r="B283" t="str">
            <v>LA CASA DE LAS BATERIAS S.A DE C.V.</v>
          </cell>
        </row>
        <row r="284">
          <cell r="A284" t="str">
            <v>06140106131048</v>
          </cell>
          <cell r="B284" t="str">
            <v>ATCASAL DE EL SALVADOR</v>
          </cell>
        </row>
        <row r="285">
          <cell r="A285" t="str">
            <v>08191209580014</v>
          </cell>
          <cell r="B285" t="str">
            <v>TRINIDAD HERNANDEZ MOLINA</v>
          </cell>
        </row>
        <row r="286">
          <cell r="A286" t="str">
            <v>07021404520020</v>
          </cell>
          <cell r="B286" t="str">
            <v>NELSON EDY MEJIA OSORIO</v>
          </cell>
        </row>
        <row r="287">
          <cell r="A287" t="str">
            <v>07162602711019</v>
          </cell>
          <cell r="B287" t="str">
            <v>FREDY GUILLERMO CACERES RAFAELANO</v>
          </cell>
        </row>
        <row r="288">
          <cell r="A288" t="str">
            <v>06140107690022</v>
          </cell>
          <cell r="B288" t="str">
            <v>CASA RIVAS S.A DE C.V.</v>
          </cell>
        </row>
        <row r="289">
          <cell r="A289" t="str">
            <v>05111408191011</v>
          </cell>
          <cell r="B289" t="str">
            <v>REPUESTOS CASTILLO S.A DE C.V.</v>
          </cell>
        </row>
        <row r="290">
          <cell r="A290" t="str">
            <v>05112011121013</v>
          </cell>
          <cell r="B290" t="str">
            <v>CENTRO DE DIAGNOSTICO Y EMISIONES DE EL SALVADOR</v>
          </cell>
        </row>
        <row r="291">
          <cell r="A291" t="str">
            <v>03120110741010</v>
          </cell>
          <cell r="B291" t="str">
            <v>JOSE FRANCISCO RIVAS</v>
          </cell>
        </row>
        <row r="292">
          <cell r="A292" t="str">
            <v>06140510560017</v>
          </cell>
          <cell r="B292" t="str">
            <v>PROYECTOS INDUSTRIALES S.A DE C.V.</v>
          </cell>
        </row>
        <row r="293">
          <cell r="A293" t="str">
            <v>05192207731018</v>
          </cell>
          <cell r="B293" t="str">
            <v>GERARDO ANTONIO MARTINEZ AMAYA</v>
          </cell>
        </row>
        <row r="294">
          <cell r="A294" t="str">
            <v>06142801880014</v>
          </cell>
          <cell r="B294" t="str">
            <v>PROCESADORA Y DISTRIBUIDORA NACIONAL S.A DE C.V.</v>
          </cell>
        </row>
        <row r="295">
          <cell r="A295" t="str">
            <v>04070802600010</v>
          </cell>
          <cell r="B295" t="str">
            <v>JOSE ELIAS ESCOBAR ROMERO</v>
          </cell>
        </row>
        <row r="296">
          <cell r="A296" t="str">
            <v>06142401061038</v>
          </cell>
          <cell r="B296" t="str">
            <v>LOS FRENOS S.A DE C.V.</v>
          </cell>
        </row>
        <row r="297">
          <cell r="A297" t="str">
            <v>05030502570014</v>
          </cell>
          <cell r="B297" t="str">
            <v>LAURA LOPEZ PEREZ</v>
          </cell>
        </row>
        <row r="298">
          <cell r="A298" t="str">
            <v>06141101181086</v>
          </cell>
          <cell r="B298" t="str">
            <v>LABCA</v>
          </cell>
        </row>
        <row r="299">
          <cell r="A299" t="str">
            <v>06142005091013</v>
          </cell>
          <cell r="B299" t="str">
            <v>ACAR S.A DE C.V.</v>
          </cell>
        </row>
        <row r="300">
          <cell r="A300" t="str">
            <v>02102603710016</v>
          </cell>
          <cell r="B300" t="str">
            <v>RAF S.A DE C.V.</v>
          </cell>
        </row>
        <row r="301">
          <cell r="A301" t="str">
            <v>06142603520108</v>
          </cell>
          <cell r="B301" t="str">
            <v>OSCAR ATILIO PLEITEZ JUAREZ</v>
          </cell>
        </row>
        <row r="302">
          <cell r="A302" t="str">
            <v>06140309760011</v>
          </cell>
          <cell r="B302" t="str">
            <v>PRODUCTOS TECNOLOGICOS</v>
          </cell>
        </row>
        <row r="303">
          <cell r="A303" t="str">
            <v>06141612061020</v>
          </cell>
          <cell r="B303" t="str">
            <v>DE LA PEÑA S.A DE C.V.</v>
          </cell>
        </row>
        <row r="304">
          <cell r="A304" t="str">
            <v>03012912811025</v>
          </cell>
          <cell r="B304" t="str">
            <v>JOSE EZEQUIEL AGUILAR PINEDA</v>
          </cell>
        </row>
        <row r="305">
          <cell r="A305" t="str">
            <v>05111504991010</v>
          </cell>
          <cell r="B305" t="str">
            <v>FERNANDA DAMARIS MENENDEZ ACOSTA</v>
          </cell>
        </row>
        <row r="306">
          <cell r="A306" t="str">
            <v>01071311731015</v>
          </cell>
          <cell r="B306" t="str">
            <v>LUIS ANGEL JIMENEZ BENITEZ</v>
          </cell>
        </row>
        <row r="307">
          <cell r="A307" t="str">
            <v>06141104191015</v>
          </cell>
          <cell r="B307" t="str">
            <v>DISTRIBUCIONES DCE EL SALVADOR</v>
          </cell>
        </row>
        <row r="308">
          <cell r="A308" t="str">
            <v>05061006761019</v>
          </cell>
          <cell r="B308" t="str">
            <v>ALEXANDER PERES MELARA</v>
          </cell>
        </row>
        <row r="309">
          <cell r="A309" t="str">
            <v>06142002121043</v>
          </cell>
          <cell r="B309" t="str">
            <v>PACK MAN S.A DE C.V.</v>
          </cell>
        </row>
        <row r="310">
          <cell r="A310" t="str">
            <v>06141407081042</v>
          </cell>
          <cell r="B310" t="str">
            <v>MADERAS EL TABLON S.A DE C.V.</v>
          </cell>
        </row>
        <row r="311">
          <cell r="A311" t="str">
            <v>06142709121040</v>
          </cell>
          <cell r="B311" t="str">
            <v>UNIVERSAL ENTERPRISE, S.A DE C.V.</v>
          </cell>
        </row>
        <row r="312">
          <cell r="A312" t="str">
            <v>06142901600027</v>
          </cell>
          <cell r="B312" t="str">
            <v>TOBIAS CHAVEZ MAYORGA</v>
          </cell>
        </row>
        <row r="313">
          <cell r="A313" t="str">
            <v>06141609031012</v>
          </cell>
          <cell r="B313" t="str">
            <v>COMLUB, S.A DE C.V.</v>
          </cell>
        </row>
        <row r="314">
          <cell r="A314" t="str">
            <v>06190311821020</v>
          </cell>
          <cell r="B314" t="str">
            <v>RICARDO ANTONIO GONZALEZ ESCOBAR</v>
          </cell>
        </row>
        <row r="315">
          <cell r="A315" t="str">
            <v>06141306081050</v>
          </cell>
          <cell r="B315" t="str">
            <v>TECNO DIAGNOSTICA DE EL SALVADOR</v>
          </cell>
        </row>
        <row r="316">
          <cell r="A316" t="str">
            <v>05012910941018</v>
          </cell>
          <cell r="B316" t="str">
            <v>ECOIM, S.A DE C.V.</v>
          </cell>
        </row>
        <row r="317">
          <cell r="A317" t="str">
            <v>12151607530013</v>
          </cell>
          <cell r="B317" t="str">
            <v>NORBERTO GOMEZ CAMPOS</v>
          </cell>
        </row>
        <row r="318">
          <cell r="A318" t="str">
            <v>06141211141047</v>
          </cell>
          <cell r="B318" t="str">
            <v>THE COFFE NET S.A DE C.V.</v>
          </cell>
        </row>
        <row r="319">
          <cell r="A319" t="str">
            <v>06142610770020</v>
          </cell>
          <cell r="B319" t="str">
            <v>CASTELLA SAGARRA S.A DE C.V.</v>
          </cell>
        </row>
        <row r="320">
          <cell r="A320" t="str">
            <v>11092509810011</v>
          </cell>
          <cell r="B320" t="str">
            <v xml:space="preserve">COOPERATIVA DE CAFICULTORES JUCUAPENSE </v>
          </cell>
        </row>
        <row r="321">
          <cell r="A321" t="str">
            <v>06140202181064</v>
          </cell>
          <cell r="B321" t="str">
            <v>RUTA CINCO CERO S.A DE C.V.</v>
          </cell>
        </row>
        <row r="322">
          <cell r="A322" t="str">
            <v>06142910901371</v>
          </cell>
          <cell r="B322" t="str">
            <v>WALTHER ASTUL TORREZ DIAZ</v>
          </cell>
        </row>
        <row r="323">
          <cell r="A323" t="str">
            <v>06141003951019</v>
          </cell>
          <cell r="B323" t="str">
            <v>SISTEMAS C Y C S.A DE C.V.</v>
          </cell>
        </row>
        <row r="324">
          <cell r="A324" t="str">
            <v>06141811971019</v>
          </cell>
          <cell r="B324" t="str">
            <v>MULTI-TECNOLOGICA S.A DE C.V.</v>
          </cell>
        </row>
        <row r="325">
          <cell r="A325" t="str">
            <v>06142904951227</v>
          </cell>
          <cell r="B325" t="str">
            <v>ULISES ALEJANDRO TEJADA</v>
          </cell>
        </row>
        <row r="326">
          <cell r="A326" t="str">
            <v>14122502721020</v>
          </cell>
          <cell r="B326" t="str">
            <v>RUTH MARICELA MAJANO</v>
          </cell>
        </row>
        <row r="327">
          <cell r="A327" t="str">
            <v>06142612701238</v>
          </cell>
          <cell r="B327" t="str">
            <v>ANA ARACELY REYES DE RIVAS</v>
          </cell>
        </row>
        <row r="328">
          <cell r="A328" t="str">
            <v>06141307921051</v>
          </cell>
          <cell r="B328" t="str">
            <v>ELECTROLAB MEDIC, S.A DE C.V.</v>
          </cell>
        </row>
        <row r="329">
          <cell r="A329" t="str">
            <v>06140411151040</v>
          </cell>
          <cell r="B329" t="str">
            <v>DIVERCELL S.A DE C.V.</v>
          </cell>
        </row>
        <row r="330">
          <cell r="A330" t="str">
            <v>07151508430012</v>
          </cell>
          <cell r="B330" t="str">
            <v>MARIA TRANSITO FIGUEROA</v>
          </cell>
        </row>
        <row r="331">
          <cell r="A331" t="str">
            <v>06142904051048</v>
          </cell>
          <cell r="B331" t="str">
            <v>PRODUCTOS INDUSTRIALES Y MAQUINARIA</v>
          </cell>
        </row>
        <row r="332">
          <cell r="A332" t="str">
            <v>06142401031015</v>
          </cell>
          <cell r="B332" t="str">
            <v>LA CENTROAMERICANA, S.A DE C.V.</v>
          </cell>
        </row>
        <row r="333">
          <cell r="A333" t="str">
            <v>06143009921068</v>
          </cell>
          <cell r="B333" t="str">
            <v>IMPORTADORA RAMIREZ S.A DE C.V.</v>
          </cell>
        </row>
        <row r="334">
          <cell r="A334" t="str">
            <v>08192509560019</v>
          </cell>
          <cell r="B334" t="str">
            <v>LUBRICANTES Y REPUESTOS DON ABEL</v>
          </cell>
        </row>
        <row r="335">
          <cell r="A335" t="str">
            <v>03152106731026</v>
          </cell>
          <cell r="B335" t="str">
            <v>JOSE MAURICIO MONCHEZ ESCOBAR</v>
          </cell>
        </row>
        <row r="336">
          <cell r="A336" t="str">
            <v>03151510541013</v>
          </cell>
          <cell r="B336" t="str">
            <v>RIGOBERTO ANGEL PEREZ RAMIREZ</v>
          </cell>
        </row>
        <row r="337">
          <cell r="A337" t="str">
            <v>06142707991055</v>
          </cell>
          <cell r="B337" t="str">
            <v>ESINSA EL SALVADOR S.A DE C.V.</v>
          </cell>
        </row>
        <row r="338">
          <cell r="A338" t="str">
            <v>06140403101085</v>
          </cell>
          <cell r="B338" t="str">
            <v>3A QUIMICOS, S.A DE C.V.</v>
          </cell>
        </row>
        <row r="339">
          <cell r="A339" t="str">
            <v>14162710661017</v>
          </cell>
          <cell r="B339" t="str">
            <v>JAVIER DANILO RUIZ MORALES</v>
          </cell>
        </row>
        <row r="340">
          <cell r="A340" t="str">
            <v>12171508811017</v>
          </cell>
          <cell r="B340" t="str">
            <v>MARIO ERNESTO CHAVEZ MARTINEZ</v>
          </cell>
        </row>
        <row r="341">
          <cell r="A341" t="str">
            <v>06142907151027</v>
          </cell>
          <cell r="B341" t="str">
            <v>CORPORACION ABARCA, S.A DE C.V.</v>
          </cell>
        </row>
        <row r="342">
          <cell r="A342" t="str">
            <v>04020305691017</v>
          </cell>
          <cell r="B342" t="str">
            <v>ERNESTO SERRANO AYALA</v>
          </cell>
        </row>
        <row r="343">
          <cell r="A343" t="str">
            <v>06142501191028</v>
          </cell>
          <cell r="B343" t="str">
            <v>A.V. PROVEEDORES, S.A DE C.V.</v>
          </cell>
        </row>
        <row r="344">
          <cell r="A344" t="str">
            <v>08210107731010</v>
          </cell>
          <cell r="B344" t="str">
            <v>ANDREA LIZETTE QUIJADA DE SIBRIAN</v>
          </cell>
        </row>
        <row r="345">
          <cell r="A345" t="str">
            <v>12171805670010</v>
          </cell>
          <cell r="B345" t="str">
            <v>CREDIQ S.A DE C.V.</v>
          </cell>
        </row>
        <row r="346">
          <cell r="A346" t="str">
            <v>05032703771014</v>
          </cell>
          <cell r="B346" t="str">
            <v>JUAN ANTONIO COLOCHO MEDRANO</v>
          </cell>
        </row>
        <row r="347">
          <cell r="A347" t="str">
            <v>05110101891010</v>
          </cell>
          <cell r="B347" t="str">
            <v>HUMRO, S.A DE C.V.</v>
          </cell>
        </row>
        <row r="348">
          <cell r="A348" t="str">
            <v>06142401941054</v>
          </cell>
          <cell r="B348" t="str">
            <v>MOLDTROK, S.A DE C.V.</v>
          </cell>
        </row>
        <row r="349">
          <cell r="A349" t="str">
            <v>06141110161047</v>
          </cell>
          <cell r="B349" t="str">
            <v>EQUIPLASTIC S.A DE C.V.</v>
          </cell>
        </row>
        <row r="350">
          <cell r="A350" t="str">
            <v>05030907701012</v>
          </cell>
          <cell r="B350" t="str">
            <v>HERBERT RODNEY JIMENEZ CARDONA</v>
          </cell>
        </row>
        <row r="351">
          <cell r="A351" t="str">
            <v>02073003650018</v>
          </cell>
          <cell r="B351" t="str">
            <v>ELIX NEFTALI UMAÑA UMAÑA</v>
          </cell>
        </row>
        <row r="352">
          <cell r="A352" t="str">
            <v>06140103580052</v>
          </cell>
          <cell r="B352" t="str">
            <v>MIGUEL ANGEL WILLIAM ALFARO CABRERA</v>
          </cell>
        </row>
        <row r="353">
          <cell r="A353" t="str">
            <v>07091702731012</v>
          </cell>
          <cell r="B353" t="str">
            <v>SAMUEL ELIAS RIVAS MOZ</v>
          </cell>
        </row>
        <row r="354">
          <cell r="A354" t="str">
            <v>06142504941010</v>
          </cell>
          <cell r="B354" t="str">
            <v>JOMIGA, S.A DE C.V.</v>
          </cell>
        </row>
        <row r="355">
          <cell r="A355" t="str">
            <v>06142008660025</v>
          </cell>
          <cell r="B355" t="str">
            <v>FRANCISCO JAVIER PORTILLO T</v>
          </cell>
        </row>
        <row r="356">
          <cell r="A356" t="str">
            <v>06142505731094</v>
          </cell>
          <cell r="B356" t="str">
            <v>EDWARD LEONIDAS GUITIERREZ PORTILLO</v>
          </cell>
        </row>
        <row r="357">
          <cell r="A357" t="str">
            <v>12170309081011</v>
          </cell>
          <cell r="B357" t="str">
            <v>GRUPO BLANCO S.A DE C.V.</v>
          </cell>
        </row>
        <row r="358">
          <cell r="A358" t="str">
            <v>06140611710010</v>
          </cell>
          <cell r="B358" t="str">
            <v>INGENIO EL ANGEL, S.A DE C.V.</v>
          </cell>
        </row>
        <row r="359">
          <cell r="A359" t="str">
            <v>06173003001010</v>
          </cell>
          <cell r="B359" t="str">
            <v>SALVAGRO S.A DE C.V.</v>
          </cell>
        </row>
        <row r="360">
          <cell r="A360" t="str">
            <v>06170103310012</v>
          </cell>
          <cell r="B360" t="str">
            <v>MINISTERIO DE AGRICULTURA Y GANADERIA</v>
          </cell>
        </row>
        <row r="361">
          <cell r="A361" t="str">
            <v>06140806450012</v>
          </cell>
          <cell r="B361" t="str">
            <v>VIDUC S.A DE C.V.</v>
          </cell>
        </row>
        <row r="362">
          <cell r="A362" t="str">
            <v>05110804510015</v>
          </cell>
          <cell r="B362" t="str">
            <v>CARLOS ALBERTO RAMIREZ VALIENTE</v>
          </cell>
        </row>
        <row r="363">
          <cell r="A363" t="str">
            <v>06140703001112</v>
          </cell>
          <cell r="B363" t="str">
            <v>SOFIA GRABRIELA CANALES MENA</v>
          </cell>
        </row>
        <row r="364">
          <cell r="A364" t="str">
            <v>06142203891254</v>
          </cell>
          <cell r="B364" t="str">
            <v>JOAQUIN ALBERTO QUINTEROS POSADA</v>
          </cell>
        </row>
        <row r="365">
          <cell r="A365" t="str">
            <v>06140801181021</v>
          </cell>
          <cell r="B365" t="str">
            <v>IMPORTADORA 1688 S.A DE C.V.</v>
          </cell>
        </row>
        <row r="366">
          <cell r="A366" t="str">
            <v>06140103161060</v>
          </cell>
          <cell r="B366" t="str">
            <v>GRUPO KHARIS S.A DE C.V.</v>
          </cell>
        </row>
        <row r="367">
          <cell r="A367" t="str">
            <v>06141004961026</v>
          </cell>
          <cell r="B367" t="str">
            <v>DIAGNOSTIKA CAPRIS S.A DE C.V.</v>
          </cell>
        </row>
        <row r="368">
          <cell r="A368" t="str">
            <v>10010105811024</v>
          </cell>
          <cell r="B368" t="str">
            <v>YASMIN ELIZABETH AREVALO</v>
          </cell>
        </row>
        <row r="369">
          <cell r="A369" t="str">
            <v>11181602731029</v>
          </cell>
          <cell r="B369" t="str">
            <v>ZENIA MARITZA MENDEZ DE FLORES</v>
          </cell>
        </row>
        <row r="370">
          <cell r="A370" t="str">
            <v>06140706750010</v>
          </cell>
          <cell r="B370" t="str">
            <v xml:space="preserve">BODEGAS GENERALES DE DEPOSITO S.A </v>
          </cell>
        </row>
        <row r="371">
          <cell r="A371" t="str">
            <v>06142708121046</v>
          </cell>
          <cell r="B371" t="str">
            <v>PCS CENTRAL AMERICA, S.A DE C.V.</v>
          </cell>
        </row>
        <row r="372">
          <cell r="A372" t="str">
            <v>11020404600018</v>
          </cell>
          <cell r="B372" t="str">
            <v>JOSE VICTORINO ARIAS DIAZ</v>
          </cell>
        </row>
        <row r="373">
          <cell r="A373" t="str">
            <v>06140507121070</v>
          </cell>
          <cell r="B373" t="str">
            <v>SISAFE S.A DE C.V.</v>
          </cell>
        </row>
        <row r="374">
          <cell r="A374" t="str">
            <v>94833101781011</v>
          </cell>
          <cell r="B374" t="str">
            <v>JUAN ERNESTO VOSSBERG ORDOÑEZ</v>
          </cell>
        </row>
        <row r="375">
          <cell r="A375" t="str">
            <v>07101003681021</v>
          </cell>
          <cell r="B375" t="str">
            <v>ANA GLORIA SEGURA VILLALOBOS</v>
          </cell>
        </row>
        <row r="376">
          <cell r="A376" t="str">
            <v>08170307771014</v>
          </cell>
          <cell r="B376" t="str">
            <v>SIXTO JESUS MARROQUIN RIVAS</v>
          </cell>
        </row>
        <row r="377">
          <cell r="A377" t="str">
            <v>06141212921011</v>
          </cell>
          <cell r="B377" t="str">
            <v>KOSMOQUIMICA S.A DE C.V.</v>
          </cell>
        </row>
        <row r="378">
          <cell r="A378" t="str">
            <v>06140305931029</v>
          </cell>
          <cell r="B378" t="str">
            <v>DOÑO S.A DE C.V.</v>
          </cell>
        </row>
        <row r="379">
          <cell r="A379" t="str">
            <v>06141004121079</v>
          </cell>
          <cell r="B379" t="str">
            <v>PART PLUS S.A DE C.V.</v>
          </cell>
        </row>
        <row r="380">
          <cell r="A380" t="str">
            <v>04052407610012</v>
          </cell>
          <cell r="B380" t="str">
            <v>JOSE FRANCISCO RIVERA GALDAMEZ</v>
          </cell>
        </row>
        <row r="381">
          <cell r="A381" t="str">
            <v>05111202881011</v>
          </cell>
          <cell r="B381" t="str">
            <v>AUTOINDUSRIAS S.A DE C.V.</v>
          </cell>
        </row>
        <row r="382">
          <cell r="A382" t="str">
            <v>06143006961425</v>
          </cell>
          <cell r="B382" t="str">
            <v>ERICK ERNESTO LOPEZ</v>
          </cell>
        </row>
        <row r="383">
          <cell r="A383" t="str">
            <v>06141208141028</v>
          </cell>
          <cell r="B383" t="str">
            <v>KATYA Y FABIO S.A DE C.V.</v>
          </cell>
        </row>
        <row r="384">
          <cell r="A384" t="str">
            <v>06141111931016</v>
          </cell>
          <cell r="B384" t="str">
            <v>ENMANUEL, S.A DE C.V.</v>
          </cell>
        </row>
        <row r="385">
          <cell r="A385" t="str">
            <v>06141505091030</v>
          </cell>
          <cell r="B385" t="str">
            <v>COMERCIALIZADORA BF INTERNACIONAL</v>
          </cell>
        </row>
        <row r="386">
          <cell r="A386" t="str">
            <v>01062306811028</v>
          </cell>
          <cell r="B386" t="str">
            <v>ELIAS AQUINO GOMEZ</v>
          </cell>
        </row>
        <row r="387">
          <cell r="A387" t="str">
            <v>09043007610018</v>
          </cell>
          <cell r="B387" t="str">
            <v>SAUL POCASANGRE ESCOBAR</v>
          </cell>
        </row>
        <row r="388">
          <cell r="A388" t="str">
            <v>09031604801015</v>
          </cell>
          <cell r="B388" t="str">
            <v>ELIAS MISAEL GUZMAN FRANCO</v>
          </cell>
        </row>
        <row r="389">
          <cell r="A389" t="str">
            <v>03010901761015</v>
          </cell>
          <cell r="B389" t="str">
            <v>JIMMY DOUGLAS ALVARADO RAMOS</v>
          </cell>
        </row>
        <row r="390">
          <cell r="A390" t="str">
            <v>06142003971032</v>
          </cell>
          <cell r="B390" t="str">
            <v>INDUSTRIAS MECANICAS DOS MIL S.A DE C.V.</v>
          </cell>
        </row>
        <row r="391">
          <cell r="A391" t="str">
            <v>06140206001036</v>
          </cell>
          <cell r="B391" t="str">
            <v>LINEAS PUBLICITARIAS S.A DE C.V.</v>
          </cell>
        </row>
        <row r="392">
          <cell r="A392" t="str">
            <v>06140803061031</v>
          </cell>
          <cell r="B392" t="str">
            <v>FURAGRO, S.A DE C.V.</v>
          </cell>
        </row>
        <row r="393">
          <cell r="A393" t="str">
            <v>06142908661118</v>
          </cell>
          <cell r="B393" t="str">
            <v>EDGARDO ANTONIO URQUILLA AYALA</v>
          </cell>
        </row>
        <row r="394">
          <cell r="A394" t="str">
            <v>12171207011015</v>
          </cell>
          <cell r="B394" t="str">
            <v>INVERSIONES EL AGUILA S.A DE C.V.</v>
          </cell>
        </row>
        <row r="395">
          <cell r="A395" t="str">
            <v>06141812981018</v>
          </cell>
          <cell r="B395" t="str">
            <v>DIGICEL S.A DE C.V.</v>
          </cell>
        </row>
        <row r="396">
          <cell r="A396" t="str">
            <v>06140607941015</v>
          </cell>
          <cell r="B396" t="str">
            <v>PROMEFAR S.A DE C.V.</v>
          </cell>
        </row>
        <row r="397">
          <cell r="A397" t="str">
            <v>09060403540016</v>
          </cell>
          <cell r="B397" t="str">
            <v>VICTOR MANUEL HERNANDEZ QUINTEROS</v>
          </cell>
        </row>
        <row r="398">
          <cell r="A398" t="str">
            <v>06142710610105</v>
          </cell>
          <cell r="B398" t="str">
            <v>SERGIO GALILEO BERMUDEZ</v>
          </cell>
        </row>
        <row r="399">
          <cell r="A399" t="str">
            <v>08050209680010</v>
          </cell>
          <cell r="B399" t="str">
            <v>MARIO ALONSO BAIRES RODRIGUEZ</v>
          </cell>
        </row>
        <row r="400">
          <cell r="A400" t="str">
            <v>06140607191024</v>
          </cell>
          <cell r="B400" t="str">
            <v>GRUPO CUSCATLAN S.A DE C.V.</v>
          </cell>
        </row>
        <row r="401">
          <cell r="A401" t="str">
            <v>05031906450017</v>
          </cell>
          <cell r="B401" t="str">
            <v>JUAN ANTONIO RECINOS</v>
          </cell>
        </row>
        <row r="402">
          <cell r="A402" t="str">
            <v>06141204051040</v>
          </cell>
          <cell r="B402" t="str">
            <v>AMERICAN IMPORTS, S.A DE C.V.</v>
          </cell>
        </row>
        <row r="403">
          <cell r="A403" t="str">
            <v>06141107971011</v>
          </cell>
          <cell r="B403" t="str">
            <v>INNOVACION DIGITAL, S.A DE C.V.</v>
          </cell>
        </row>
        <row r="404">
          <cell r="A404" t="str">
            <v>05031610151010</v>
          </cell>
          <cell r="B404" t="str">
            <v>GRUPO DUARTE LOPEZ S.A DE C.V</v>
          </cell>
        </row>
        <row r="405">
          <cell r="A405" t="str">
            <v>06140806951020</v>
          </cell>
          <cell r="B405" t="str">
            <v>SERVICIOS INTEGRALES MEDICOS</v>
          </cell>
        </row>
        <row r="406">
          <cell r="A406" t="str">
            <v>06171801721029</v>
          </cell>
          <cell r="B406" t="str">
            <v>MARIA MAGDALENA CABRERA DE RODRIGUEZ</v>
          </cell>
        </row>
        <row r="407">
          <cell r="A407" t="str">
            <v>09091004741011</v>
          </cell>
          <cell r="B407" t="str">
            <v>HECTOR WILFREDO DIAZ</v>
          </cell>
        </row>
        <row r="408">
          <cell r="A408" t="str">
            <v>09082807751017</v>
          </cell>
          <cell r="B408" t="str">
            <v>JOSE ARMANDO LOPEZ LAINEZ</v>
          </cell>
        </row>
        <row r="409">
          <cell r="A409" t="str">
            <v>06143012981020</v>
          </cell>
          <cell r="B409" t="str">
            <v>INDUSTRIAS VICAL S.A DE C.V.</v>
          </cell>
        </row>
        <row r="410">
          <cell r="A410" t="str">
            <v>04292409751011</v>
          </cell>
          <cell r="B410" t="str">
            <v>VIDAL HERNANDEZ ERAZO</v>
          </cell>
        </row>
        <row r="411">
          <cell r="A411" t="str">
            <v>06140611181076</v>
          </cell>
          <cell r="B411" t="str">
            <v>DISTRIBUIDORA LAGOS VICUÑA EL SALVADOR</v>
          </cell>
        </row>
        <row r="412">
          <cell r="A412" t="str">
            <v>11083110731013</v>
          </cell>
          <cell r="B412" t="str">
            <v>ANIBAL GALILEO BERMUDEZ BERMUDEZ</v>
          </cell>
        </row>
        <row r="413">
          <cell r="A413" t="str">
            <v>06140801871168</v>
          </cell>
          <cell r="B413" t="str">
            <v>CLAUDIA JUDITH QUINTEROS</v>
          </cell>
        </row>
        <row r="414">
          <cell r="A414" t="str">
            <v>06142803730056</v>
          </cell>
          <cell r="B414" t="str">
            <v>ASEGURADORA AGRICOLA COMERCIAL</v>
          </cell>
        </row>
        <row r="415">
          <cell r="A415" t="str">
            <v>06141203981028</v>
          </cell>
          <cell r="B415" t="str">
            <v>CARGA URGENTE DE EL SALVADOR S.A DE C.V.</v>
          </cell>
        </row>
        <row r="416">
          <cell r="A416" t="str">
            <v>06142601961025</v>
          </cell>
          <cell r="B416" t="str">
            <v>FASOR S.A DE C.V.</v>
          </cell>
        </row>
        <row r="417">
          <cell r="A417" t="str">
            <v>05112507891021</v>
          </cell>
          <cell r="B417" t="str">
            <v>AUTODO S.A DE C.V.</v>
          </cell>
        </row>
        <row r="418">
          <cell r="A418" t="str">
            <v>06141211131017</v>
          </cell>
          <cell r="B418" t="str">
            <v>CORPORACION PROSPERO S.A DE C.V.</v>
          </cell>
        </row>
        <row r="419">
          <cell r="A419" t="str">
            <v>06141804851075</v>
          </cell>
          <cell r="B419" t="str">
            <v>HENRY EDGARDO LARREYNAGA</v>
          </cell>
        </row>
        <row r="420">
          <cell r="A420" t="str">
            <v>06141801101040</v>
          </cell>
          <cell r="B420" t="str">
            <v>ERICK AUTO PARTS S.A DE C.V.</v>
          </cell>
        </row>
        <row r="421">
          <cell r="A421" t="str">
            <v>11012111771014</v>
          </cell>
          <cell r="B421" t="str">
            <v>JOSE REYNALDO ARGUERA GONZALES</v>
          </cell>
        </row>
        <row r="422">
          <cell r="A422" t="str">
            <v>08110901590016</v>
          </cell>
          <cell r="B422" t="str">
            <v>MANUEL DE JESUS HERNANDEZ RODRIGUEZ</v>
          </cell>
        </row>
        <row r="423">
          <cell r="A423" t="str">
            <v>06141008051067</v>
          </cell>
          <cell r="B423" t="str">
            <v>GMG COMERCIAL EL SALVADOR, S.A DE C.V.</v>
          </cell>
        </row>
        <row r="424">
          <cell r="A424" t="str">
            <v>06141711941104</v>
          </cell>
          <cell r="B424" t="str">
            <v>FUNDACION INSTITUTO SALVADOREÑO DEL CEMENTO</v>
          </cell>
        </row>
        <row r="425">
          <cell r="A425" t="str">
            <v>06141903931021</v>
          </cell>
          <cell r="B425" t="str">
            <v>T.V OFFER, S.A DE C.V.</v>
          </cell>
        </row>
        <row r="426">
          <cell r="A426" t="str">
            <v>06142905111010</v>
          </cell>
          <cell r="B426" t="str">
            <v>GRUPO VALMIX S.A DE C.V.</v>
          </cell>
        </row>
        <row r="427">
          <cell r="A427" t="str">
            <v>06141411171030</v>
          </cell>
          <cell r="B427" t="str">
            <v>TEXAS GAS INTERNACIONAL, S.A DE C.V.</v>
          </cell>
        </row>
        <row r="428">
          <cell r="A428" t="str">
            <v>06142001941055</v>
          </cell>
          <cell r="B428" t="str">
            <v>REPUESTOS MIGUELÑOS S.A DE C.V.</v>
          </cell>
        </row>
        <row r="429">
          <cell r="A429" t="str">
            <v>02100402741017</v>
          </cell>
          <cell r="B429" t="str">
            <v>DLMARK GIOVANNI ASCENCIO ORTIZ</v>
          </cell>
        </row>
        <row r="430">
          <cell r="A430" t="str">
            <v>10100312771023</v>
          </cell>
          <cell r="B430" t="str">
            <v>REINA ISABEL SANCHEZ HERNANDEZ</v>
          </cell>
        </row>
        <row r="431">
          <cell r="A431" t="str">
            <v>06142002730017</v>
          </cell>
          <cell r="B431" t="str">
            <v>COMERCIAL AGROPECUARIA S.A DE C.V.</v>
          </cell>
        </row>
        <row r="432">
          <cell r="A432" t="str">
            <v>06142908941013</v>
          </cell>
          <cell r="B432" t="str">
            <v>M3 ASOCIADOS S.A DE C.V.</v>
          </cell>
        </row>
        <row r="433">
          <cell r="A433" t="str">
            <v>06141306161010</v>
          </cell>
          <cell r="B433" t="str">
            <v>ECAT S.A DE C.V.</v>
          </cell>
        </row>
        <row r="434">
          <cell r="A434" t="str">
            <v>14082407031015</v>
          </cell>
          <cell r="B434" t="str">
            <v>SEPROMED, S.A DE C.V.</v>
          </cell>
        </row>
        <row r="435">
          <cell r="A435" t="str">
            <v>06140705921391</v>
          </cell>
          <cell r="B435" t="str">
            <v>ISAAC VLADIMIR CALLEJAS RIVAS</v>
          </cell>
        </row>
        <row r="436">
          <cell r="A436" t="str">
            <v>06140506141077</v>
          </cell>
          <cell r="B436" t="str">
            <v>REDIFAR S.A DE C.V.</v>
          </cell>
        </row>
        <row r="437">
          <cell r="A437" t="str">
            <v>06142306881010</v>
          </cell>
          <cell r="B437" t="str">
            <v>FERROCENTRO S.A DE C.V.</v>
          </cell>
        </row>
        <row r="438">
          <cell r="A438" t="str">
            <v>12170403031010</v>
          </cell>
          <cell r="B438" t="str">
            <v>INVERSIONES ZORTRERAS S.A DE C.V.</v>
          </cell>
        </row>
        <row r="439">
          <cell r="A439" t="str">
            <v>06140907021031</v>
          </cell>
          <cell r="B439" t="str">
            <v>DISEÑARTE S.A DE C.V.</v>
          </cell>
        </row>
        <row r="440">
          <cell r="A440" t="str">
            <v>06142801081062</v>
          </cell>
          <cell r="B440" t="str">
            <v>RADIADORES Y ALGO MAS S.A DE C.V.</v>
          </cell>
        </row>
        <row r="441">
          <cell r="A441" t="str">
            <v>06142709760012</v>
          </cell>
          <cell r="B441" t="str">
            <v>OMNISPORT S.A DE C.V.</v>
          </cell>
        </row>
        <row r="442">
          <cell r="A442" t="str">
            <v>06141112171074</v>
          </cell>
          <cell r="B442" t="str">
            <v>ARISA CONSULTING, S.A DE C.V.</v>
          </cell>
        </row>
        <row r="443">
          <cell r="A443" t="str">
            <v>05111202111011</v>
          </cell>
          <cell r="B443" t="str">
            <v>RESAUTO, S.A DE C.V.</v>
          </cell>
        </row>
        <row r="444">
          <cell r="A444" t="str">
            <v>12091712181010</v>
          </cell>
          <cell r="B444" t="str">
            <v>CEHIMI, S.A DE C.V.</v>
          </cell>
        </row>
        <row r="445">
          <cell r="A445" t="str">
            <v>06141806991010</v>
          </cell>
          <cell r="B445" t="str">
            <v>CENTRAL HIDRAULICA S.A DE C.V.</v>
          </cell>
        </row>
        <row r="446">
          <cell r="A446" t="str">
            <v>06141706091038</v>
          </cell>
          <cell r="B446" t="str">
            <v>DIDEMA, S.A DE C.V.</v>
          </cell>
        </row>
        <row r="447">
          <cell r="A447" t="str">
            <v>06140110191055</v>
          </cell>
          <cell r="B447" t="str">
            <v>HYM, S.A DE C.V.</v>
          </cell>
        </row>
        <row r="448">
          <cell r="A448" t="str">
            <v>06141903931072</v>
          </cell>
          <cell r="B448" t="str">
            <v>BALMORE ALEJANDRO MARTINEZ VIZCARRA</v>
          </cell>
        </row>
        <row r="449">
          <cell r="A449" t="str">
            <v>06140704081039</v>
          </cell>
          <cell r="B449" t="str">
            <v>HOLCIM CONCRETOS, S.A DE C.V.</v>
          </cell>
        </row>
        <row r="450">
          <cell r="A450" t="str">
            <v>06142003921027</v>
          </cell>
          <cell r="B450" t="str">
            <v>MAPRECO S.A DE C.V.</v>
          </cell>
        </row>
        <row r="451">
          <cell r="A451" t="str">
            <v>06142502211030</v>
          </cell>
          <cell r="B451" t="str">
            <v>GRUPO TIRE EXPRESS, S.A DE C.V.</v>
          </cell>
        </row>
        <row r="452">
          <cell r="A452" t="str">
            <v>06140204091054</v>
          </cell>
          <cell r="B452" t="str">
            <v>CEMCOL COMERCIAL, S.A DE C.V.</v>
          </cell>
        </row>
        <row r="453">
          <cell r="A453" t="str">
            <v>06140803991446</v>
          </cell>
          <cell r="B453" t="str">
            <v>TANIA MICHELLE DELGADO VASQUEZ</v>
          </cell>
        </row>
        <row r="454">
          <cell r="A454" t="str">
            <v>05111501901029</v>
          </cell>
          <cell r="B454" t="str">
            <v>ANDRES FRANCISCO ZELAYA ROMERO</v>
          </cell>
        </row>
        <row r="455">
          <cell r="A455" t="str">
            <v>06143101860017</v>
          </cell>
          <cell r="B455" t="str">
            <v>REPUESTOS CANAHUATI S.A DE C.V.</v>
          </cell>
        </row>
        <row r="456">
          <cell r="A456" t="str">
            <v>06140112820027</v>
          </cell>
          <cell r="B456" t="str">
            <v>HOTEL PRELAC S.A DE C.V.</v>
          </cell>
        </row>
        <row r="457">
          <cell r="A457" t="str">
            <v>14081402711011</v>
          </cell>
          <cell r="B457" t="str">
            <v>SERVICENTRO PUMA PRESIDENCIAL</v>
          </cell>
        </row>
        <row r="458">
          <cell r="A458" t="str">
            <v>06142305771172</v>
          </cell>
          <cell r="B458" t="str">
            <v>SALVADOR ANTONIO ESCOBAR DURAN</v>
          </cell>
        </row>
        <row r="459">
          <cell r="A459" t="str">
            <v>05112309861010</v>
          </cell>
          <cell r="B459" t="str">
            <v>LUIS ALBERTO RIVERA MIRANDA</v>
          </cell>
        </row>
        <row r="460">
          <cell r="A460" t="str">
            <v>05033001211017</v>
          </cell>
          <cell r="B460" t="str">
            <v>EDKASA, S.A DE C.V.</v>
          </cell>
        </row>
        <row r="461">
          <cell r="A461" t="str">
            <v>05021704650019</v>
          </cell>
          <cell r="B461" t="str">
            <v>ANBAL ARTEAGA RIVERA</v>
          </cell>
        </row>
        <row r="462">
          <cell r="A462" t="str">
            <v>06141805181057</v>
          </cell>
          <cell r="B462" t="str">
            <v>A &amp; A MULTISERVICIOS, S.A DE C.V.</v>
          </cell>
        </row>
        <row r="463">
          <cell r="A463" t="str">
            <v>06141210081024</v>
          </cell>
          <cell r="B463" t="str">
            <v>GEO CRISDAY S.A DE C.V.</v>
          </cell>
        </row>
        <row r="464">
          <cell r="A464" t="str">
            <v>06141605860015</v>
          </cell>
          <cell r="B464" t="str">
            <v>LIGERAMENTE USADAS, S.A DE C.V.</v>
          </cell>
        </row>
        <row r="465">
          <cell r="A465" t="str">
            <v>06140403931037</v>
          </cell>
          <cell r="B465" t="str">
            <v>TECNIAVES S.A DE C.V.</v>
          </cell>
        </row>
        <row r="466">
          <cell r="A466" t="str">
            <v>06142305881032</v>
          </cell>
          <cell r="B466" t="str">
            <v xml:space="preserve">LABORATORIO SALVADOREÑO DE INGENIERIA </v>
          </cell>
        </row>
        <row r="467">
          <cell r="A467" t="str">
            <v>06142010921011</v>
          </cell>
          <cell r="B467" t="str">
            <v>TS INGENIEROS</v>
          </cell>
        </row>
        <row r="468">
          <cell r="A468" t="str">
            <v>05200406480012</v>
          </cell>
          <cell r="B468" t="str">
            <v>JOSE MARIA CALLES RODAS</v>
          </cell>
        </row>
        <row r="469">
          <cell r="A469" t="str">
            <v>06141511770020</v>
          </cell>
          <cell r="B469" t="str">
            <v>CENTRAL DE RODAMIENTOS S.A DE C.V.</v>
          </cell>
        </row>
        <row r="470">
          <cell r="A470" t="str">
            <v>20220242694</v>
          </cell>
          <cell r="B470" t="str">
            <v>QUANGONG MACHINERY CO LTD</v>
          </cell>
        </row>
        <row r="471">
          <cell r="A471" t="str">
            <v>06140705121042</v>
          </cell>
          <cell r="B471" t="str">
            <v>AVANCORT S.A DE C.V.</v>
          </cell>
        </row>
        <row r="472">
          <cell r="A472" t="str">
            <v>06142004991029</v>
          </cell>
          <cell r="B472" t="str">
            <v>PINTURAS DEL SUR DE EL SALVADOR S.A DE C.V.</v>
          </cell>
        </row>
        <row r="473">
          <cell r="A473" t="str">
            <v>06142101771068</v>
          </cell>
          <cell r="B473" t="str">
            <v>CARLOS ALBERTO REYES GARCIA</v>
          </cell>
        </row>
        <row r="474">
          <cell r="A474" t="str">
            <v>06141501151046</v>
          </cell>
          <cell r="B474" t="str">
            <v>OLC, S.A DE C.V</v>
          </cell>
        </row>
        <row r="475">
          <cell r="A475" t="str">
            <v>06141008661043</v>
          </cell>
          <cell r="B475" t="str">
            <v>DAVID CANAHUATI PINEDA</v>
          </cell>
        </row>
        <row r="476">
          <cell r="A476" t="str">
            <v>10100107701012</v>
          </cell>
          <cell r="B476" t="str">
            <v>OMAR SAUL MERINO ROMERO</v>
          </cell>
        </row>
        <row r="477">
          <cell r="A477" t="str">
            <v>2022284428</v>
          </cell>
          <cell r="B477" t="str">
            <v>INTERMIX GROUP INC</v>
          </cell>
        </row>
        <row r="478">
          <cell r="A478" t="str">
            <v>06142307011043</v>
          </cell>
          <cell r="B478" t="str">
            <v>CORPORACION OCEANICA EL SALVADOR</v>
          </cell>
        </row>
        <row r="479">
          <cell r="A479" t="str">
            <v>06141705620038</v>
          </cell>
          <cell r="B479" t="str">
            <v>ASOCIACION DEMOGRAFICA SALVADOREÑA</v>
          </cell>
        </row>
        <row r="480">
          <cell r="A480" t="str">
            <v>11052105601010</v>
          </cell>
          <cell r="B480" t="str">
            <v>CARLOS HUMBERTO RODRIGUEZ</v>
          </cell>
        </row>
        <row r="481">
          <cell r="A481" t="str">
            <v>05111204540020</v>
          </cell>
          <cell r="B481" t="str">
            <v>JULIO ALBERTO PONCE</v>
          </cell>
        </row>
        <row r="482">
          <cell r="A482" t="str">
            <v>06141910891035</v>
          </cell>
          <cell r="B482" t="str">
            <v>CONSEJO SALVADOREÑO DEL CAFÉ</v>
          </cell>
        </row>
        <row r="483">
          <cell r="A483" t="str">
            <v>06142402061074</v>
          </cell>
          <cell r="B483" t="str">
            <v>PROMED DE EL SALVADOR S.A DE C.V.</v>
          </cell>
        </row>
        <row r="484">
          <cell r="A484" t="str">
            <v>01011807801010</v>
          </cell>
          <cell r="B484" t="str">
            <v>LUIS ERNESTO GARCIA PUENTES</v>
          </cell>
        </row>
        <row r="485">
          <cell r="A485" t="str">
            <v>06142109161080</v>
          </cell>
          <cell r="B485" t="str">
            <v>BUGSTING S.A DE C.V.</v>
          </cell>
        </row>
        <row r="486">
          <cell r="A486" t="str">
            <v>08190805801010</v>
          </cell>
          <cell r="B486" t="str">
            <v xml:space="preserve">ALBA LORENA MOLINA </v>
          </cell>
        </row>
        <row r="487">
          <cell r="A487" t="str">
            <v>06141802781118</v>
          </cell>
          <cell r="B487" t="str">
            <v>CARLOS FERNANDO MARTINEZ UMANZOR</v>
          </cell>
        </row>
        <row r="488">
          <cell r="A488" t="str">
            <v>06141310941010</v>
          </cell>
          <cell r="B488" t="str">
            <v>CENTRO COMERCIAL PLAZA MERLIOT</v>
          </cell>
        </row>
        <row r="489">
          <cell r="A489" t="str">
            <v>06140611720026</v>
          </cell>
          <cell r="B489" t="str">
            <v>CONCRETO PREESFORZADO SALVADOREÑO S.A DE C.V.</v>
          </cell>
        </row>
        <row r="490">
          <cell r="A490" t="str">
            <v>06082908951032</v>
          </cell>
          <cell r="B490" t="str">
            <v>JOSE DANIEL VILLANUEVA ESCOBAR</v>
          </cell>
        </row>
        <row r="491">
          <cell r="A491" t="str">
            <v>06140312931018</v>
          </cell>
          <cell r="B491" t="str">
            <v>BANCO DE AMERICA CENTRAL S.A</v>
          </cell>
        </row>
        <row r="492">
          <cell r="A492" t="str">
            <v>06140801201057</v>
          </cell>
          <cell r="B492" t="str">
            <v>UNION DE PERSONAS, MELENDEZ PITIN</v>
          </cell>
        </row>
        <row r="493">
          <cell r="A493" t="str">
            <v>06142110921080</v>
          </cell>
          <cell r="B493" t="str">
            <v>DAVID ALEJANDRO NAVAS RODRIGUEZ</v>
          </cell>
        </row>
        <row r="494">
          <cell r="A494" t="str">
            <v>02102610171022</v>
          </cell>
          <cell r="B494" t="str">
            <v>DISTRIBUIDORA RINO S.A DE C.V</v>
          </cell>
        </row>
        <row r="495">
          <cell r="A495" t="str">
            <v>06142708820025</v>
          </cell>
          <cell r="B495" t="str">
            <v>QUIMICAL S.A DE C.V.</v>
          </cell>
        </row>
        <row r="496">
          <cell r="A496" t="str">
            <v>06141810011038</v>
          </cell>
          <cell r="B496" t="str">
            <v>DIAGRI, S.A DE C.V.</v>
          </cell>
        </row>
        <row r="497">
          <cell r="A497" t="str">
            <v>06142911161029</v>
          </cell>
          <cell r="B497" t="str">
            <v>FAST CARGO, S.A DE C.V.</v>
          </cell>
        </row>
        <row r="498">
          <cell r="A498" t="str">
            <v>06142602821197</v>
          </cell>
          <cell r="B498" t="str">
            <v>MARIA ELENA  AVELAR OLIVARES</v>
          </cell>
        </row>
        <row r="499">
          <cell r="A499" t="str">
            <v>05110203121022</v>
          </cell>
          <cell r="B499" t="str">
            <v>INVERSIONES EL QUIJOTE S.A DE C.V.</v>
          </cell>
        </row>
        <row r="500">
          <cell r="A500" t="str">
            <v>06140212161088</v>
          </cell>
          <cell r="B500" t="str">
            <v>BEAUTY SUPPLY S.A DE C.V.</v>
          </cell>
        </row>
        <row r="501">
          <cell r="A501" t="str">
            <v>06140506171022</v>
          </cell>
          <cell r="B501" t="str">
            <v>PASOS VERDES S.A DE C.V.</v>
          </cell>
        </row>
        <row r="502">
          <cell r="A502" t="str">
            <v>06140411981043</v>
          </cell>
          <cell r="B502" t="str">
            <v>CORPORACION C&amp;M S.A DE C.V.</v>
          </cell>
        </row>
        <row r="503">
          <cell r="A503" t="str">
            <v>14081304540017</v>
          </cell>
          <cell r="B503" t="str">
            <v>MOISES H. VIDES OLIVA</v>
          </cell>
        </row>
        <row r="504">
          <cell r="A504" t="str">
            <v>05151612570010</v>
          </cell>
          <cell r="B504" t="str">
            <v>JOSE EDGARDO BARRIOS AREVALO</v>
          </cell>
        </row>
        <row r="505">
          <cell r="A505" t="str">
            <v>05110512941018</v>
          </cell>
          <cell r="B505" t="str">
            <v>SOBRES DE EL SALVADOR, S.A DE C.V.</v>
          </cell>
        </row>
        <row r="506">
          <cell r="A506" t="str">
            <v>06142009640022</v>
          </cell>
          <cell r="B506" t="str">
            <v>OSCAR ARMANDO MENDOZA MENENDEZ</v>
          </cell>
        </row>
        <row r="507">
          <cell r="A507" t="str">
            <v>06142405941040</v>
          </cell>
          <cell r="B507" t="str">
            <v>INVERSIONES TEXTILES MAS, S.A DE C.V.</v>
          </cell>
        </row>
        <row r="508">
          <cell r="A508" t="str">
            <v>06142007061014</v>
          </cell>
          <cell r="B508" t="str">
            <v>NUTRI CENTER S.A DE C.V.</v>
          </cell>
        </row>
        <row r="509">
          <cell r="A509" t="str">
            <v>06143007091033</v>
          </cell>
          <cell r="B509" t="str">
            <v>CRECE CENTRO AMERICA S.A DE C.V.</v>
          </cell>
        </row>
        <row r="510">
          <cell r="A510" t="str">
            <v>06142706001019</v>
          </cell>
          <cell r="B510" t="str">
            <v>FARMACIAS CAMILA</v>
          </cell>
        </row>
        <row r="511">
          <cell r="A511" t="str">
            <v>07150312791010</v>
          </cell>
          <cell r="B511" t="str">
            <v>MARLON CRISTIAN ARTIGA LEIVA</v>
          </cell>
        </row>
        <row r="512">
          <cell r="A512" t="str">
            <v>06140306211046</v>
          </cell>
          <cell r="B512" t="str">
            <v>CEMENTO CENTROAMERICANO S.A DE C.V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definedNames>
      <definedName name="DatosConsumi"/>
      <definedName name="DatosContri"/>
      <definedName name="GuardarDatos"/>
      <definedName name="LimpiarConsumi"/>
      <definedName name="LimpiarContri"/>
      <definedName name="LimpiarDatos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Q471" totalsRowCount="1">
  <autoFilter ref="A3:Q470" xr:uid="{00000000-000C-0000-FFFF-FFFF00000000}">
    <filterColumn colId="0">
      <filters>
        <filter val="DICIEMBRE"/>
      </filters>
    </filterColumn>
  </autoFilter>
  <sortState xmlns:xlrd2="http://schemas.microsoft.com/office/spreadsheetml/2017/richdata2" ref="A3:Q162">
    <sortCondition ref="B2:B162"/>
  </sortState>
  <tableColumns count="17">
    <tableColumn id="1" xr3:uid="{00000000-0010-0000-0000-000001000000}" name="MES" totalsRowLabel="Total"/>
    <tableColumn id="2" xr3:uid="{00000000-0010-0000-0000-000002000000}" name="FECHA"/>
    <tableColumn id="3" xr3:uid="{00000000-0010-0000-0000-000003000000}" name="CLASE DE DOC"/>
    <tableColumn id="4" xr3:uid="{00000000-0010-0000-0000-000004000000}" name="TIPO DE DOC"/>
    <tableColumn id="5" xr3:uid="{00000000-0010-0000-0000-000005000000}" name="CORRELATIVO"/>
    <tableColumn id="6" xr3:uid="{00000000-0010-0000-0000-000006000000}" name="NIT PROV"/>
    <tableColumn id="7" xr3:uid="{00000000-0010-0000-0000-000007000000}" name="N PROVEEDOR"/>
    <tableColumn id="8" xr3:uid="{00000000-0010-0000-0000-000008000000}" name="C. EXENTAS" totalsRowFunction="sum" totalsRowDxfId="30" dataCellStyle="Moneda"/>
    <tableColumn id="9" xr3:uid="{00000000-0010-0000-0000-000009000000}" name="I. EXENTAS" totalsRowDxfId="29" dataCellStyle="Moneda"/>
    <tableColumn id="10" xr3:uid="{00000000-0010-0000-0000-00000A000000}" name="IMPOR EX" totalsRowDxfId="28" dataCellStyle="Moneda"/>
    <tableColumn id="11" xr3:uid="{00000000-0010-0000-0000-00000B000000}" name="C. GRAVADA" totalsRowFunction="sum" totalsRowDxfId="27" dataCellStyle="Moneda"/>
    <tableColumn id="12" xr3:uid="{00000000-0010-0000-0000-00000C000000}" name="INTER GRAVA" totalsRowDxfId="26" dataCellStyle="Moneda"/>
    <tableColumn id="13" xr3:uid="{00000000-0010-0000-0000-00000D000000}" name="IMPOR BIENES" totalsRowDxfId="25" dataCellStyle="Moneda"/>
    <tableColumn id="14" xr3:uid="{00000000-0010-0000-0000-00000E000000}" name="IMPOR SERV" totalsRowDxfId="24" dataCellStyle="Moneda"/>
    <tableColumn id="15" xr3:uid="{00000000-0010-0000-0000-00000F000000}" name="IVA" totalsRowFunction="sum" totalsRowDxfId="23" dataCellStyle="Moneda"/>
    <tableColumn id="16" xr3:uid="{00000000-0010-0000-0000-000010000000}" name="TOTAL C." totalsRowFunction="sum" totalsRowDxfId="22" dataCellStyle="Moneda"/>
    <tableColumn id="17" xr3:uid="{00000000-0010-0000-0000-000011000000}" name="ANEXO 3" totalsRowFunction="sum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E2:V10" totalsRowShown="0">
  <autoFilter ref="E2:V10" xr:uid="{00000000-000C-0000-FFFF-FFFF01000000}">
    <filterColumn colId="0">
      <filters>
        <filter val="DICIEMBRE"/>
      </filters>
    </filterColumn>
  </autoFilter>
  <tableColumns count="18">
    <tableColumn id="1" xr3:uid="{00000000-0010-0000-0100-000001000000}" name="MES"/>
    <tableColumn id="2" xr3:uid="{00000000-0010-0000-0100-000002000000}" name="FECHA"/>
    <tableColumn id="3" xr3:uid="{00000000-0010-0000-0100-000003000000}" name="CLASE DE DOC"/>
    <tableColumn id="4" xr3:uid="{00000000-0010-0000-0100-000004000000}" name="TIPO DE DOC"/>
    <tableColumn id="5" xr3:uid="{00000000-0010-0000-0100-000005000000}" name="N° DE RESOLUCION"/>
    <tableColumn id="6" xr3:uid="{00000000-0010-0000-0100-000006000000}" name="SERIE "/>
    <tableColumn id="7" xr3:uid="{00000000-0010-0000-0100-000007000000}" name="N° DOC"/>
    <tableColumn id="8" xr3:uid="{00000000-0010-0000-0100-000008000000}" name="CONTROL"/>
    <tableColumn id="9" xr3:uid="{00000000-0010-0000-0100-000009000000}" name="NIT DE CLIENTE"/>
    <tableColumn id="10" xr3:uid="{00000000-0010-0000-0100-00000A000000}" name="NOMBRE DE CLIENTE"/>
    <tableColumn id="11" xr3:uid="{00000000-0010-0000-0100-00000B000000}" name="VENTA EXENTA" dataCellStyle="Moneda"/>
    <tableColumn id="12" xr3:uid="{00000000-0010-0000-0100-00000C000000}" name="VENTA NO SUJETA" dataCellStyle="Moneda"/>
    <tableColumn id="13" xr3:uid="{00000000-0010-0000-0100-00000D000000}" name="V. GRAVADA" dataCellStyle="Moneda"/>
    <tableColumn id="14" xr3:uid="{00000000-0010-0000-0100-00000E000000}" name="D.FISCAL" dataCellStyle="Moneda"/>
    <tableColumn id="15" xr3:uid="{00000000-0010-0000-0100-00000F000000}" name="V CTA DE 3" dataCellStyle="Moneda"/>
    <tableColumn id="16" xr3:uid="{00000000-0010-0000-0100-000010000000}" name="D. FISCAL A 3" dataCellStyle="Moneda"/>
    <tableColumn id="17" xr3:uid="{00000000-0010-0000-0100-000011000000}" name="VENTA TOTAL" dataCellStyle="Moneda"/>
    <tableColumn id="18" xr3:uid="{00000000-0010-0000-0100-000012000000}" name="ANEXO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2:V565" totalsRowCount="1">
  <autoFilter ref="A2:V564" xr:uid="{00000000-000C-0000-FFFF-FFFF02000000}">
    <filterColumn colId="0">
      <filters>
        <filter val="DICIEMBRE"/>
      </filters>
    </filterColumn>
  </autoFilter>
  <sortState xmlns:xlrd2="http://schemas.microsoft.com/office/spreadsheetml/2017/richdata2" ref="A464:V564">
    <sortCondition ref="G2:G564"/>
  </sortState>
  <tableColumns count="22">
    <tableColumn id="1" xr3:uid="{00000000-0010-0000-0200-000001000000}" name="MES" totalsRowLabel="Total"/>
    <tableColumn id="2" xr3:uid="{00000000-0010-0000-0200-000002000000}" name="FECHA" dataDxfId="21"/>
    <tableColumn id="3" xr3:uid="{00000000-0010-0000-0200-000003000000}" name="CLASE DE DOC"/>
    <tableColumn id="4" xr3:uid="{00000000-0010-0000-0200-000004000000}" name="TIPO DE DOC"/>
    <tableColumn id="5" xr3:uid="{00000000-0010-0000-0200-000005000000}" name="RESOLUCION"/>
    <tableColumn id="6" xr3:uid="{00000000-0010-0000-0200-000006000000}" name="SERIE"/>
    <tableColumn id="7" xr3:uid="{00000000-0010-0000-0200-000007000000}" name="CORRELTIVO"/>
    <tableColumn id="8" xr3:uid="{00000000-0010-0000-0200-000008000000}" name="FINAL"/>
    <tableColumn id="9" xr3:uid="{00000000-0010-0000-0200-000009000000}" name="CORRELTIVO2"/>
    <tableColumn id="10" xr3:uid="{00000000-0010-0000-0200-00000A000000}" name="FINAL3"/>
    <tableColumn id="11" xr3:uid="{00000000-0010-0000-0200-00000B000000}" name="VACIO"/>
    <tableColumn id="12" xr3:uid="{00000000-0010-0000-0200-00000C000000}" name="V EXENTA" dataDxfId="20" totalsRowDxfId="19" dataCellStyle="Moneda"/>
    <tableColumn id="13" xr3:uid="{00000000-0010-0000-0200-00000D000000}" name="VENTAS NO" dataDxfId="18" totalsRowDxfId="17" dataCellStyle="Moneda"/>
    <tableColumn id="14" xr3:uid="{00000000-0010-0000-0200-00000E000000}" name="V NO SUJETAS" dataDxfId="16" totalsRowDxfId="15" dataCellStyle="Moneda"/>
    <tableColumn id="15" xr3:uid="{00000000-0010-0000-0200-00000F000000}" name="V GRAVADAS" dataDxfId="14" totalsRowDxfId="13" dataCellStyle="Moneda"/>
    <tableColumn id="16" xr3:uid="{00000000-0010-0000-0200-000010000000}" name="EX IN CA" dataDxfId="12" totalsRowDxfId="11" dataCellStyle="Moneda"/>
    <tableColumn id="17" xr3:uid="{00000000-0010-0000-0200-000011000000}" name="EX OUT CA" dataDxfId="10" totalsRowDxfId="9" dataCellStyle="Moneda"/>
    <tableColumn id="18" xr3:uid="{00000000-0010-0000-0200-000012000000}" name="EX SERVICE" totalsRowFunction="sum" totalsRowDxfId="8" dataCellStyle="Moneda"/>
    <tableColumn id="19" xr3:uid="{00000000-0010-0000-0200-000013000000}" name="V ZONA FRAN" dataDxfId="7" totalsRowDxfId="6" dataCellStyle="Moneda"/>
    <tableColumn id="20" xr3:uid="{00000000-0010-0000-0200-000014000000}" name="V CTA A 3ERO" dataDxfId="5" totalsRowDxfId="4" dataCellStyle="Moneda"/>
    <tableColumn id="21" xr3:uid="{00000000-0010-0000-0200-000015000000}" name="TOTAL VENTA" totalsRowFunction="sum" dataDxfId="3" totalsRowDxfId="2" dataCellStyle="Moneda">
      <calculatedColumnFormula>+Tabla3[[#This Row],[EX SERVICE]]</calculatedColumnFormula>
    </tableColumn>
    <tableColumn id="22" xr3:uid="{00000000-0010-0000-0200-000016000000}" name="ANEXO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7030A0"/>
  </sheetPr>
  <dimension ref="B1:J19"/>
  <sheetViews>
    <sheetView showGridLines="0" zoomScaleNormal="100" zoomScaleSheetLayoutView="85" workbookViewId="0">
      <selection activeCell="D4" sqref="D4"/>
    </sheetView>
  </sheetViews>
  <sheetFormatPr baseColWidth="10" defaultRowHeight="15" x14ac:dyDescent="0.25"/>
  <cols>
    <col min="2" max="2" width="13.7109375" bestFit="1" customWidth="1"/>
    <col min="3" max="3" width="3.85546875" customWidth="1"/>
    <col min="4" max="4" width="21.140625" customWidth="1"/>
    <col min="5" max="5" width="7.85546875" customWidth="1"/>
  </cols>
  <sheetData>
    <row r="1" spans="2:10" ht="49.5" customHeight="1" x14ac:dyDescent="0.25"/>
    <row r="2" spans="2:10" ht="15.75" thickBot="1" x14ac:dyDescent="0.3"/>
    <row r="3" spans="2:10" x14ac:dyDescent="0.25">
      <c r="B3" s="4" t="s">
        <v>17</v>
      </c>
      <c r="D3" s="10" t="s">
        <v>422</v>
      </c>
    </row>
    <row r="4" spans="2:10" x14ac:dyDescent="0.25">
      <c r="B4" s="4" t="s">
        <v>2</v>
      </c>
      <c r="D4" s="28" t="str">
        <f>+J4</f>
        <v>01/12/2021</v>
      </c>
      <c r="E4" s="25" t="s">
        <v>445</v>
      </c>
      <c r="F4" s="26" t="str">
        <f>+LEFT(E4,2)</f>
        <v>01</v>
      </c>
      <c r="G4" s="26" t="str">
        <f>+RIGHT(E4,2)</f>
        <v>12</v>
      </c>
      <c r="H4" s="27">
        <v>2021</v>
      </c>
      <c r="I4" s="26" t="s">
        <v>338</v>
      </c>
      <c r="J4" s="26" t="str">
        <f>+F4&amp;I4&amp;G4&amp;I4&amp;H4</f>
        <v>01/12/2021</v>
      </c>
    </row>
    <row r="5" spans="2:10" x14ac:dyDescent="0.25">
      <c r="B5" s="4" t="s">
        <v>3</v>
      </c>
      <c r="D5" s="6" t="s">
        <v>1</v>
      </c>
    </row>
    <row r="6" spans="2:10" x14ac:dyDescent="0.25">
      <c r="B6" s="4" t="s">
        <v>4</v>
      </c>
      <c r="D6" s="6" t="s">
        <v>0</v>
      </c>
    </row>
    <row r="7" spans="2:10" x14ac:dyDescent="0.25">
      <c r="B7" s="4" t="s">
        <v>5</v>
      </c>
      <c r="D7" s="12"/>
    </row>
    <row r="8" spans="2:10" x14ac:dyDescent="0.25">
      <c r="B8" s="4" t="s">
        <v>6</v>
      </c>
      <c r="D8" s="11" t="s">
        <v>472</v>
      </c>
    </row>
    <row r="9" spans="2:10" x14ac:dyDescent="0.25">
      <c r="B9" s="4" t="s">
        <v>194</v>
      </c>
      <c r="D9" s="33" t="str">
        <f>IFERROR(VLOOKUP(D8,'[1]BASE DE PROVEEDORES'!$A:$B,2,0),"No Existe")</f>
        <v>CENTRO DE RESORTES S.A DE C.V.</v>
      </c>
    </row>
    <row r="10" spans="2:10" x14ac:dyDescent="0.25">
      <c r="B10" s="4" t="s">
        <v>7</v>
      </c>
      <c r="D10" s="7">
        <v>0</v>
      </c>
    </row>
    <row r="11" spans="2:10" x14ac:dyDescent="0.25">
      <c r="B11" s="4" t="s">
        <v>8</v>
      </c>
      <c r="D11" s="7">
        <v>0</v>
      </c>
    </row>
    <row r="12" spans="2:10" x14ac:dyDescent="0.25">
      <c r="B12" s="4" t="s">
        <v>9</v>
      </c>
      <c r="D12" s="7">
        <v>0</v>
      </c>
    </row>
    <row r="13" spans="2:10" x14ac:dyDescent="0.25">
      <c r="B13" s="4" t="s">
        <v>10</v>
      </c>
      <c r="D13" s="13"/>
    </row>
    <row r="14" spans="2:10" x14ac:dyDescent="0.25">
      <c r="B14" s="4" t="s">
        <v>11</v>
      </c>
      <c r="D14" s="7">
        <v>0</v>
      </c>
    </row>
    <row r="15" spans="2:10" x14ac:dyDescent="0.25">
      <c r="B15" s="4" t="s">
        <v>13</v>
      </c>
      <c r="D15" s="7">
        <v>0</v>
      </c>
    </row>
    <row r="16" spans="2:10" x14ac:dyDescent="0.25">
      <c r="B16" s="4" t="s">
        <v>12</v>
      </c>
      <c r="D16" s="7">
        <v>0</v>
      </c>
    </row>
    <row r="17" spans="2:4" x14ac:dyDescent="0.25">
      <c r="B17" s="4" t="s">
        <v>14</v>
      </c>
      <c r="D17" s="7">
        <f>+(D13+D14+D15+D16)*0.13</f>
        <v>0</v>
      </c>
    </row>
    <row r="18" spans="2:4" x14ac:dyDescent="0.25">
      <c r="B18" s="4" t="s">
        <v>15</v>
      </c>
      <c r="D18" s="7">
        <f>+SUBTOTAL(9,D10,D11,D12,D13,D14,D15,D16,D17)</f>
        <v>0</v>
      </c>
    </row>
    <row r="19" spans="2:4" ht="15.75" thickBot="1" x14ac:dyDescent="0.3">
      <c r="B19" s="4" t="s">
        <v>16</v>
      </c>
      <c r="D19" s="9">
        <v>3</v>
      </c>
    </row>
  </sheetData>
  <dataValidations count="4">
    <dataValidation type="decimal" allowBlank="1" showInputMessage="1" showErrorMessage="1" errorTitle="Error de ingreso" error="Los datos ingresados no son validos solo se aceptan numeros" sqref="D10:D16" xr:uid="{00000000-0002-0000-0000-000000000000}">
      <formula1>0</formula1>
      <formula2>10000000</formula2>
    </dataValidation>
    <dataValidation type="list" allowBlank="1" showInputMessage="1" showErrorMessage="1" sqref="D6" xr:uid="{00000000-0002-0000-0000-000001000000}">
      <formula1>"03,05,11"</formula1>
    </dataValidation>
    <dataValidation type="custom" allowBlank="1" showInputMessage="1" showErrorMessage="1" errorTitle="Numero de NIT" error="NO EXISTE FAVOR ACTUALIZAR" sqref="D9" xr:uid="{00000000-0002-0000-0000-000002000000}">
      <formula1>"""No Existe"""</formula1>
    </dataValidation>
    <dataValidation type="textLength" allowBlank="1" showInputMessage="1" showErrorMessage="1" sqref="D8" xr:uid="{00000000-0002-0000-0000-000003000000}">
      <formula1>14</formula1>
      <formula2>14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5"/>
  </sheetPr>
  <dimension ref="A3:Q471"/>
  <sheetViews>
    <sheetView topLeftCell="A101" workbookViewId="0">
      <selection activeCell="A4" sqref="A4:Q137"/>
    </sheetView>
  </sheetViews>
  <sheetFormatPr baseColWidth="10" defaultRowHeight="15" x14ac:dyDescent="0.25"/>
  <cols>
    <col min="3" max="3" width="15.42578125" customWidth="1"/>
    <col min="4" max="4" width="14.28515625" customWidth="1"/>
    <col min="5" max="5" width="15.42578125" customWidth="1"/>
    <col min="6" max="6" width="11.5703125" customWidth="1"/>
    <col min="7" max="7" width="24" customWidth="1"/>
    <col min="8" max="8" width="13.140625" style="2" customWidth="1"/>
    <col min="9" max="9" width="12.5703125" style="2" customWidth="1"/>
    <col min="10" max="10" width="11.85546875" style="2" customWidth="1"/>
    <col min="11" max="11" width="14.28515625" style="2" customWidth="1"/>
    <col min="12" max="12" width="15.140625" style="2" customWidth="1"/>
    <col min="13" max="13" width="15.85546875" style="2" customWidth="1"/>
    <col min="14" max="14" width="14.140625" style="2" customWidth="1"/>
    <col min="15" max="16" width="11.42578125" style="2"/>
  </cols>
  <sheetData>
    <row r="3" spans="1:17" x14ac:dyDescent="0.25">
      <c r="A3" t="s">
        <v>17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194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13</v>
      </c>
      <c r="N3" s="2" t="s">
        <v>12</v>
      </c>
      <c r="O3" s="2" t="s">
        <v>14</v>
      </c>
      <c r="P3" s="2" t="s">
        <v>15</v>
      </c>
      <c r="Q3" t="s">
        <v>16</v>
      </c>
    </row>
    <row r="4" spans="1:17" x14ac:dyDescent="0.25">
      <c r="A4" t="s">
        <v>422</v>
      </c>
      <c r="B4" t="s">
        <v>440</v>
      </c>
      <c r="C4" t="s">
        <v>1</v>
      </c>
      <c r="D4" t="s">
        <v>0</v>
      </c>
      <c r="E4">
        <v>91475</v>
      </c>
      <c r="F4" t="s">
        <v>472</v>
      </c>
      <c r="G4" t="s">
        <v>473</v>
      </c>
      <c r="H4" s="2">
        <v>0</v>
      </c>
      <c r="I4" s="2">
        <v>0</v>
      </c>
      <c r="J4" s="2">
        <v>0</v>
      </c>
      <c r="K4" s="2">
        <v>606.20000000000005</v>
      </c>
      <c r="L4" s="2">
        <v>0</v>
      </c>
      <c r="M4" s="2">
        <v>0</v>
      </c>
      <c r="N4" s="2">
        <v>0</v>
      </c>
      <c r="O4" s="2">
        <v>78.806000000000012</v>
      </c>
      <c r="P4" s="2">
        <v>685.00600000000009</v>
      </c>
      <c r="Q4">
        <v>3</v>
      </c>
    </row>
    <row r="5" spans="1:17" x14ac:dyDescent="0.25">
      <c r="A5" t="s">
        <v>422</v>
      </c>
      <c r="B5" t="s">
        <v>439</v>
      </c>
      <c r="C5" t="s">
        <v>1</v>
      </c>
      <c r="D5" t="s">
        <v>0</v>
      </c>
      <c r="E5">
        <v>2374</v>
      </c>
      <c r="F5" t="s">
        <v>470</v>
      </c>
      <c r="G5" t="s">
        <v>471</v>
      </c>
      <c r="H5" s="2">
        <v>0</v>
      </c>
      <c r="I5" s="2">
        <v>0</v>
      </c>
      <c r="J5" s="2">
        <v>0</v>
      </c>
      <c r="K5" s="2">
        <v>118.22</v>
      </c>
      <c r="L5" s="2">
        <v>0</v>
      </c>
      <c r="M5" s="2">
        <v>0</v>
      </c>
      <c r="N5" s="2">
        <v>0</v>
      </c>
      <c r="O5" s="2">
        <v>15.368600000000001</v>
      </c>
      <c r="P5" s="2">
        <v>133.58859999999999</v>
      </c>
      <c r="Q5">
        <v>3</v>
      </c>
    </row>
    <row r="6" spans="1:17" x14ac:dyDescent="0.25">
      <c r="A6" t="s">
        <v>422</v>
      </c>
      <c r="B6" t="s">
        <v>438</v>
      </c>
      <c r="C6" t="s">
        <v>1</v>
      </c>
      <c r="D6" t="s">
        <v>0</v>
      </c>
      <c r="E6">
        <v>14720</v>
      </c>
      <c r="F6" t="s">
        <v>269</v>
      </c>
      <c r="G6" t="s">
        <v>270</v>
      </c>
      <c r="H6" s="2">
        <v>0</v>
      </c>
      <c r="I6" s="2">
        <v>0</v>
      </c>
      <c r="J6" s="2">
        <v>0</v>
      </c>
      <c r="K6" s="2">
        <v>350.44</v>
      </c>
      <c r="L6" s="2">
        <v>0</v>
      </c>
      <c r="M6" s="2">
        <v>0</v>
      </c>
      <c r="N6" s="2">
        <v>0</v>
      </c>
      <c r="O6" s="2">
        <v>45.557200000000002</v>
      </c>
      <c r="P6" s="2">
        <v>395.99720000000002</v>
      </c>
      <c r="Q6">
        <v>3</v>
      </c>
    </row>
    <row r="7" spans="1:17" x14ac:dyDescent="0.25">
      <c r="A7" t="s">
        <v>422</v>
      </c>
      <c r="B7" t="s">
        <v>402</v>
      </c>
      <c r="C7" t="s">
        <v>1</v>
      </c>
      <c r="D7" t="s">
        <v>0</v>
      </c>
      <c r="E7">
        <v>19762</v>
      </c>
      <c r="F7" t="s">
        <v>468</v>
      </c>
      <c r="G7" t="s">
        <v>469</v>
      </c>
      <c r="H7" s="2">
        <v>19.330000000000002</v>
      </c>
      <c r="I7" s="2">
        <v>0</v>
      </c>
      <c r="J7" s="2">
        <v>0</v>
      </c>
      <c r="K7" s="2">
        <v>188.2</v>
      </c>
      <c r="L7" s="2">
        <v>0</v>
      </c>
      <c r="M7" s="2">
        <v>0</v>
      </c>
      <c r="N7" s="2">
        <v>0</v>
      </c>
      <c r="O7" s="2">
        <v>24.466000000000001</v>
      </c>
      <c r="P7" s="2">
        <v>231.99600000000001</v>
      </c>
      <c r="Q7">
        <v>3</v>
      </c>
    </row>
    <row r="8" spans="1:17" x14ac:dyDescent="0.25">
      <c r="A8" t="s">
        <v>422</v>
      </c>
      <c r="B8" t="s">
        <v>434</v>
      </c>
      <c r="C8" t="s">
        <v>1</v>
      </c>
      <c r="D8" t="s">
        <v>0</v>
      </c>
      <c r="E8">
        <v>1125</v>
      </c>
      <c r="F8" t="s">
        <v>280</v>
      </c>
      <c r="G8" t="s">
        <v>306</v>
      </c>
      <c r="H8" s="2">
        <v>0</v>
      </c>
      <c r="I8" s="2">
        <v>0</v>
      </c>
      <c r="J8" s="2">
        <v>0</v>
      </c>
      <c r="K8" s="2">
        <v>70.8</v>
      </c>
      <c r="L8" s="2">
        <v>0</v>
      </c>
      <c r="M8" s="2">
        <v>0</v>
      </c>
      <c r="N8" s="2">
        <v>0</v>
      </c>
      <c r="O8" s="2">
        <v>9.2040000000000006</v>
      </c>
      <c r="P8" s="2">
        <v>80.003999999999991</v>
      </c>
      <c r="Q8">
        <v>3</v>
      </c>
    </row>
    <row r="9" spans="1:17" x14ac:dyDescent="0.25">
      <c r="A9" t="s">
        <v>422</v>
      </c>
      <c r="B9" t="s">
        <v>452</v>
      </c>
      <c r="C9" t="s">
        <v>1</v>
      </c>
      <c r="D9" t="s">
        <v>0</v>
      </c>
      <c r="E9">
        <v>180</v>
      </c>
      <c r="F9" t="s">
        <v>465</v>
      </c>
      <c r="G9" t="s">
        <v>466</v>
      </c>
      <c r="H9" s="2">
        <v>0</v>
      </c>
      <c r="I9" s="2">
        <v>0</v>
      </c>
      <c r="J9" s="2">
        <v>0</v>
      </c>
      <c r="K9" s="2">
        <v>149.19999999999999</v>
      </c>
      <c r="L9" s="2">
        <v>0</v>
      </c>
      <c r="M9" s="2">
        <v>0</v>
      </c>
      <c r="N9" s="2">
        <v>0</v>
      </c>
      <c r="O9" s="2">
        <v>19.396000000000001</v>
      </c>
      <c r="P9" s="2">
        <v>168.596</v>
      </c>
      <c r="Q9">
        <v>3</v>
      </c>
    </row>
    <row r="10" spans="1:17" x14ac:dyDescent="0.25">
      <c r="A10" t="s">
        <v>422</v>
      </c>
      <c r="B10" t="s">
        <v>432</v>
      </c>
      <c r="C10" t="s">
        <v>1</v>
      </c>
      <c r="D10" t="s">
        <v>0</v>
      </c>
      <c r="E10">
        <v>28031</v>
      </c>
      <c r="F10" t="s">
        <v>286</v>
      </c>
      <c r="G10" t="s">
        <v>287</v>
      </c>
      <c r="H10" s="2">
        <v>0</v>
      </c>
      <c r="I10" s="2">
        <v>0</v>
      </c>
      <c r="J10" s="2">
        <v>0</v>
      </c>
      <c r="K10" s="2">
        <v>17.55</v>
      </c>
      <c r="L10" s="2">
        <v>0</v>
      </c>
      <c r="M10" s="2">
        <v>0</v>
      </c>
      <c r="N10" s="2">
        <v>0</v>
      </c>
      <c r="O10" s="2">
        <v>2.2815000000000003</v>
      </c>
      <c r="P10" s="2">
        <v>19.831500000000002</v>
      </c>
      <c r="Q10">
        <v>3</v>
      </c>
    </row>
    <row r="11" spans="1:17" x14ac:dyDescent="0.25">
      <c r="A11" t="s">
        <v>422</v>
      </c>
      <c r="B11" t="s">
        <v>438</v>
      </c>
      <c r="C11" t="s">
        <v>1</v>
      </c>
      <c r="D11" t="s">
        <v>0</v>
      </c>
      <c r="E11">
        <v>1040</v>
      </c>
      <c r="F11" t="s">
        <v>280</v>
      </c>
      <c r="G11" t="s">
        <v>306</v>
      </c>
      <c r="H11" s="2">
        <v>0</v>
      </c>
      <c r="I11" s="2">
        <v>0</v>
      </c>
      <c r="J11" s="2">
        <v>0</v>
      </c>
      <c r="K11" s="2">
        <v>84.07</v>
      </c>
      <c r="L11" s="2">
        <v>0</v>
      </c>
      <c r="M11" s="2">
        <v>0</v>
      </c>
      <c r="N11" s="2">
        <v>0</v>
      </c>
      <c r="O11" s="2">
        <v>10.9291</v>
      </c>
      <c r="P11" s="2">
        <v>94.999099999999999</v>
      </c>
      <c r="Q11">
        <v>3</v>
      </c>
    </row>
    <row r="12" spans="1:17" x14ac:dyDescent="0.25">
      <c r="A12" t="s">
        <v>422</v>
      </c>
      <c r="B12" t="s">
        <v>405</v>
      </c>
      <c r="C12" t="s">
        <v>1</v>
      </c>
      <c r="D12" t="s">
        <v>0</v>
      </c>
      <c r="E12">
        <v>10627</v>
      </c>
      <c r="F12" t="s">
        <v>234</v>
      </c>
      <c r="G12" t="s">
        <v>235</v>
      </c>
      <c r="H12" s="2">
        <v>0</v>
      </c>
      <c r="I12" s="2">
        <v>0</v>
      </c>
      <c r="J12" s="2">
        <v>0</v>
      </c>
      <c r="K12" s="2">
        <v>88.09</v>
      </c>
      <c r="L12" s="2">
        <v>0</v>
      </c>
      <c r="M12" s="2">
        <v>0</v>
      </c>
      <c r="N12" s="2">
        <v>0</v>
      </c>
      <c r="O12" s="2">
        <v>11.451700000000001</v>
      </c>
      <c r="P12" s="2">
        <v>99.541700000000006</v>
      </c>
      <c r="Q12">
        <v>3</v>
      </c>
    </row>
    <row r="13" spans="1:17" x14ac:dyDescent="0.25">
      <c r="A13" t="s">
        <v>422</v>
      </c>
      <c r="B13" t="s">
        <v>405</v>
      </c>
      <c r="C13" t="s">
        <v>1</v>
      </c>
      <c r="D13" t="s">
        <v>0</v>
      </c>
      <c r="E13">
        <v>692</v>
      </c>
      <c r="F13" t="s">
        <v>251</v>
      </c>
      <c r="G13" t="s">
        <v>252</v>
      </c>
      <c r="H13" s="2">
        <v>0</v>
      </c>
      <c r="I13" s="2">
        <v>0</v>
      </c>
      <c r="J13" s="2">
        <v>0</v>
      </c>
      <c r="K13" s="2">
        <v>65.489999999999995</v>
      </c>
      <c r="L13" s="2">
        <v>0</v>
      </c>
      <c r="M13" s="2">
        <v>0</v>
      </c>
      <c r="N13" s="2">
        <v>0</v>
      </c>
      <c r="O13" s="2">
        <v>8.5137</v>
      </c>
      <c r="P13" s="2">
        <v>74.003699999999995</v>
      </c>
      <c r="Q13">
        <v>3</v>
      </c>
    </row>
    <row r="14" spans="1:17" x14ac:dyDescent="0.25">
      <c r="A14" t="s">
        <v>422</v>
      </c>
      <c r="B14" t="s">
        <v>404</v>
      </c>
      <c r="C14" t="s">
        <v>1</v>
      </c>
      <c r="D14" t="s">
        <v>0</v>
      </c>
      <c r="E14">
        <v>174306</v>
      </c>
      <c r="F14" t="s">
        <v>289</v>
      </c>
      <c r="G14" t="s">
        <v>290</v>
      </c>
      <c r="H14" s="2">
        <v>0</v>
      </c>
      <c r="I14" s="2">
        <v>0</v>
      </c>
      <c r="J14" s="2">
        <v>0</v>
      </c>
      <c r="K14" s="2">
        <v>24.18</v>
      </c>
      <c r="L14" s="2">
        <v>0</v>
      </c>
      <c r="M14" s="2">
        <v>0</v>
      </c>
      <c r="N14" s="2">
        <v>0</v>
      </c>
      <c r="O14" s="2">
        <v>3.1434000000000002</v>
      </c>
      <c r="P14" s="2">
        <v>27.323399999999999</v>
      </c>
      <c r="Q14">
        <v>3</v>
      </c>
    </row>
    <row r="15" spans="1:17" x14ac:dyDescent="0.25">
      <c r="A15" t="s">
        <v>422</v>
      </c>
      <c r="B15" t="s">
        <v>440</v>
      </c>
      <c r="C15" t="s">
        <v>1</v>
      </c>
      <c r="D15" t="s">
        <v>0</v>
      </c>
      <c r="E15">
        <v>1842705</v>
      </c>
      <c r="F15" t="s">
        <v>243</v>
      </c>
      <c r="G15" t="s">
        <v>244</v>
      </c>
      <c r="H15" s="2">
        <v>0</v>
      </c>
      <c r="I15" s="2">
        <v>0</v>
      </c>
      <c r="J15" s="2">
        <v>0</v>
      </c>
      <c r="K15" s="2">
        <v>25.72</v>
      </c>
      <c r="L15" s="2">
        <v>0</v>
      </c>
      <c r="M15" s="2">
        <v>0</v>
      </c>
      <c r="N15" s="2">
        <v>0</v>
      </c>
      <c r="O15" s="2">
        <v>3.3435999999999999</v>
      </c>
      <c r="P15" s="2">
        <v>29.063599999999997</v>
      </c>
      <c r="Q15">
        <v>3</v>
      </c>
    </row>
    <row r="16" spans="1:17" x14ac:dyDescent="0.25">
      <c r="A16" t="s">
        <v>422</v>
      </c>
      <c r="B16" t="s">
        <v>403</v>
      </c>
      <c r="C16" t="s">
        <v>1</v>
      </c>
      <c r="D16" t="s">
        <v>0</v>
      </c>
      <c r="E16">
        <v>1841377</v>
      </c>
      <c r="F16" t="s">
        <v>243</v>
      </c>
      <c r="G16" t="s">
        <v>244</v>
      </c>
      <c r="H16" s="2">
        <v>0</v>
      </c>
      <c r="I16" s="2">
        <v>0</v>
      </c>
      <c r="J16" s="2">
        <v>0</v>
      </c>
      <c r="K16" s="2">
        <v>15.41</v>
      </c>
      <c r="L16" s="2">
        <v>0</v>
      </c>
      <c r="M16" s="2">
        <v>0</v>
      </c>
      <c r="N16" s="2">
        <v>0</v>
      </c>
      <c r="O16" s="2">
        <v>2.0033000000000003</v>
      </c>
      <c r="P16" s="2">
        <v>17.4133</v>
      </c>
      <c r="Q16">
        <v>3</v>
      </c>
    </row>
    <row r="17" spans="1:17" x14ac:dyDescent="0.25">
      <c r="A17" t="s">
        <v>422</v>
      </c>
      <c r="B17" t="s">
        <v>434</v>
      </c>
      <c r="C17" t="s">
        <v>1</v>
      </c>
      <c r="D17" t="s">
        <v>0</v>
      </c>
      <c r="E17">
        <v>29053</v>
      </c>
      <c r="F17" t="s">
        <v>267</v>
      </c>
      <c r="G17" t="s">
        <v>268</v>
      </c>
      <c r="H17" s="2">
        <v>0</v>
      </c>
      <c r="I17" s="2">
        <v>0</v>
      </c>
      <c r="J17" s="2">
        <v>0</v>
      </c>
      <c r="K17" s="2">
        <v>37.35</v>
      </c>
      <c r="L17" s="2">
        <v>0</v>
      </c>
      <c r="M17" s="2">
        <v>0</v>
      </c>
      <c r="N17" s="2">
        <v>0</v>
      </c>
      <c r="O17" s="2">
        <v>4.8555000000000001</v>
      </c>
      <c r="P17" s="2">
        <v>42.205500000000001</v>
      </c>
      <c r="Q17">
        <v>3</v>
      </c>
    </row>
    <row r="18" spans="1:17" x14ac:dyDescent="0.25">
      <c r="A18" t="s">
        <v>422</v>
      </c>
      <c r="B18" t="s">
        <v>434</v>
      </c>
      <c r="C18" t="s">
        <v>1</v>
      </c>
      <c r="D18" t="s">
        <v>0</v>
      </c>
      <c r="E18">
        <v>449</v>
      </c>
      <c r="F18" t="s">
        <v>241</v>
      </c>
      <c r="G18" t="s">
        <v>242</v>
      </c>
      <c r="H18" s="2">
        <v>0</v>
      </c>
      <c r="I18" s="2">
        <v>0</v>
      </c>
      <c r="J18" s="2">
        <v>0</v>
      </c>
      <c r="K18" s="2">
        <v>11.63</v>
      </c>
      <c r="L18" s="2">
        <v>0</v>
      </c>
      <c r="M18" s="2">
        <v>0</v>
      </c>
      <c r="N18" s="2">
        <v>0</v>
      </c>
      <c r="O18" s="2">
        <v>1.5119000000000002</v>
      </c>
      <c r="P18" s="2">
        <v>13.141900000000001</v>
      </c>
      <c r="Q18">
        <v>3</v>
      </c>
    </row>
    <row r="19" spans="1:17" x14ac:dyDescent="0.25">
      <c r="A19" t="s">
        <v>422</v>
      </c>
      <c r="B19" t="s">
        <v>453</v>
      </c>
      <c r="C19" t="s">
        <v>1</v>
      </c>
      <c r="D19" t="s">
        <v>0</v>
      </c>
      <c r="E19">
        <v>28079</v>
      </c>
      <c r="F19" t="s">
        <v>286</v>
      </c>
      <c r="G19" t="s">
        <v>287</v>
      </c>
      <c r="H19" s="2">
        <v>0</v>
      </c>
      <c r="I19" s="2">
        <v>0</v>
      </c>
      <c r="J19" s="2">
        <v>0</v>
      </c>
      <c r="K19" s="2">
        <v>20</v>
      </c>
      <c r="L19" s="2">
        <v>0</v>
      </c>
      <c r="M19" s="2">
        <v>0</v>
      </c>
      <c r="N19" s="2">
        <v>0</v>
      </c>
      <c r="O19" s="2">
        <v>2.6</v>
      </c>
      <c r="P19" s="2">
        <v>22.6</v>
      </c>
      <c r="Q19">
        <v>3</v>
      </c>
    </row>
    <row r="20" spans="1:17" x14ac:dyDescent="0.25">
      <c r="A20" t="s">
        <v>422</v>
      </c>
      <c r="B20" t="s">
        <v>453</v>
      </c>
      <c r="C20" t="s">
        <v>1</v>
      </c>
      <c r="D20" t="s">
        <v>0</v>
      </c>
      <c r="E20">
        <v>28090</v>
      </c>
      <c r="F20" t="s">
        <v>286</v>
      </c>
      <c r="G20" t="s">
        <v>287</v>
      </c>
      <c r="H20" s="2">
        <v>0</v>
      </c>
      <c r="I20" s="2">
        <v>0</v>
      </c>
      <c r="J20" s="2">
        <v>0</v>
      </c>
      <c r="K20" s="2">
        <v>20.149999999999999</v>
      </c>
      <c r="L20" s="2">
        <v>0</v>
      </c>
      <c r="M20" s="2">
        <v>0</v>
      </c>
      <c r="N20" s="2">
        <v>0</v>
      </c>
      <c r="O20" s="2">
        <v>2.6194999999999999</v>
      </c>
      <c r="P20" s="2">
        <v>22.769499999999997</v>
      </c>
      <c r="Q20">
        <v>3</v>
      </c>
    </row>
    <row r="21" spans="1:17" x14ac:dyDescent="0.25">
      <c r="A21" t="s">
        <v>422</v>
      </c>
      <c r="B21" t="s">
        <v>429</v>
      </c>
      <c r="C21" t="s">
        <v>1</v>
      </c>
      <c r="D21" t="s">
        <v>0</v>
      </c>
      <c r="E21">
        <v>1811201</v>
      </c>
      <c r="F21" t="s">
        <v>237</v>
      </c>
      <c r="G21" t="s">
        <v>238</v>
      </c>
      <c r="H21" s="2">
        <v>0</v>
      </c>
      <c r="I21" s="2">
        <v>0</v>
      </c>
      <c r="J21" s="2">
        <v>0</v>
      </c>
      <c r="K21" s="2">
        <v>106.95</v>
      </c>
      <c r="L21" s="2">
        <v>0</v>
      </c>
      <c r="M21" s="2">
        <v>0</v>
      </c>
      <c r="N21" s="2">
        <v>0</v>
      </c>
      <c r="O21" s="2">
        <v>13.903500000000001</v>
      </c>
      <c r="P21" s="2">
        <v>120.8535</v>
      </c>
      <c r="Q21">
        <v>3</v>
      </c>
    </row>
    <row r="22" spans="1:17" x14ac:dyDescent="0.25">
      <c r="A22" t="s">
        <v>422</v>
      </c>
      <c r="B22" t="s">
        <v>405</v>
      </c>
      <c r="C22" t="s">
        <v>1</v>
      </c>
      <c r="D22" t="s">
        <v>0</v>
      </c>
      <c r="E22">
        <v>12326</v>
      </c>
      <c r="F22" t="s">
        <v>245</v>
      </c>
      <c r="G22" t="s">
        <v>246</v>
      </c>
      <c r="H22" s="2">
        <v>0</v>
      </c>
      <c r="I22" s="2">
        <v>0</v>
      </c>
      <c r="J22" s="2">
        <v>0</v>
      </c>
      <c r="K22" s="2">
        <v>102</v>
      </c>
      <c r="L22" s="2">
        <v>0</v>
      </c>
      <c r="M22" s="2">
        <v>0</v>
      </c>
      <c r="N22" s="2">
        <v>0</v>
      </c>
      <c r="O22" s="2">
        <v>13.26</v>
      </c>
      <c r="P22" s="2">
        <v>115.26</v>
      </c>
      <c r="Q22">
        <v>3</v>
      </c>
    </row>
    <row r="23" spans="1:17" x14ac:dyDescent="0.25">
      <c r="A23" t="s">
        <v>422</v>
      </c>
      <c r="B23" t="s">
        <v>389</v>
      </c>
      <c r="C23" t="s">
        <v>1</v>
      </c>
      <c r="D23" t="s">
        <v>0</v>
      </c>
      <c r="E23">
        <v>10946</v>
      </c>
      <c r="F23" t="s">
        <v>245</v>
      </c>
      <c r="G23" t="s">
        <v>246</v>
      </c>
      <c r="H23" s="2">
        <v>0</v>
      </c>
      <c r="I23" s="2">
        <v>0</v>
      </c>
      <c r="J23" s="2">
        <v>0</v>
      </c>
      <c r="K23" s="2">
        <v>96</v>
      </c>
      <c r="L23" s="2">
        <v>0</v>
      </c>
      <c r="M23" s="2">
        <v>0</v>
      </c>
      <c r="N23" s="2">
        <v>0</v>
      </c>
      <c r="O23" s="2">
        <v>12.48</v>
      </c>
      <c r="P23" s="2">
        <v>108.48</v>
      </c>
      <c r="Q23">
        <v>3</v>
      </c>
    </row>
    <row r="24" spans="1:17" x14ac:dyDescent="0.25">
      <c r="A24" t="s">
        <v>422</v>
      </c>
      <c r="B24" t="s">
        <v>438</v>
      </c>
      <c r="C24" t="s">
        <v>1</v>
      </c>
      <c r="D24" t="s">
        <v>0</v>
      </c>
      <c r="E24">
        <v>12523</v>
      </c>
      <c r="F24" t="s">
        <v>245</v>
      </c>
      <c r="G24" t="s">
        <v>246</v>
      </c>
      <c r="H24" s="2">
        <v>0</v>
      </c>
      <c r="I24" s="2">
        <v>0</v>
      </c>
      <c r="J24" s="2">
        <v>0</v>
      </c>
      <c r="K24" s="2">
        <v>90</v>
      </c>
      <c r="L24" s="2">
        <v>0</v>
      </c>
      <c r="M24" s="2">
        <v>0</v>
      </c>
      <c r="N24" s="2">
        <v>0</v>
      </c>
      <c r="O24" s="2">
        <v>11.700000000000001</v>
      </c>
      <c r="P24" s="2">
        <v>101.7</v>
      </c>
      <c r="Q24">
        <v>3</v>
      </c>
    </row>
    <row r="25" spans="1:17" x14ac:dyDescent="0.25">
      <c r="A25" t="s">
        <v>422</v>
      </c>
      <c r="B25" t="s">
        <v>431</v>
      </c>
      <c r="C25" t="s">
        <v>1</v>
      </c>
      <c r="D25" t="s">
        <v>0</v>
      </c>
      <c r="E25">
        <v>13224</v>
      </c>
      <c r="F25" t="s">
        <v>245</v>
      </c>
      <c r="G25" t="s">
        <v>246</v>
      </c>
      <c r="H25" s="2">
        <v>0</v>
      </c>
      <c r="I25" s="2">
        <v>0</v>
      </c>
      <c r="J25" s="2">
        <v>0</v>
      </c>
      <c r="K25" s="2">
        <v>90</v>
      </c>
      <c r="L25" s="2">
        <v>0</v>
      </c>
      <c r="M25" s="2">
        <v>0</v>
      </c>
      <c r="N25" s="2">
        <v>0</v>
      </c>
      <c r="O25" s="2">
        <v>11.700000000000001</v>
      </c>
      <c r="P25" s="2">
        <v>101.7</v>
      </c>
      <c r="Q25">
        <v>3</v>
      </c>
    </row>
    <row r="26" spans="1:17" x14ac:dyDescent="0.25">
      <c r="A26" t="s">
        <v>422</v>
      </c>
      <c r="B26" t="s">
        <v>453</v>
      </c>
      <c r="C26" t="s">
        <v>1</v>
      </c>
      <c r="D26" t="s">
        <v>0</v>
      </c>
      <c r="E26">
        <v>13130</v>
      </c>
      <c r="F26" t="s">
        <v>245</v>
      </c>
      <c r="G26" t="s">
        <v>246</v>
      </c>
      <c r="H26" s="2">
        <v>0</v>
      </c>
      <c r="I26" s="2">
        <v>0</v>
      </c>
      <c r="J26" s="2">
        <v>0</v>
      </c>
      <c r="K26" s="2">
        <v>120</v>
      </c>
      <c r="L26" s="2">
        <v>0</v>
      </c>
      <c r="M26" s="2">
        <v>0</v>
      </c>
      <c r="N26" s="2">
        <v>0</v>
      </c>
      <c r="O26" s="2">
        <v>15.600000000000001</v>
      </c>
      <c r="P26" s="2">
        <v>135.6</v>
      </c>
      <c r="Q26">
        <v>3</v>
      </c>
    </row>
    <row r="27" spans="1:17" x14ac:dyDescent="0.25">
      <c r="A27" t="s">
        <v>422</v>
      </c>
      <c r="B27" t="s">
        <v>429</v>
      </c>
      <c r="C27" t="s">
        <v>1</v>
      </c>
      <c r="D27" t="s">
        <v>0</v>
      </c>
      <c r="E27">
        <v>29440</v>
      </c>
      <c r="F27" t="s">
        <v>267</v>
      </c>
      <c r="G27" t="s">
        <v>268</v>
      </c>
      <c r="H27" s="2">
        <v>0</v>
      </c>
      <c r="I27" s="2">
        <v>0</v>
      </c>
      <c r="J27" s="2">
        <v>0</v>
      </c>
      <c r="K27" s="2">
        <v>80</v>
      </c>
      <c r="L27" s="2">
        <v>0</v>
      </c>
      <c r="M27" s="2">
        <v>0</v>
      </c>
      <c r="N27" s="2">
        <v>0</v>
      </c>
      <c r="O27" s="2">
        <v>10.4</v>
      </c>
      <c r="P27" s="2">
        <v>90.4</v>
      </c>
      <c r="Q27">
        <v>3</v>
      </c>
    </row>
    <row r="28" spans="1:17" x14ac:dyDescent="0.25">
      <c r="A28" t="s">
        <v>422</v>
      </c>
      <c r="B28" t="s">
        <v>467</v>
      </c>
      <c r="C28" t="s">
        <v>1</v>
      </c>
      <c r="D28" t="s">
        <v>0</v>
      </c>
      <c r="E28">
        <v>28340</v>
      </c>
      <c r="F28" t="s">
        <v>286</v>
      </c>
      <c r="G28" t="s">
        <v>287</v>
      </c>
      <c r="H28" s="2">
        <v>0</v>
      </c>
      <c r="I28" s="2">
        <v>0</v>
      </c>
      <c r="J28" s="2">
        <v>0</v>
      </c>
      <c r="K28" s="2">
        <v>53.1</v>
      </c>
      <c r="L28" s="2">
        <v>0</v>
      </c>
      <c r="M28" s="2">
        <v>0</v>
      </c>
      <c r="N28" s="2">
        <v>0</v>
      </c>
      <c r="O28" s="2">
        <v>6.9030000000000005</v>
      </c>
      <c r="P28" s="2">
        <v>60.003</v>
      </c>
      <c r="Q28">
        <v>3</v>
      </c>
    </row>
    <row r="29" spans="1:17" x14ac:dyDescent="0.25">
      <c r="A29" t="s">
        <v>422</v>
      </c>
      <c r="B29" t="s">
        <v>429</v>
      </c>
      <c r="C29" t="s">
        <v>1</v>
      </c>
      <c r="D29" t="s">
        <v>0</v>
      </c>
      <c r="E29">
        <v>183941</v>
      </c>
      <c r="F29" t="s">
        <v>208</v>
      </c>
      <c r="G29" t="s">
        <v>209</v>
      </c>
      <c r="H29" s="2">
        <v>4.04</v>
      </c>
      <c r="I29" s="2">
        <v>0</v>
      </c>
      <c r="J29" s="2">
        <v>0</v>
      </c>
      <c r="K29" s="2">
        <v>35.36</v>
      </c>
      <c r="L29" s="2">
        <v>0</v>
      </c>
      <c r="M29" s="2">
        <v>0</v>
      </c>
      <c r="N29" s="2">
        <v>0</v>
      </c>
      <c r="O29" s="2">
        <v>4.5968</v>
      </c>
      <c r="P29" s="2">
        <v>43.9968</v>
      </c>
      <c r="Q29">
        <v>3</v>
      </c>
    </row>
    <row r="30" spans="1:17" x14ac:dyDescent="0.25">
      <c r="A30" t="s">
        <v>422</v>
      </c>
      <c r="B30" t="s">
        <v>431</v>
      </c>
      <c r="C30" t="s">
        <v>1</v>
      </c>
      <c r="D30" t="s">
        <v>0</v>
      </c>
      <c r="E30">
        <v>118368</v>
      </c>
      <c r="F30" t="s">
        <v>208</v>
      </c>
      <c r="G30" t="s">
        <v>209</v>
      </c>
      <c r="H30" s="2">
        <v>1.88</v>
      </c>
      <c r="I30" s="2">
        <v>0</v>
      </c>
      <c r="J30" s="2">
        <v>0</v>
      </c>
      <c r="K30" s="2">
        <v>16.23</v>
      </c>
      <c r="L30" s="2">
        <v>0</v>
      </c>
      <c r="M30" s="2">
        <v>0</v>
      </c>
      <c r="N30" s="2">
        <v>0</v>
      </c>
      <c r="O30" s="2">
        <v>2.1099000000000001</v>
      </c>
      <c r="P30" s="2">
        <v>20.219899999999999</v>
      </c>
      <c r="Q30">
        <v>3</v>
      </c>
    </row>
    <row r="31" spans="1:17" x14ac:dyDescent="0.25">
      <c r="A31" t="s">
        <v>422</v>
      </c>
      <c r="B31" t="s">
        <v>467</v>
      </c>
      <c r="C31" t="s">
        <v>1</v>
      </c>
      <c r="D31" t="s">
        <v>0</v>
      </c>
      <c r="E31">
        <v>29480</v>
      </c>
      <c r="F31" t="s">
        <v>267</v>
      </c>
      <c r="G31" t="s">
        <v>268</v>
      </c>
      <c r="H31" s="2">
        <v>0</v>
      </c>
      <c r="I31" s="2">
        <v>0</v>
      </c>
      <c r="J31" s="2">
        <v>0</v>
      </c>
      <c r="K31" s="2">
        <v>119.96</v>
      </c>
      <c r="L31" s="2">
        <v>0</v>
      </c>
      <c r="M31" s="2">
        <v>0</v>
      </c>
      <c r="N31" s="2">
        <v>0</v>
      </c>
      <c r="O31" s="2">
        <v>15.594799999999999</v>
      </c>
      <c r="P31" s="2">
        <v>135.5548</v>
      </c>
      <c r="Q31">
        <v>3</v>
      </c>
    </row>
    <row r="32" spans="1:17" x14ac:dyDescent="0.25">
      <c r="A32" t="s">
        <v>422</v>
      </c>
      <c r="B32" t="s">
        <v>428</v>
      </c>
      <c r="C32" t="s">
        <v>1</v>
      </c>
      <c r="D32" t="s">
        <v>0</v>
      </c>
      <c r="E32">
        <v>193</v>
      </c>
      <c r="F32" t="s">
        <v>465</v>
      </c>
      <c r="G32" t="s">
        <v>466</v>
      </c>
      <c r="H32" s="2">
        <v>0</v>
      </c>
      <c r="I32" s="2">
        <v>0</v>
      </c>
      <c r="J32" s="2">
        <v>0</v>
      </c>
      <c r="K32" s="2">
        <v>158.4</v>
      </c>
      <c r="L32" s="2">
        <v>0</v>
      </c>
      <c r="M32" s="2">
        <v>0</v>
      </c>
      <c r="N32" s="2">
        <v>0</v>
      </c>
      <c r="O32" s="2">
        <v>20.592000000000002</v>
      </c>
      <c r="P32" s="2">
        <v>178.99200000000002</v>
      </c>
      <c r="Q32">
        <v>3</v>
      </c>
    </row>
    <row r="33" spans="1:17" x14ac:dyDescent="0.25">
      <c r="A33" t="s">
        <v>422</v>
      </c>
      <c r="B33" t="s">
        <v>430</v>
      </c>
      <c r="C33" t="s">
        <v>1</v>
      </c>
      <c r="D33" t="s">
        <v>0</v>
      </c>
      <c r="E33">
        <v>1817347</v>
      </c>
      <c r="F33" t="s">
        <v>237</v>
      </c>
      <c r="G33" t="s">
        <v>238</v>
      </c>
      <c r="H33" s="2">
        <v>0</v>
      </c>
      <c r="I33" s="2">
        <v>0</v>
      </c>
      <c r="J33" s="2">
        <v>0</v>
      </c>
      <c r="K33" s="2">
        <v>153.32</v>
      </c>
      <c r="L33" s="2">
        <v>0</v>
      </c>
      <c r="M33" s="2">
        <v>0</v>
      </c>
      <c r="N33" s="2">
        <v>0</v>
      </c>
      <c r="O33" s="2">
        <v>19.9316</v>
      </c>
      <c r="P33" s="2">
        <v>173.2516</v>
      </c>
      <c r="Q33">
        <v>3</v>
      </c>
    </row>
    <row r="34" spans="1:17" x14ac:dyDescent="0.25">
      <c r="A34" t="s">
        <v>422</v>
      </c>
      <c r="B34" t="s">
        <v>430</v>
      </c>
      <c r="C34" t="s">
        <v>1</v>
      </c>
      <c r="D34" t="s">
        <v>0</v>
      </c>
      <c r="E34">
        <v>183690</v>
      </c>
      <c r="F34" t="s">
        <v>253</v>
      </c>
      <c r="G34" t="s">
        <v>254</v>
      </c>
      <c r="H34" s="2">
        <v>23.1</v>
      </c>
      <c r="I34" s="2">
        <v>0</v>
      </c>
      <c r="J34" s="2">
        <v>0</v>
      </c>
      <c r="K34" s="2">
        <v>203.75</v>
      </c>
      <c r="L34" s="2">
        <v>0</v>
      </c>
      <c r="M34" s="2">
        <v>0</v>
      </c>
      <c r="N34" s="2">
        <v>0</v>
      </c>
      <c r="O34" s="2">
        <v>26.487500000000001</v>
      </c>
      <c r="P34" s="2">
        <v>253.33750000000001</v>
      </c>
      <c r="Q34">
        <v>3</v>
      </c>
    </row>
    <row r="35" spans="1:17" x14ac:dyDescent="0.25">
      <c r="A35" t="s">
        <v>422</v>
      </c>
      <c r="B35" t="s">
        <v>424</v>
      </c>
      <c r="C35" t="s">
        <v>1</v>
      </c>
      <c r="D35" t="s">
        <v>0</v>
      </c>
      <c r="E35">
        <v>235988</v>
      </c>
      <c r="F35" t="s">
        <v>253</v>
      </c>
      <c r="G35" t="s">
        <v>254</v>
      </c>
      <c r="H35" s="2">
        <v>4.97</v>
      </c>
      <c r="I35" s="2">
        <v>0</v>
      </c>
      <c r="J35" s="2">
        <v>0</v>
      </c>
      <c r="K35" s="2">
        <v>45.16</v>
      </c>
      <c r="L35" s="2">
        <v>0</v>
      </c>
      <c r="M35" s="2">
        <v>0</v>
      </c>
      <c r="N35" s="2">
        <v>0</v>
      </c>
      <c r="O35" s="2">
        <v>5.8708</v>
      </c>
      <c r="P35" s="2">
        <v>56.000799999999998</v>
      </c>
      <c r="Q35">
        <v>3</v>
      </c>
    </row>
    <row r="36" spans="1:17" x14ac:dyDescent="0.25">
      <c r="A36" t="s">
        <v>422</v>
      </c>
      <c r="B36" t="s">
        <v>440</v>
      </c>
      <c r="C36" t="s">
        <v>1</v>
      </c>
      <c r="D36" t="s">
        <v>0</v>
      </c>
      <c r="E36">
        <v>189031</v>
      </c>
      <c r="F36" t="s">
        <v>253</v>
      </c>
      <c r="G36" t="s">
        <v>254</v>
      </c>
      <c r="H36" s="2">
        <v>20.93</v>
      </c>
      <c r="I36" s="2">
        <v>0</v>
      </c>
      <c r="J36" s="2">
        <v>0</v>
      </c>
      <c r="K36" s="2">
        <v>193.84</v>
      </c>
      <c r="L36" s="2">
        <v>0</v>
      </c>
      <c r="M36" s="2">
        <v>0</v>
      </c>
      <c r="N36" s="2">
        <v>0</v>
      </c>
      <c r="O36" s="2">
        <v>25.199200000000001</v>
      </c>
      <c r="P36" s="2">
        <v>239.9692</v>
      </c>
      <c r="Q36">
        <v>3</v>
      </c>
    </row>
    <row r="37" spans="1:17" x14ac:dyDescent="0.25">
      <c r="A37" t="s">
        <v>422</v>
      </c>
      <c r="B37" t="s">
        <v>440</v>
      </c>
      <c r="C37" t="s">
        <v>1</v>
      </c>
      <c r="D37" t="s">
        <v>0</v>
      </c>
      <c r="E37">
        <v>189029</v>
      </c>
      <c r="F37" t="s">
        <v>253</v>
      </c>
      <c r="G37" t="s">
        <v>254</v>
      </c>
      <c r="H37" s="2">
        <v>19.2</v>
      </c>
      <c r="I37" s="2">
        <v>0</v>
      </c>
      <c r="J37" s="2">
        <v>0</v>
      </c>
      <c r="K37" s="2">
        <v>177.86</v>
      </c>
      <c r="L37" s="2">
        <v>0</v>
      </c>
      <c r="M37" s="2">
        <v>0</v>
      </c>
      <c r="N37" s="2">
        <v>0</v>
      </c>
      <c r="O37" s="2">
        <v>23.121800000000004</v>
      </c>
      <c r="P37" s="2">
        <v>220.18180000000001</v>
      </c>
      <c r="Q37">
        <v>3</v>
      </c>
    </row>
    <row r="38" spans="1:17" x14ac:dyDescent="0.25">
      <c r="A38" t="s">
        <v>422</v>
      </c>
      <c r="B38" t="s">
        <v>390</v>
      </c>
      <c r="C38" t="s">
        <v>1</v>
      </c>
      <c r="D38" t="s">
        <v>0</v>
      </c>
      <c r="E38">
        <v>185811</v>
      </c>
      <c r="F38" t="s">
        <v>253</v>
      </c>
      <c r="G38" t="s">
        <v>254</v>
      </c>
      <c r="H38" s="2">
        <v>25.71</v>
      </c>
      <c r="I38" s="2">
        <v>0</v>
      </c>
      <c r="J38" s="2">
        <v>0</v>
      </c>
      <c r="K38" s="2">
        <v>251.78</v>
      </c>
      <c r="L38" s="2">
        <v>0</v>
      </c>
      <c r="M38" s="2">
        <v>0</v>
      </c>
      <c r="N38" s="2">
        <v>0</v>
      </c>
      <c r="O38" s="2">
        <v>32.731400000000001</v>
      </c>
      <c r="P38" s="2">
        <v>310.22140000000002</v>
      </c>
      <c r="Q38">
        <v>3</v>
      </c>
    </row>
    <row r="39" spans="1:17" x14ac:dyDescent="0.25">
      <c r="A39" t="s">
        <v>422</v>
      </c>
      <c r="B39" t="s">
        <v>433</v>
      </c>
      <c r="C39" t="s">
        <v>1</v>
      </c>
      <c r="D39" t="s">
        <v>0</v>
      </c>
      <c r="E39">
        <v>182562</v>
      </c>
      <c r="F39" t="s">
        <v>253</v>
      </c>
      <c r="G39" t="s">
        <v>254</v>
      </c>
      <c r="H39" s="2">
        <v>3.57</v>
      </c>
      <c r="I39" s="2">
        <v>0</v>
      </c>
      <c r="J39" s="2">
        <v>0</v>
      </c>
      <c r="K39" s="2">
        <v>33.11</v>
      </c>
      <c r="L39" s="2">
        <v>0</v>
      </c>
      <c r="M39" s="2">
        <v>0</v>
      </c>
      <c r="N39" s="2">
        <v>0</v>
      </c>
      <c r="O39" s="2">
        <v>4.3043000000000005</v>
      </c>
      <c r="P39" s="2">
        <v>40.984299999999998</v>
      </c>
      <c r="Q39">
        <v>3</v>
      </c>
    </row>
    <row r="40" spans="1:17" x14ac:dyDescent="0.25">
      <c r="A40" t="s">
        <v>422</v>
      </c>
      <c r="B40" t="s">
        <v>426</v>
      </c>
      <c r="C40" t="s">
        <v>1</v>
      </c>
      <c r="D40" t="s">
        <v>0</v>
      </c>
      <c r="E40">
        <v>3438</v>
      </c>
      <c r="F40" t="s">
        <v>312</v>
      </c>
      <c r="G40" t="s">
        <v>464</v>
      </c>
      <c r="H40" s="2">
        <v>0</v>
      </c>
      <c r="I40" s="2">
        <v>0</v>
      </c>
      <c r="J40" s="2">
        <v>0</v>
      </c>
      <c r="K40" s="2">
        <v>116.76</v>
      </c>
      <c r="L40" s="2">
        <v>0</v>
      </c>
      <c r="M40" s="2">
        <v>0</v>
      </c>
      <c r="N40" s="2">
        <v>0</v>
      </c>
      <c r="O40" s="2">
        <v>15.178800000000001</v>
      </c>
      <c r="P40" s="2">
        <v>131.93880000000001</v>
      </c>
      <c r="Q40">
        <v>3</v>
      </c>
    </row>
    <row r="41" spans="1:17" x14ac:dyDescent="0.25">
      <c r="A41" t="s">
        <v>422</v>
      </c>
      <c r="B41" t="s">
        <v>423</v>
      </c>
      <c r="C41" t="s">
        <v>1</v>
      </c>
      <c r="D41" t="s">
        <v>0</v>
      </c>
      <c r="E41">
        <v>14052</v>
      </c>
      <c r="F41" t="s">
        <v>245</v>
      </c>
      <c r="G41" t="s">
        <v>246</v>
      </c>
      <c r="H41" s="2">
        <v>0</v>
      </c>
      <c r="I41" s="2">
        <v>0</v>
      </c>
      <c r="J41" s="2">
        <v>0</v>
      </c>
      <c r="K41" s="2">
        <v>34.200000000000003</v>
      </c>
      <c r="L41" s="2">
        <v>0</v>
      </c>
      <c r="M41" s="2">
        <v>0</v>
      </c>
      <c r="N41" s="2">
        <v>0</v>
      </c>
      <c r="O41" s="2">
        <v>4.4460000000000006</v>
      </c>
      <c r="P41" s="2">
        <v>38.646000000000001</v>
      </c>
      <c r="Q41">
        <v>3</v>
      </c>
    </row>
    <row r="42" spans="1:17" x14ac:dyDescent="0.25">
      <c r="A42" t="s">
        <v>422</v>
      </c>
      <c r="B42" t="s">
        <v>450</v>
      </c>
      <c r="C42" t="s">
        <v>1</v>
      </c>
      <c r="D42" t="s">
        <v>0</v>
      </c>
      <c r="E42">
        <v>13604</v>
      </c>
      <c r="F42" t="s">
        <v>245</v>
      </c>
      <c r="G42" t="s">
        <v>246</v>
      </c>
      <c r="H42" s="2">
        <v>0</v>
      </c>
      <c r="I42" s="2">
        <v>0</v>
      </c>
      <c r="J42" s="2">
        <v>0</v>
      </c>
      <c r="K42" s="2">
        <v>33.630000000000003</v>
      </c>
      <c r="L42" s="2">
        <v>0</v>
      </c>
      <c r="M42" s="2">
        <v>0</v>
      </c>
      <c r="N42" s="2">
        <v>0</v>
      </c>
      <c r="O42" s="2">
        <v>4.3719000000000001</v>
      </c>
      <c r="P42" s="2">
        <v>38.001900000000006</v>
      </c>
      <c r="Q42">
        <v>3</v>
      </c>
    </row>
    <row r="43" spans="1:17" x14ac:dyDescent="0.25">
      <c r="A43" t="s">
        <v>422</v>
      </c>
      <c r="B43" t="s">
        <v>429</v>
      </c>
      <c r="C43" t="s">
        <v>1</v>
      </c>
      <c r="D43" t="s">
        <v>0</v>
      </c>
      <c r="E43">
        <v>13374</v>
      </c>
      <c r="F43" t="s">
        <v>245</v>
      </c>
      <c r="G43" t="s">
        <v>246</v>
      </c>
      <c r="H43" s="2">
        <v>0</v>
      </c>
      <c r="I43" s="2">
        <v>0</v>
      </c>
      <c r="J43" s="2">
        <v>0</v>
      </c>
      <c r="K43" s="2">
        <v>152</v>
      </c>
      <c r="L43" s="2">
        <v>0</v>
      </c>
      <c r="M43" s="2">
        <v>0</v>
      </c>
      <c r="N43" s="2">
        <v>0</v>
      </c>
      <c r="O43" s="2">
        <v>19.760000000000002</v>
      </c>
      <c r="P43" s="2">
        <v>171.76</v>
      </c>
      <c r="Q43">
        <v>3</v>
      </c>
    </row>
    <row r="44" spans="1:17" x14ac:dyDescent="0.25">
      <c r="A44" t="s">
        <v>422</v>
      </c>
      <c r="B44" t="s">
        <v>424</v>
      </c>
      <c r="C44" t="s">
        <v>1</v>
      </c>
      <c r="D44" t="s">
        <v>0</v>
      </c>
      <c r="E44">
        <v>12539</v>
      </c>
      <c r="F44" t="s">
        <v>234</v>
      </c>
      <c r="G44" t="s">
        <v>235</v>
      </c>
      <c r="H44" s="2">
        <v>0</v>
      </c>
      <c r="I44" s="2">
        <v>0</v>
      </c>
      <c r="J44" s="2">
        <v>0</v>
      </c>
      <c r="K44" s="2">
        <v>15.52</v>
      </c>
      <c r="L44" s="2">
        <v>0</v>
      </c>
      <c r="M44" s="2">
        <v>0</v>
      </c>
      <c r="N44" s="2">
        <v>0</v>
      </c>
      <c r="O44" s="2">
        <v>2.0175999999999998</v>
      </c>
      <c r="P44" s="2">
        <v>17.537599999999998</v>
      </c>
      <c r="Q44">
        <v>3</v>
      </c>
    </row>
    <row r="45" spans="1:17" x14ac:dyDescent="0.25">
      <c r="A45" t="s">
        <v>422</v>
      </c>
      <c r="B45" t="s">
        <v>424</v>
      </c>
      <c r="C45" t="s">
        <v>1</v>
      </c>
      <c r="D45" t="s">
        <v>0</v>
      </c>
      <c r="E45">
        <v>13967</v>
      </c>
      <c r="F45" t="s">
        <v>245</v>
      </c>
      <c r="G45" t="s">
        <v>246</v>
      </c>
      <c r="H45" s="2">
        <v>0</v>
      </c>
      <c r="I45" s="2">
        <v>0</v>
      </c>
      <c r="J45" s="2">
        <v>0</v>
      </c>
      <c r="K45" s="2">
        <v>17</v>
      </c>
      <c r="L45" s="2">
        <v>0</v>
      </c>
      <c r="M45" s="2">
        <v>0</v>
      </c>
      <c r="N45" s="2">
        <v>0</v>
      </c>
      <c r="O45" s="2">
        <v>2.21</v>
      </c>
      <c r="P45" s="2">
        <v>19.21</v>
      </c>
      <c r="Q45">
        <v>3</v>
      </c>
    </row>
    <row r="46" spans="1:17" x14ac:dyDescent="0.25">
      <c r="A46" t="s">
        <v>422</v>
      </c>
      <c r="B46" t="s">
        <v>429</v>
      </c>
      <c r="C46" t="s">
        <v>1</v>
      </c>
      <c r="D46" t="s">
        <v>0</v>
      </c>
      <c r="E46">
        <v>604</v>
      </c>
      <c r="F46" t="s">
        <v>234</v>
      </c>
      <c r="G46" t="s">
        <v>235</v>
      </c>
      <c r="H46" s="2">
        <v>0</v>
      </c>
      <c r="I46" s="2">
        <v>0</v>
      </c>
      <c r="J46" s="2">
        <v>0</v>
      </c>
      <c r="K46" s="2">
        <v>22.73</v>
      </c>
      <c r="L46" s="2">
        <v>0</v>
      </c>
      <c r="M46" s="2">
        <v>0</v>
      </c>
      <c r="N46" s="2">
        <v>0</v>
      </c>
      <c r="O46" s="2">
        <v>2.9549000000000003</v>
      </c>
      <c r="P46" s="2">
        <v>25.684899999999999</v>
      </c>
      <c r="Q46">
        <v>3</v>
      </c>
    </row>
    <row r="47" spans="1:17" x14ac:dyDescent="0.25">
      <c r="A47" t="s">
        <v>422</v>
      </c>
      <c r="B47" t="s">
        <v>426</v>
      </c>
      <c r="C47" t="s">
        <v>1</v>
      </c>
      <c r="D47" t="s">
        <v>0</v>
      </c>
      <c r="E47">
        <v>12284</v>
      </c>
      <c r="F47" t="s">
        <v>234</v>
      </c>
      <c r="G47" t="s">
        <v>235</v>
      </c>
      <c r="H47" s="2">
        <v>0</v>
      </c>
      <c r="I47" s="2">
        <v>0</v>
      </c>
      <c r="J47" s="2">
        <v>0</v>
      </c>
      <c r="K47" s="2">
        <v>25.2</v>
      </c>
      <c r="L47" s="2">
        <v>0</v>
      </c>
      <c r="M47" s="2">
        <v>0</v>
      </c>
      <c r="N47" s="2">
        <v>0</v>
      </c>
      <c r="O47" s="2">
        <v>3.2759999999999998</v>
      </c>
      <c r="P47" s="2">
        <v>28.475999999999999</v>
      </c>
      <c r="Q47">
        <v>3</v>
      </c>
    </row>
    <row r="48" spans="1:17" x14ac:dyDescent="0.25">
      <c r="A48" t="s">
        <v>422</v>
      </c>
      <c r="B48" t="s">
        <v>426</v>
      </c>
      <c r="C48" t="s">
        <v>1</v>
      </c>
      <c r="D48" t="s">
        <v>0</v>
      </c>
      <c r="E48">
        <v>684</v>
      </c>
      <c r="F48" t="s">
        <v>241</v>
      </c>
      <c r="G48" t="s">
        <v>242</v>
      </c>
      <c r="H48" s="2">
        <v>0</v>
      </c>
      <c r="I48" s="2">
        <v>0</v>
      </c>
      <c r="J48" s="2">
        <v>0</v>
      </c>
      <c r="K48" s="2">
        <v>62.69</v>
      </c>
      <c r="L48" s="2">
        <v>0</v>
      </c>
      <c r="M48" s="2">
        <v>0</v>
      </c>
      <c r="N48" s="2">
        <v>0</v>
      </c>
      <c r="O48" s="2">
        <v>8.1496999999999993</v>
      </c>
      <c r="P48" s="2">
        <v>70.839699999999993</v>
      </c>
      <c r="Q48">
        <v>3</v>
      </c>
    </row>
    <row r="49" spans="1:17" x14ac:dyDescent="0.25">
      <c r="A49" t="s">
        <v>422</v>
      </c>
      <c r="B49" t="s">
        <v>425</v>
      </c>
      <c r="C49" t="s">
        <v>1</v>
      </c>
      <c r="D49" t="s">
        <v>0</v>
      </c>
      <c r="E49">
        <v>2089523</v>
      </c>
      <c r="F49" t="s">
        <v>243</v>
      </c>
      <c r="G49" t="s">
        <v>244</v>
      </c>
      <c r="H49" s="2">
        <v>0</v>
      </c>
      <c r="I49" s="2">
        <v>0</v>
      </c>
      <c r="J49" s="2">
        <v>0</v>
      </c>
      <c r="K49" s="2">
        <v>99.14</v>
      </c>
      <c r="L49" s="2">
        <v>0</v>
      </c>
      <c r="M49" s="2">
        <v>0</v>
      </c>
      <c r="N49" s="2">
        <v>0</v>
      </c>
      <c r="O49" s="2">
        <v>12.888200000000001</v>
      </c>
      <c r="P49" s="2">
        <v>112.0282</v>
      </c>
      <c r="Q49">
        <v>3</v>
      </c>
    </row>
    <row r="50" spans="1:17" x14ac:dyDescent="0.25">
      <c r="A50" t="s">
        <v>422</v>
      </c>
      <c r="B50" t="s">
        <v>449</v>
      </c>
      <c r="C50" t="s">
        <v>1</v>
      </c>
      <c r="D50" t="s">
        <v>0</v>
      </c>
      <c r="E50">
        <v>8753</v>
      </c>
      <c r="F50" t="s">
        <v>462</v>
      </c>
      <c r="G50" t="s">
        <v>463</v>
      </c>
      <c r="H50" s="2">
        <v>0</v>
      </c>
      <c r="I50" s="2">
        <v>0</v>
      </c>
      <c r="J50" s="2">
        <v>0</v>
      </c>
      <c r="K50" s="2">
        <v>16.55</v>
      </c>
      <c r="L50" s="2">
        <v>0</v>
      </c>
      <c r="M50" s="2">
        <v>0</v>
      </c>
      <c r="N50" s="2">
        <v>0</v>
      </c>
      <c r="O50" s="2">
        <v>2.1515</v>
      </c>
      <c r="P50" s="2">
        <v>18.701499999999999</v>
      </c>
      <c r="Q50">
        <v>3</v>
      </c>
    </row>
    <row r="51" spans="1:17" x14ac:dyDescent="0.25">
      <c r="A51" t="s">
        <v>422</v>
      </c>
      <c r="B51" t="s">
        <v>449</v>
      </c>
      <c r="C51" t="s">
        <v>1</v>
      </c>
      <c r="D51" t="s">
        <v>0</v>
      </c>
      <c r="E51">
        <v>2256</v>
      </c>
      <c r="F51" t="s">
        <v>460</v>
      </c>
      <c r="G51" t="s">
        <v>461</v>
      </c>
      <c r="H51" s="2">
        <v>0</v>
      </c>
      <c r="I51" s="2">
        <v>0</v>
      </c>
      <c r="J51" s="2">
        <v>0</v>
      </c>
      <c r="K51" s="2">
        <v>66.37</v>
      </c>
      <c r="L51" s="2">
        <v>0</v>
      </c>
      <c r="M51" s="2">
        <v>0</v>
      </c>
      <c r="N51" s="2">
        <v>0</v>
      </c>
      <c r="O51" s="2">
        <v>8.6281000000000017</v>
      </c>
      <c r="P51" s="2">
        <v>74.998100000000008</v>
      </c>
      <c r="Q51">
        <v>3</v>
      </c>
    </row>
    <row r="52" spans="1:17" x14ac:dyDescent="0.25">
      <c r="A52" t="s">
        <v>422</v>
      </c>
      <c r="B52" t="s">
        <v>449</v>
      </c>
      <c r="C52" t="s">
        <v>1</v>
      </c>
      <c r="D52" t="s">
        <v>0</v>
      </c>
      <c r="E52">
        <v>2577823</v>
      </c>
      <c r="F52" t="s">
        <v>243</v>
      </c>
      <c r="G52" t="s">
        <v>244</v>
      </c>
      <c r="H52" s="2">
        <v>0</v>
      </c>
      <c r="I52" s="2">
        <v>0</v>
      </c>
      <c r="J52" s="2">
        <v>0</v>
      </c>
      <c r="K52" s="2">
        <v>52</v>
      </c>
      <c r="L52" s="2">
        <v>0</v>
      </c>
      <c r="M52" s="2">
        <v>0</v>
      </c>
      <c r="N52" s="2">
        <v>0</v>
      </c>
      <c r="O52" s="2">
        <v>6.76</v>
      </c>
      <c r="P52" s="2">
        <v>58.76</v>
      </c>
      <c r="Q52">
        <v>3</v>
      </c>
    </row>
    <row r="53" spans="1:17" x14ac:dyDescent="0.25">
      <c r="A53" t="s">
        <v>422</v>
      </c>
      <c r="B53" t="s">
        <v>449</v>
      </c>
      <c r="C53" t="s">
        <v>1</v>
      </c>
      <c r="D53" t="s">
        <v>0</v>
      </c>
      <c r="E53">
        <v>235887</v>
      </c>
      <c r="F53" t="s">
        <v>253</v>
      </c>
      <c r="G53" t="s">
        <v>254</v>
      </c>
      <c r="H53" s="2">
        <v>4.4800000000000004</v>
      </c>
      <c r="I53" s="2">
        <v>0</v>
      </c>
      <c r="J53" s="2">
        <v>0</v>
      </c>
      <c r="K53" s="2">
        <v>38.869999999999997</v>
      </c>
      <c r="L53" s="2">
        <v>0</v>
      </c>
      <c r="M53" s="2">
        <v>0</v>
      </c>
      <c r="N53" s="2">
        <v>0</v>
      </c>
      <c r="O53" s="2">
        <v>5.0530999999999997</v>
      </c>
      <c r="P53" s="2">
        <v>48.403099999999995</v>
      </c>
      <c r="Q53">
        <v>3</v>
      </c>
    </row>
    <row r="54" spans="1:17" x14ac:dyDescent="0.25">
      <c r="A54" t="s">
        <v>422</v>
      </c>
      <c r="B54" t="s">
        <v>450</v>
      </c>
      <c r="C54" t="s">
        <v>1</v>
      </c>
      <c r="D54" t="s">
        <v>0</v>
      </c>
      <c r="E54">
        <v>1817986</v>
      </c>
      <c r="F54" t="s">
        <v>237</v>
      </c>
      <c r="G54" t="s">
        <v>238</v>
      </c>
      <c r="H54" s="2">
        <v>0</v>
      </c>
      <c r="I54" s="2">
        <v>0</v>
      </c>
      <c r="J54" s="2">
        <v>0</v>
      </c>
      <c r="K54" s="2">
        <v>5.27</v>
      </c>
      <c r="L54" s="2">
        <v>0</v>
      </c>
      <c r="M54" s="2">
        <v>0</v>
      </c>
      <c r="N54" s="2">
        <v>0</v>
      </c>
      <c r="O54" s="2">
        <v>0.68509999999999993</v>
      </c>
      <c r="P54" s="2">
        <v>5.9550999999999998</v>
      </c>
      <c r="Q54">
        <v>3</v>
      </c>
    </row>
    <row r="55" spans="1:17" x14ac:dyDescent="0.25">
      <c r="A55" t="s">
        <v>422</v>
      </c>
      <c r="B55" t="s">
        <v>450</v>
      </c>
      <c r="C55" t="s">
        <v>1</v>
      </c>
      <c r="D55" t="s">
        <v>0</v>
      </c>
      <c r="E55">
        <v>395095</v>
      </c>
      <c r="F55" t="s">
        <v>458</v>
      </c>
      <c r="G55" t="s">
        <v>459</v>
      </c>
      <c r="H55" s="2">
        <v>0</v>
      </c>
      <c r="I55" s="2">
        <v>0</v>
      </c>
      <c r="J55" s="2">
        <v>0</v>
      </c>
      <c r="K55" s="2">
        <v>191.11</v>
      </c>
      <c r="L55" s="2">
        <v>0</v>
      </c>
      <c r="M55" s="2">
        <v>0</v>
      </c>
      <c r="N55" s="2">
        <v>0</v>
      </c>
      <c r="O55" s="2">
        <v>24.844300000000004</v>
      </c>
      <c r="P55" s="2">
        <v>215.95430000000002</v>
      </c>
      <c r="Q55">
        <v>3</v>
      </c>
    </row>
    <row r="56" spans="1:17" x14ac:dyDescent="0.25">
      <c r="A56" t="s">
        <v>422</v>
      </c>
      <c r="B56" t="s">
        <v>428</v>
      </c>
      <c r="C56" t="s">
        <v>1</v>
      </c>
      <c r="D56" t="s">
        <v>0</v>
      </c>
      <c r="E56">
        <v>1991756</v>
      </c>
      <c r="F56" t="s">
        <v>243</v>
      </c>
      <c r="G56" t="s">
        <v>244</v>
      </c>
      <c r="H56" s="2">
        <v>0</v>
      </c>
      <c r="I56" s="2">
        <v>0</v>
      </c>
      <c r="J56" s="2">
        <v>0</v>
      </c>
      <c r="K56" s="2">
        <v>8.3800000000000008</v>
      </c>
      <c r="L56" s="2">
        <v>0</v>
      </c>
      <c r="M56" s="2">
        <v>0</v>
      </c>
      <c r="N56" s="2">
        <v>0</v>
      </c>
      <c r="O56" s="2">
        <v>1.0894000000000001</v>
      </c>
      <c r="P56" s="2">
        <v>9.4694000000000003</v>
      </c>
      <c r="Q56">
        <v>3</v>
      </c>
    </row>
    <row r="57" spans="1:17" x14ac:dyDescent="0.25">
      <c r="A57" t="s">
        <v>422</v>
      </c>
      <c r="B57" t="s">
        <v>429</v>
      </c>
      <c r="C57" t="s">
        <v>1</v>
      </c>
      <c r="D57" t="s">
        <v>0</v>
      </c>
      <c r="E57">
        <v>709</v>
      </c>
      <c r="F57" t="s">
        <v>456</v>
      </c>
      <c r="G57" t="s">
        <v>457</v>
      </c>
      <c r="H57" s="2">
        <v>0</v>
      </c>
      <c r="I57" s="2">
        <v>0</v>
      </c>
      <c r="J57" s="2">
        <v>0</v>
      </c>
      <c r="K57" s="2">
        <v>106.19</v>
      </c>
      <c r="L57" s="2">
        <v>0</v>
      </c>
      <c r="M57" s="2">
        <v>0</v>
      </c>
      <c r="N57" s="2">
        <v>0</v>
      </c>
      <c r="O57" s="2">
        <v>13.8047</v>
      </c>
      <c r="P57" s="2">
        <v>119.99469999999999</v>
      </c>
      <c r="Q57">
        <v>3</v>
      </c>
    </row>
    <row r="58" spans="1:17" x14ac:dyDescent="0.25">
      <c r="A58" t="s">
        <v>422</v>
      </c>
      <c r="B58" t="s">
        <v>424</v>
      </c>
      <c r="C58" t="s">
        <v>1</v>
      </c>
      <c r="D58" t="s">
        <v>0</v>
      </c>
      <c r="E58">
        <v>28828</v>
      </c>
      <c r="F58" t="s">
        <v>286</v>
      </c>
      <c r="G58" t="s">
        <v>287</v>
      </c>
      <c r="H58" s="2">
        <v>0</v>
      </c>
      <c r="I58" s="2">
        <v>0</v>
      </c>
      <c r="J58" s="2">
        <v>0</v>
      </c>
      <c r="K58" s="2">
        <v>48.75</v>
      </c>
      <c r="L58" s="2">
        <v>0</v>
      </c>
      <c r="M58" s="2">
        <v>0</v>
      </c>
      <c r="N58" s="2">
        <v>0</v>
      </c>
      <c r="O58" s="2">
        <v>6.3375000000000004</v>
      </c>
      <c r="P58" s="2">
        <v>55.087499999999999</v>
      </c>
      <c r="Q58">
        <v>3</v>
      </c>
    </row>
    <row r="59" spans="1:17" x14ac:dyDescent="0.25">
      <c r="A59" t="s">
        <v>422</v>
      </c>
      <c r="B59" t="s">
        <v>423</v>
      </c>
      <c r="C59" t="s">
        <v>1</v>
      </c>
      <c r="D59" t="s">
        <v>0</v>
      </c>
      <c r="E59">
        <v>634574</v>
      </c>
      <c r="F59" t="s">
        <v>255</v>
      </c>
      <c r="G59" t="s">
        <v>256</v>
      </c>
      <c r="H59" s="2">
        <v>0</v>
      </c>
      <c r="I59" s="2">
        <v>0</v>
      </c>
      <c r="J59" s="2">
        <v>0</v>
      </c>
      <c r="K59" s="2">
        <v>26.55</v>
      </c>
      <c r="L59" s="2">
        <v>0</v>
      </c>
      <c r="M59" s="2">
        <v>0</v>
      </c>
      <c r="N59" s="2">
        <v>0</v>
      </c>
      <c r="O59" s="2">
        <v>3.4515000000000002</v>
      </c>
      <c r="P59" s="2">
        <v>30.0015</v>
      </c>
      <c r="Q59">
        <v>3</v>
      </c>
    </row>
    <row r="60" spans="1:17" x14ac:dyDescent="0.25">
      <c r="A60" t="s">
        <v>422</v>
      </c>
      <c r="B60" t="s">
        <v>425</v>
      </c>
      <c r="C60" t="s">
        <v>1</v>
      </c>
      <c r="D60" t="s">
        <v>0</v>
      </c>
      <c r="E60">
        <v>1814913</v>
      </c>
      <c r="F60" t="s">
        <v>237</v>
      </c>
      <c r="G60" t="s">
        <v>238</v>
      </c>
      <c r="H60" s="2">
        <v>0</v>
      </c>
      <c r="I60" s="2">
        <v>0</v>
      </c>
      <c r="J60" s="2">
        <v>0</v>
      </c>
      <c r="K60" s="2">
        <v>35.270000000000003</v>
      </c>
      <c r="L60" s="2">
        <v>0</v>
      </c>
      <c r="M60" s="2">
        <v>0</v>
      </c>
      <c r="N60" s="2">
        <v>0</v>
      </c>
      <c r="O60" s="2">
        <v>4.5851000000000006</v>
      </c>
      <c r="P60" s="2">
        <v>39.855100000000007</v>
      </c>
      <c r="Q60">
        <v>3</v>
      </c>
    </row>
    <row r="61" spans="1:17" x14ac:dyDescent="0.25">
      <c r="A61" t="s">
        <v>422</v>
      </c>
      <c r="B61" t="s">
        <v>390</v>
      </c>
      <c r="C61" t="s">
        <v>1</v>
      </c>
      <c r="D61" t="s">
        <v>0</v>
      </c>
      <c r="E61">
        <v>116107</v>
      </c>
      <c r="F61" t="s">
        <v>208</v>
      </c>
      <c r="G61" t="s">
        <v>209</v>
      </c>
      <c r="H61" s="2">
        <v>35.369999999999997</v>
      </c>
      <c r="I61" s="2">
        <v>0</v>
      </c>
      <c r="J61" s="2">
        <v>0</v>
      </c>
      <c r="K61" s="2">
        <v>334.39</v>
      </c>
      <c r="L61" s="2">
        <v>0</v>
      </c>
      <c r="M61" s="2">
        <v>0</v>
      </c>
      <c r="N61" s="2">
        <v>0</v>
      </c>
      <c r="O61" s="2">
        <v>43.470700000000001</v>
      </c>
      <c r="P61" s="2">
        <v>413.23070000000001</v>
      </c>
      <c r="Q61">
        <v>3</v>
      </c>
    </row>
    <row r="62" spans="1:17" x14ac:dyDescent="0.25">
      <c r="A62" t="s">
        <v>422</v>
      </c>
      <c r="B62" t="s">
        <v>437</v>
      </c>
      <c r="C62" t="s">
        <v>1</v>
      </c>
      <c r="D62" t="s">
        <v>0</v>
      </c>
      <c r="E62">
        <v>1117786</v>
      </c>
      <c r="F62" t="s">
        <v>208</v>
      </c>
      <c r="G62" t="s">
        <v>209</v>
      </c>
      <c r="H62" s="2">
        <v>1.55</v>
      </c>
      <c r="I62" s="2">
        <v>0</v>
      </c>
      <c r="J62" s="2">
        <v>0</v>
      </c>
      <c r="K62" s="2">
        <v>14.02</v>
      </c>
      <c r="L62" s="2">
        <v>0</v>
      </c>
      <c r="M62" s="2">
        <v>0</v>
      </c>
      <c r="N62" s="2">
        <v>0</v>
      </c>
      <c r="O62" s="2">
        <v>1.8226</v>
      </c>
      <c r="P62" s="2">
        <v>17.392600000000002</v>
      </c>
      <c r="Q62">
        <v>3</v>
      </c>
    </row>
    <row r="63" spans="1:17" x14ac:dyDescent="0.25">
      <c r="A63" t="s">
        <v>422</v>
      </c>
      <c r="B63" t="s">
        <v>395</v>
      </c>
      <c r="C63" t="s">
        <v>1</v>
      </c>
      <c r="D63" t="s">
        <v>0</v>
      </c>
      <c r="E63">
        <v>132832</v>
      </c>
      <c r="F63" t="s">
        <v>208</v>
      </c>
      <c r="G63" t="s">
        <v>209</v>
      </c>
      <c r="H63" s="2">
        <v>2.5499999999999998</v>
      </c>
      <c r="I63" s="2">
        <v>0</v>
      </c>
      <c r="J63" s="2">
        <v>0</v>
      </c>
      <c r="K63" s="2">
        <v>26.56</v>
      </c>
      <c r="L63" s="2">
        <v>0</v>
      </c>
      <c r="M63" s="2">
        <v>0</v>
      </c>
      <c r="N63" s="2">
        <v>0</v>
      </c>
      <c r="O63" s="2">
        <v>3.4527999999999999</v>
      </c>
      <c r="P63" s="2">
        <v>32.562799999999996</v>
      </c>
      <c r="Q63">
        <v>3</v>
      </c>
    </row>
    <row r="64" spans="1:17" x14ac:dyDescent="0.25">
      <c r="A64" t="s">
        <v>422</v>
      </c>
      <c r="B64" t="s">
        <v>435</v>
      </c>
      <c r="C64" t="s">
        <v>1</v>
      </c>
      <c r="D64" t="s">
        <v>0</v>
      </c>
      <c r="E64">
        <v>117913</v>
      </c>
      <c r="F64" t="s">
        <v>208</v>
      </c>
      <c r="G64" t="s">
        <v>209</v>
      </c>
      <c r="H64" s="2">
        <v>0</v>
      </c>
      <c r="I64" s="2">
        <v>0</v>
      </c>
      <c r="J64" s="2">
        <v>0</v>
      </c>
      <c r="K64" s="2">
        <v>6.06</v>
      </c>
      <c r="L64" s="2">
        <v>0</v>
      </c>
      <c r="M64" s="2">
        <v>0</v>
      </c>
      <c r="N64" s="2">
        <v>0</v>
      </c>
      <c r="O64" s="2">
        <v>0.78779999999999994</v>
      </c>
      <c r="P64" s="2">
        <v>6.8477999999999994</v>
      </c>
      <c r="Q64">
        <v>3</v>
      </c>
    </row>
    <row r="65" spans="1:17" x14ac:dyDescent="0.25">
      <c r="A65" t="s">
        <v>422</v>
      </c>
      <c r="B65" t="s">
        <v>395</v>
      </c>
      <c r="C65" t="s">
        <v>1</v>
      </c>
      <c r="D65" t="s">
        <v>0</v>
      </c>
      <c r="E65">
        <v>116525</v>
      </c>
      <c r="F65" t="s">
        <v>208</v>
      </c>
      <c r="G65" t="s">
        <v>209</v>
      </c>
      <c r="H65" s="2">
        <v>4.21</v>
      </c>
      <c r="I65" s="2">
        <v>0</v>
      </c>
      <c r="J65" s="2">
        <v>0</v>
      </c>
      <c r="K65" s="2">
        <v>39.549999999999997</v>
      </c>
      <c r="L65" s="2">
        <v>0</v>
      </c>
      <c r="M65" s="2">
        <v>0</v>
      </c>
      <c r="N65" s="2">
        <v>0</v>
      </c>
      <c r="O65" s="2">
        <v>5.1414999999999997</v>
      </c>
      <c r="P65" s="2">
        <v>48.901499999999999</v>
      </c>
      <c r="Q65">
        <v>3</v>
      </c>
    </row>
    <row r="66" spans="1:17" x14ac:dyDescent="0.25">
      <c r="A66" t="s">
        <v>422</v>
      </c>
      <c r="B66" t="s">
        <v>395</v>
      </c>
      <c r="C66" t="s">
        <v>1</v>
      </c>
      <c r="D66" t="s">
        <v>0</v>
      </c>
      <c r="E66">
        <v>116545</v>
      </c>
      <c r="F66" t="s">
        <v>208</v>
      </c>
      <c r="G66" t="s">
        <v>209</v>
      </c>
      <c r="H66" s="2">
        <v>4.1999999999999993</v>
      </c>
      <c r="I66" s="2">
        <v>0</v>
      </c>
      <c r="J66" s="2">
        <v>0</v>
      </c>
      <c r="K66" s="2">
        <v>39.42</v>
      </c>
      <c r="L66" s="2">
        <v>0</v>
      </c>
      <c r="M66" s="2">
        <v>0</v>
      </c>
      <c r="N66" s="2">
        <v>0</v>
      </c>
      <c r="O66" s="2">
        <v>5.1246</v>
      </c>
      <c r="P66" s="2">
        <v>48.744600000000005</v>
      </c>
      <c r="Q66">
        <v>3</v>
      </c>
    </row>
    <row r="67" spans="1:17" x14ac:dyDescent="0.25">
      <c r="A67" t="s">
        <v>422</v>
      </c>
      <c r="B67" t="s">
        <v>394</v>
      </c>
      <c r="C67" t="s">
        <v>1</v>
      </c>
      <c r="D67" t="s">
        <v>0</v>
      </c>
      <c r="E67">
        <v>116448</v>
      </c>
      <c r="F67" t="s">
        <v>208</v>
      </c>
      <c r="G67" t="s">
        <v>209</v>
      </c>
      <c r="H67" s="2">
        <v>5.1899999999999995</v>
      </c>
      <c r="I67" s="2">
        <v>0</v>
      </c>
      <c r="J67" s="2">
        <v>0</v>
      </c>
      <c r="K67" s="2">
        <v>49</v>
      </c>
      <c r="L67" s="2">
        <v>0</v>
      </c>
      <c r="M67" s="2">
        <v>0</v>
      </c>
      <c r="N67" s="2">
        <v>0</v>
      </c>
      <c r="O67" s="2">
        <v>6.37</v>
      </c>
      <c r="P67" s="2">
        <v>60.559999999999995</v>
      </c>
      <c r="Q67">
        <v>3</v>
      </c>
    </row>
    <row r="68" spans="1:17" x14ac:dyDescent="0.25">
      <c r="A68" t="s">
        <v>422</v>
      </c>
      <c r="B68" t="s">
        <v>394</v>
      </c>
      <c r="C68" t="s">
        <v>1</v>
      </c>
      <c r="D68" t="s">
        <v>0</v>
      </c>
      <c r="E68">
        <v>116473</v>
      </c>
      <c r="F68" t="s">
        <v>208</v>
      </c>
      <c r="G68" t="s">
        <v>209</v>
      </c>
      <c r="H68" s="2">
        <v>28.42</v>
      </c>
      <c r="I68" s="2">
        <v>0</v>
      </c>
      <c r="J68" s="2">
        <v>0</v>
      </c>
      <c r="K68" s="2">
        <v>266.95</v>
      </c>
      <c r="L68" s="2">
        <v>0</v>
      </c>
      <c r="M68" s="2">
        <v>0</v>
      </c>
      <c r="N68" s="2">
        <v>0</v>
      </c>
      <c r="O68" s="2">
        <v>34.703499999999998</v>
      </c>
      <c r="P68" s="2">
        <v>330.07350000000002</v>
      </c>
      <c r="Q68">
        <v>3</v>
      </c>
    </row>
    <row r="69" spans="1:17" x14ac:dyDescent="0.25">
      <c r="A69" t="s">
        <v>422</v>
      </c>
      <c r="B69" t="s">
        <v>393</v>
      </c>
      <c r="C69" t="s">
        <v>1</v>
      </c>
      <c r="D69" t="s">
        <v>0</v>
      </c>
      <c r="E69">
        <v>116414</v>
      </c>
      <c r="F69" t="s">
        <v>208</v>
      </c>
      <c r="G69" t="s">
        <v>209</v>
      </c>
      <c r="H69" s="2">
        <v>7.1000000000000005</v>
      </c>
      <c r="I69" s="2">
        <v>0</v>
      </c>
      <c r="J69" s="2">
        <v>0</v>
      </c>
      <c r="K69" s="2">
        <v>67.069999999999993</v>
      </c>
      <c r="L69" s="2">
        <v>0</v>
      </c>
      <c r="M69" s="2">
        <v>0</v>
      </c>
      <c r="N69" s="2">
        <v>0</v>
      </c>
      <c r="O69" s="2">
        <v>8.7190999999999992</v>
      </c>
      <c r="P69" s="2">
        <v>82.889099999999985</v>
      </c>
      <c r="Q69">
        <v>3</v>
      </c>
    </row>
    <row r="70" spans="1:17" x14ac:dyDescent="0.25">
      <c r="A70" t="s">
        <v>422</v>
      </c>
      <c r="B70" t="s">
        <v>455</v>
      </c>
      <c r="C70" t="s">
        <v>1</v>
      </c>
      <c r="D70" t="s">
        <v>0</v>
      </c>
      <c r="E70">
        <v>116347</v>
      </c>
      <c r="F70" t="s">
        <v>208</v>
      </c>
      <c r="G70" t="s">
        <v>209</v>
      </c>
      <c r="H70" s="2">
        <v>24.900000000000002</v>
      </c>
      <c r="I70" s="2">
        <v>0</v>
      </c>
      <c r="J70" s="2">
        <v>0</v>
      </c>
      <c r="K70" s="2">
        <v>235.37</v>
      </c>
      <c r="L70" s="2">
        <v>0</v>
      </c>
      <c r="M70" s="2">
        <v>0</v>
      </c>
      <c r="N70" s="2">
        <v>0</v>
      </c>
      <c r="O70" s="2">
        <v>30.598100000000002</v>
      </c>
      <c r="P70" s="2">
        <v>290.86809999999997</v>
      </c>
      <c r="Q70">
        <v>3</v>
      </c>
    </row>
    <row r="71" spans="1:17" x14ac:dyDescent="0.25">
      <c r="A71" t="s">
        <v>422</v>
      </c>
      <c r="B71" t="s">
        <v>455</v>
      </c>
      <c r="C71" t="s">
        <v>1</v>
      </c>
      <c r="D71" t="s">
        <v>0</v>
      </c>
      <c r="E71">
        <v>116336</v>
      </c>
      <c r="F71" t="s">
        <v>208</v>
      </c>
      <c r="G71" t="s">
        <v>209</v>
      </c>
      <c r="H71" s="2">
        <v>29.400000000000002</v>
      </c>
      <c r="I71" s="2">
        <v>0</v>
      </c>
      <c r="J71" s="2">
        <v>0</v>
      </c>
      <c r="K71" s="2">
        <v>277.89999999999998</v>
      </c>
      <c r="L71" s="2">
        <v>0</v>
      </c>
      <c r="M71" s="2">
        <v>0</v>
      </c>
      <c r="N71" s="2">
        <v>0</v>
      </c>
      <c r="O71" s="2">
        <v>36.126999999999995</v>
      </c>
      <c r="P71" s="2">
        <v>343.42699999999996</v>
      </c>
      <c r="Q71">
        <v>3</v>
      </c>
    </row>
    <row r="72" spans="1:17" x14ac:dyDescent="0.25">
      <c r="A72" t="s">
        <v>422</v>
      </c>
      <c r="B72" t="s">
        <v>455</v>
      </c>
      <c r="C72" t="s">
        <v>1</v>
      </c>
      <c r="D72" t="s">
        <v>0</v>
      </c>
      <c r="E72">
        <v>116337</v>
      </c>
      <c r="F72" t="s">
        <v>208</v>
      </c>
      <c r="G72" t="s">
        <v>209</v>
      </c>
      <c r="H72" s="2">
        <v>10.64</v>
      </c>
      <c r="I72" s="2">
        <v>0</v>
      </c>
      <c r="J72" s="2">
        <v>0</v>
      </c>
      <c r="K72" s="2">
        <v>100.49</v>
      </c>
      <c r="L72" s="2">
        <v>0</v>
      </c>
      <c r="M72" s="2">
        <v>0</v>
      </c>
      <c r="N72" s="2">
        <v>0</v>
      </c>
      <c r="O72" s="2">
        <v>13.063699999999999</v>
      </c>
      <c r="P72" s="2">
        <v>124.19369999999999</v>
      </c>
      <c r="Q72">
        <v>3</v>
      </c>
    </row>
    <row r="73" spans="1:17" x14ac:dyDescent="0.25">
      <c r="A73" t="s">
        <v>422</v>
      </c>
      <c r="B73" t="s">
        <v>454</v>
      </c>
      <c r="C73" t="s">
        <v>1</v>
      </c>
      <c r="D73" t="s">
        <v>0</v>
      </c>
      <c r="E73">
        <v>116288</v>
      </c>
      <c r="F73" t="s">
        <v>208</v>
      </c>
      <c r="G73" t="s">
        <v>209</v>
      </c>
      <c r="H73" s="2">
        <v>38.17</v>
      </c>
      <c r="I73" s="2">
        <v>0</v>
      </c>
      <c r="J73" s="2">
        <v>0</v>
      </c>
      <c r="K73" s="2">
        <v>360.82</v>
      </c>
      <c r="L73" s="2">
        <v>0</v>
      </c>
      <c r="M73" s="2">
        <v>0</v>
      </c>
      <c r="N73" s="2">
        <v>0</v>
      </c>
      <c r="O73" s="2">
        <v>46.906599999999997</v>
      </c>
      <c r="P73" s="2">
        <v>445.89660000000003</v>
      </c>
      <c r="Q73">
        <v>3</v>
      </c>
    </row>
    <row r="74" spans="1:17" x14ac:dyDescent="0.25">
      <c r="A74" t="s">
        <v>422</v>
      </c>
      <c r="B74" t="s">
        <v>392</v>
      </c>
      <c r="C74" t="s">
        <v>1</v>
      </c>
      <c r="D74" t="s">
        <v>0</v>
      </c>
      <c r="E74">
        <v>116259</v>
      </c>
      <c r="F74" t="s">
        <v>208</v>
      </c>
      <c r="G74" t="s">
        <v>209</v>
      </c>
      <c r="H74" s="2">
        <v>16.13</v>
      </c>
      <c r="I74" s="2">
        <v>0</v>
      </c>
      <c r="J74" s="2">
        <v>0</v>
      </c>
      <c r="K74" s="2">
        <v>152.52000000000001</v>
      </c>
      <c r="L74" s="2">
        <v>0</v>
      </c>
      <c r="M74" s="2">
        <v>0</v>
      </c>
      <c r="N74" s="2">
        <v>0</v>
      </c>
      <c r="O74" s="2">
        <v>19.8276</v>
      </c>
      <c r="P74" s="2">
        <v>188.4776</v>
      </c>
      <c r="Q74">
        <v>3</v>
      </c>
    </row>
    <row r="75" spans="1:17" x14ac:dyDescent="0.25">
      <c r="A75" t="s">
        <v>422</v>
      </c>
      <c r="B75" t="s">
        <v>391</v>
      </c>
      <c r="C75" t="s">
        <v>1</v>
      </c>
      <c r="D75" t="s">
        <v>0</v>
      </c>
      <c r="E75">
        <v>116182</v>
      </c>
      <c r="F75" t="s">
        <v>208</v>
      </c>
      <c r="G75" t="s">
        <v>209</v>
      </c>
      <c r="H75" s="2">
        <v>33.739999999999995</v>
      </c>
      <c r="I75" s="2">
        <v>0</v>
      </c>
      <c r="J75" s="2">
        <v>0</v>
      </c>
      <c r="K75" s="2">
        <v>318.89</v>
      </c>
      <c r="L75" s="2">
        <v>0</v>
      </c>
      <c r="M75" s="2">
        <v>0</v>
      </c>
      <c r="N75" s="2">
        <v>0</v>
      </c>
      <c r="O75" s="2">
        <v>41.4557</v>
      </c>
      <c r="P75" s="2">
        <v>394.08569999999997</v>
      </c>
      <c r="Q75">
        <v>3</v>
      </c>
    </row>
    <row r="76" spans="1:17" x14ac:dyDescent="0.25">
      <c r="A76" t="s">
        <v>422</v>
      </c>
      <c r="B76" t="s">
        <v>391</v>
      </c>
      <c r="C76" t="s">
        <v>1</v>
      </c>
      <c r="D76" t="s">
        <v>0</v>
      </c>
      <c r="E76">
        <v>116142</v>
      </c>
      <c r="F76" t="s">
        <v>208</v>
      </c>
      <c r="G76" t="s">
        <v>209</v>
      </c>
      <c r="H76" s="2">
        <v>6.14</v>
      </c>
      <c r="I76" s="2">
        <v>0</v>
      </c>
      <c r="J76" s="2">
        <v>0</v>
      </c>
      <c r="K76" s="2">
        <v>57.99</v>
      </c>
      <c r="L76" s="2">
        <v>0</v>
      </c>
      <c r="M76" s="2">
        <v>0</v>
      </c>
      <c r="N76" s="2">
        <v>0</v>
      </c>
      <c r="O76" s="2">
        <v>7.5387000000000004</v>
      </c>
      <c r="P76" s="2">
        <v>71.668700000000001</v>
      </c>
      <c r="Q76">
        <v>3</v>
      </c>
    </row>
    <row r="77" spans="1:17" x14ac:dyDescent="0.25">
      <c r="A77" t="s">
        <v>422</v>
      </c>
      <c r="B77" t="s">
        <v>392</v>
      </c>
      <c r="C77" t="s">
        <v>1</v>
      </c>
      <c r="D77" t="s">
        <v>0</v>
      </c>
      <c r="E77">
        <v>116258</v>
      </c>
      <c r="F77" t="s">
        <v>208</v>
      </c>
      <c r="G77" t="s">
        <v>209</v>
      </c>
      <c r="H77" s="2">
        <v>17.440000000000001</v>
      </c>
      <c r="I77" s="2">
        <v>0</v>
      </c>
      <c r="J77" s="2">
        <v>0</v>
      </c>
      <c r="K77" s="2">
        <v>164.88</v>
      </c>
      <c r="L77" s="2">
        <v>0</v>
      </c>
      <c r="M77" s="2">
        <v>0</v>
      </c>
      <c r="N77" s="2">
        <v>0</v>
      </c>
      <c r="O77" s="2">
        <v>21.4344</v>
      </c>
      <c r="P77" s="2">
        <v>203.7544</v>
      </c>
      <c r="Q77">
        <v>3</v>
      </c>
    </row>
    <row r="78" spans="1:17" x14ac:dyDescent="0.25">
      <c r="A78" t="s">
        <v>422</v>
      </c>
      <c r="B78" t="s">
        <v>453</v>
      </c>
      <c r="C78" t="s">
        <v>1</v>
      </c>
      <c r="D78" t="s">
        <v>0</v>
      </c>
      <c r="E78">
        <v>118301</v>
      </c>
      <c r="F78" t="s">
        <v>208</v>
      </c>
      <c r="G78" t="s">
        <v>209</v>
      </c>
      <c r="H78" s="2">
        <v>26.95</v>
      </c>
      <c r="I78" s="2">
        <v>0</v>
      </c>
      <c r="J78" s="2">
        <v>0</v>
      </c>
      <c r="K78" s="2">
        <v>233.28</v>
      </c>
      <c r="L78" s="2">
        <v>0</v>
      </c>
      <c r="M78" s="2">
        <v>0</v>
      </c>
      <c r="N78" s="2">
        <v>0</v>
      </c>
      <c r="O78" s="2">
        <v>30.3264</v>
      </c>
      <c r="P78" s="2">
        <v>290.5564</v>
      </c>
      <c r="Q78">
        <v>3</v>
      </c>
    </row>
    <row r="79" spans="1:17" x14ac:dyDescent="0.25">
      <c r="A79" t="s">
        <v>422</v>
      </c>
      <c r="B79" t="s">
        <v>453</v>
      </c>
      <c r="C79" t="s">
        <v>1</v>
      </c>
      <c r="D79" t="s">
        <v>0</v>
      </c>
      <c r="E79">
        <v>118273</v>
      </c>
      <c r="F79" t="s">
        <v>208</v>
      </c>
      <c r="G79" t="s">
        <v>209</v>
      </c>
      <c r="H79" s="2">
        <v>3.75</v>
      </c>
      <c r="I79" s="2">
        <v>0</v>
      </c>
      <c r="J79" s="2">
        <v>0</v>
      </c>
      <c r="K79" s="2">
        <v>32.409999999999997</v>
      </c>
      <c r="L79" s="2">
        <v>0</v>
      </c>
      <c r="M79" s="2">
        <v>0</v>
      </c>
      <c r="N79" s="2">
        <v>0</v>
      </c>
      <c r="O79" s="2">
        <v>4.2132999999999994</v>
      </c>
      <c r="P79" s="2">
        <v>40.373299999999993</v>
      </c>
      <c r="Q79">
        <v>3</v>
      </c>
    </row>
    <row r="80" spans="1:17" x14ac:dyDescent="0.25">
      <c r="A80" t="s">
        <v>422</v>
      </c>
      <c r="B80" t="s">
        <v>432</v>
      </c>
      <c r="C80" t="s">
        <v>1</v>
      </c>
      <c r="D80" t="s">
        <v>0</v>
      </c>
      <c r="E80">
        <v>118229</v>
      </c>
      <c r="F80" t="s">
        <v>208</v>
      </c>
      <c r="G80" t="s">
        <v>209</v>
      </c>
      <c r="H80" s="2">
        <v>1.5</v>
      </c>
      <c r="I80" s="2">
        <v>0</v>
      </c>
      <c r="J80" s="2">
        <v>0</v>
      </c>
      <c r="K80" s="2">
        <v>13.62</v>
      </c>
      <c r="L80" s="2">
        <v>0</v>
      </c>
      <c r="M80" s="2">
        <v>0</v>
      </c>
      <c r="N80" s="2">
        <v>0</v>
      </c>
      <c r="O80" s="2">
        <v>1.7706</v>
      </c>
      <c r="P80" s="2">
        <v>16.890599999999999</v>
      </c>
      <c r="Q80">
        <v>3</v>
      </c>
    </row>
    <row r="81" spans="1:17" x14ac:dyDescent="0.25">
      <c r="A81" t="s">
        <v>422</v>
      </c>
      <c r="B81" t="s">
        <v>437</v>
      </c>
      <c r="C81" t="s">
        <v>1</v>
      </c>
      <c r="D81" t="s">
        <v>0</v>
      </c>
      <c r="E81">
        <v>117760</v>
      </c>
      <c r="F81" t="s">
        <v>208</v>
      </c>
      <c r="G81" t="s">
        <v>209</v>
      </c>
      <c r="H81" s="2">
        <v>20.27</v>
      </c>
      <c r="I81" s="2">
        <v>0</v>
      </c>
      <c r="J81" s="2">
        <v>0</v>
      </c>
      <c r="K81" s="2">
        <v>184.08</v>
      </c>
      <c r="L81" s="2">
        <v>0</v>
      </c>
      <c r="M81" s="2">
        <v>0</v>
      </c>
      <c r="N81" s="2">
        <v>0</v>
      </c>
      <c r="O81" s="2">
        <v>23.930400000000002</v>
      </c>
      <c r="P81" s="2">
        <v>228.28040000000001</v>
      </c>
      <c r="Q81">
        <v>3</v>
      </c>
    </row>
    <row r="82" spans="1:17" x14ac:dyDescent="0.25">
      <c r="A82" t="s">
        <v>422</v>
      </c>
      <c r="B82" t="s">
        <v>452</v>
      </c>
      <c r="C82" t="s">
        <v>1</v>
      </c>
      <c r="D82" t="s">
        <v>0</v>
      </c>
      <c r="E82">
        <v>135339</v>
      </c>
      <c r="F82" t="s">
        <v>208</v>
      </c>
      <c r="G82" t="s">
        <v>209</v>
      </c>
      <c r="H82" s="2">
        <v>3.25</v>
      </c>
      <c r="I82" s="2">
        <v>0</v>
      </c>
      <c r="J82" s="2">
        <v>0</v>
      </c>
      <c r="K82" s="2">
        <v>33.409999999999997</v>
      </c>
      <c r="L82" s="2">
        <v>0</v>
      </c>
      <c r="M82" s="2">
        <v>0</v>
      </c>
      <c r="N82" s="2">
        <v>0</v>
      </c>
      <c r="O82" s="2">
        <v>4.3432999999999993</v>
      </c>
      <c r="P82" s="2">
        <v>41.003299999999996</v>
      </c>
      <c r="Q82">
        <v>3</v>
      </c>
    </row>
    <row r="83" spans="1:17" x14ac:dyDescent="0.25">
      <c r="A83" t="s">
        <v>422</v>
      </c>
      <c r="B83" t="s">
        <v>405</v>
      </c>
      <c r="C83" t="s">
        <v>1</v>
      </c>
      <c r="D83" t="s">
        <v>0</v>
      </c>
      <c r="E83">
        <v>117356</v>
      </c>
      <c r="F83" t="s">
        <v>208</v>
      </c>
      <c r="G83" t="s">
        <v>209</v>
      </c>
      <c r="H83" s="2">
        <v>26.64</v>
      </c>
      <c r="I83" s="2">
        <v>0</v>
      </c>
      <c r="J83" s="2">
        <v>0</v>
      </c>
      <c r="K83" s="2">
        <v>244.24</v>
      </c>
      <c r="L83" s="2">
        <v>0</v>
      </c>
      <c r="M83" s="2">
        <v>0</v>
      </c>
      <c r="N83" s="2">
        <v>0</v>
      </c>
      <c r="O83" s="2">
        <v>31.751200000000001</v>
      </c>
      <c r="P83" s="2">
        <v>302.63119999999998</v>
      </c>
      <c r="Q83">
        <v>3</v>
      </c>
    </row>
    <row r="84" spans="1:17" x14ac:dyDescent="0.25">
      <c r="A84" t="s">
        <v>422</v>
      </c>
      <c r="B84" t="s">
        <v>452</v>
      </c>
      <c r="C84" t="s">
        <v>1</v>
      </c>
      <c r="D84" t="s">
        <v>0</v>
      </c>
      <c r="E84">
        <v>118152</v>
      </c>
      <c r="F84" t="s">
        <v>208</v>
      </c>
      <c r="G84" t="s">
        <v>209</v>
      </c>
      <c r="H84" s="2">
        <v>10.52</v>
      </c>
      <c r="I84" s="2">
        <v>0</v>
      </c>
      <c r="J84" s="2">
        <v>0</v>
      </c>
      <c r="K84" s="2">
        <v>95.53</v>
      </c>
      <c r="L84" s="2">
        <v>0</v>
      </c>
      <c r="M84" s="2">
        <v>0</v>
      </c>
      <c r="N84" s="2">
        <v>0</v>
      </c>
      <c r="O84" s="2">
        <v>12.418900000000001</v>
      </c>
      <c r="P84" s="2">
        <v>118.46889999999999</v>
      </c>
      <c r="Q84">
        <v>3</v>
      </c>
    </row>
    <row r="85" spans="1:17" x14ac:dyDescent="0.25">
      <c r="A85" t="s">
        <v>422</v>
      </c>
      <c r="B85" t="s">
        <v>452</v>
      </c>
      <c r="C85" t="s">
        <v>1</v>
      </c>
      <c r="D85" t="s">
        <v>0</v>
      </c>
      <c r="E85">
        <v>118118</v>
      </c>
      <c r="F85" t="s">
        <v>208</v>
      </c>
      <c r="G85" t="s">
        <v>209</v>
      </c>
      <c r="H85" s="2">
        <v>18.809999999999999</v>
      </c>
      <c r="I85" s="2">
        <v>0</v>
      </c>
      <c r="J85" s="2">
        <v>0</v>
      </c>
      <c r="K85" s="2">
        <v>170.85</v>
      </c>
      <c r="L85" s="2">
        <v>0</v>
      </c>
      <c r="M85" s="2">
        <v>0</v>
      </c>
      <c r="N85" s="2">
        <v>0</v>
      </c>
      <c r="O85" s="2">
        <v>22.2105</v>
      </c>
      <c r="P85" s="2">
        <v>211.87049999999999</v>
      </c>
      <c r="Q85">
        <v>3</v>
      </c>
    </row>
    <row r="86" spans="1:17" x14ac:dyDescent="0.25">
      <c r="A86" t="s">
        <v>422</v>
      </c>
      <c r="B86" t="s">
        <v>397</v>
      </c>
      <c r="C86" t="s">
        <v>1</v>
      </c>
      <c r="D86" t="s">
        <v>0</v>
      </c>
      <c r="E86">
        <v>116688</v>
      </c>
      <c r="F86" t="s">
        <v>208</v>
      </c>
      <c r="G86" t="s">
        <v>209</v>
      </c>
      <c r="H86" s="2">
        <v>14.26</v>
      </c>
      <c r="I86" s="2">
        <v>0</v>
      </c>
      <c r="J86" s="2">
        <v>0</v>
      </c>
      <c r="K86" s="2">
        <v>133.94999999999999</v>
      </c>
      <c r="L86" s="2">
        <v>0</v>
      </c>
      <c r="M86" s="2">
        <v>0</v>
      </c>
      <c r="N86" s="2">
        <v>0</v>
      </c>
      <c r="O86" s="2">
        <v>17.413499999999999</v>
      </c>
      <c r="P86" s="2">
        <v>165.62349999999998</v>
      </c>
      <c r="Q86">
        <v>3</v>
      </c>
    </row>
    <row r="87" spans="1:17" x14ac:dyDescent="0.25">
      <c r="A87" t="s">
        <v>422</v>
      </c>
      <c r="B87" t="s">
        <v>397</v>
      </c>
      <c r="C87" t="s">
        <v>1</v>
      </c>
      <c r="D87" t="s">
        <v>0</v>
      </c>
      <c r="E87">
        <v>116652</v>
      </c>
      <c r="F87" t="s">
        <v>208</v>
      </c>
      <c r="G87" t="s">
        <v>209</v>
      </c>
      <c r="H87" s="2">
        <v>33.409999999999997</v>
      </c>
      <c r="I87" s="2">
        <v>0</v>
      </c>
      <c r="J87" s="2">
        <v>0</v>
      </c>
      <c r="K87" s="2">
        <v>313.87</v>
      </c>
      <c r="L87" s="2">
        <v>0</v>
      </c>
      <c r="M87" s="2">
        <v>0</v>
      </c>
      <c r="N87" s="2">
        <v>0</v>
      </c>
      <c r="O87" s="2">
        <v>40.803100000000001</v>
      </c>
      <c r="P87" s="2">
        <v>388.08309999999994</v>
      </c>
      <c r="Q87">
        <v>3</v>
      </c>
    </row>
    <row r="88" spans="1:17" x14ac:dyDescent="0.25">
      <c r="A88" t="s">
        <v>422</v>
      </c>
      <c r="B88" t="s">
        <v>396</v>
      </c>
      <c r="C88" t="s">
        <v>1</v>
      </c>
      <c r="D88" t="s">
        <v>0</v>
      </c>
      <c r="E88">
        <v>116569</v>
      </c>
      <c r="F88" t="s">
        <v>208</v>
      </c>
      <c r="G88" t="s">
        <v>209</v>
      </c>
      <c r="H88" s="2">
        <v>5.33</v>
      </c>
      <c r="I88" s="2">
        <v>0</v>
      </c>
      <c r="J88" s="2">
        <v>0</v>
      </c>
      <c r="K88" s="2">
        <v>50.1</v>
      </c>
      <c r="L88" s="2">
        <v>0</v>
      </c>
      <c r="M88" s="2">
        <v>0</v>
      </c>
      <c r="N88" s="2">
        <v>0</v>
      </c>
      <c r="O88" s="2">
        <v>6.5130000000000008</v>
      </c>
      <c r="P88" s="2">
        <v>61.942999999999998</v>
      </c>
      <c r="Q88">
        <v>3</v>
      </c>
    </row>
    <row r="89" spans="1:17" x14ac:dyDescent="0.25">
      <c r="A89" t="s">
        <v>422</v>
      </c>
      <c r="B89" t="s">
        <v>396</v>
      </c>
      <c r="C89" t="s">
        <v>1</v>
      </c>
      <c r="D89" t="s">
        <v>0</v>
      </c>
      <c r="E89">
        <v>116582</v>
      </c>
      <c r="F89" t="s">
        <v>208</v>
      </c>
      <c r="G89" t="s">
        <v>209</v>
      </c>
      <c r="H89" s="2">
        <v>14.850000000000001</v>
      </c>
      <c r="I89" s="2">
        <v>0</v>
      </c>
      <c r="J89" s="2">
        <v>0</v>
      </c>
      <c r="K89" s="2">
        <v>139.53</v>
      </c>
      <c r="L89" s="2">
        <v>0</v>
      </c>
      <c r="M89" s="2">
        <v>0</v>
      </c>
      <c r="N89" s="2">
        <v>0</v>
      </c>
      <c r="O89" s="2">
        <v>18.1389</v>
      </c>
      <c r="P89" s="2">
        <v>172.5189</v>
      </c>
      <c r="Q89">
        <v>3</v>
      </c>
    </row>
    <row r="90" spans="1:17" x14ac:dyDescent="0.25">
      <c r="A90" t="s">
        <v>422</v>
      </c>
      <c r="B90" t="s">
        <v>396</v>
      </c>
      <c r="C90" t="s">
        <v>1</v>
      </c>
      <c r="D90" t="s">
        <v>0</v>
      </c>
      <c r="E90">
        <v>116597</v>
      </c>
      <c r="F90" t="s">
        <v>208</v>
      </c>
      <c r="G90" t="s">
        <v>209</v>
      </c>
      <c r="H90" s="2">
        <v>15</v>
      </c>
      <c r="I90" s="2">
        <v>0</v>
      </c>
      <c r="J90" s="2">
        <v>0</v>
      </c>
      <c r="K90" s="2">
        <v>140.93</v>
      </c>
      <c r="L90" s="2">
        <v>0</v>
      </c>
      <c r="M90" s="2">
        <v>0</v>
      </c>
      <c r="N90" s="2">
        <v>0</v>
      </c>
      <c r="O90" s="2">
        <v>18.320900000000002</v>
      </c>
      <c r="P90" s="2">
        <v>174.2509</v>
      </c>
      <c r="Q90">
        <v>3</v>
      </c>
    </row>
    <row r="91" spans="1:17" x14ac:dyDescent="0.25">
      <c r="A91" t="s">
        <v>422</v>
      </c>
      <c r="B91" t="s">
        <v>396</v>
      </c>
      <c r="C91" t="s">
        <v>1</v>
      </c>
      <c r="D91" t="s">
        <v>0</v>
      </c>
      <c r="E91">
        <v>116614</v>
      </c>
      <c r="F91" t="s">
        <v>208</v>
      </c>
      <c r="G91" t="s">
        <v>209</v>
      </c>
      <c r="H91" s="2">
        <v>29.53</v>
      </c>
      <c r="I91" s="2">
        <v>0</v>
      </c>
      <c r="J91" s="2">
        <v>0</v>
      </c>
      <c r="K91" s="2">
        <v>277.51</v>
      </c>
      <c r="L91" s="2">
        <v>0</v>
      </c>
      <c r="M91" s="2">
        <v>0</v>
      </c>
      <c r="N91" s="2">
        <v>0</v>
      </c>
      <c r="O91" s="2">
        <v>36.076300000000003</v>
      </c>
      <c r="P91" s="2">
        <v>343.11629999999997</v>
      </c>
      <c r="Q91">
        <v>3</v>
      </c>
    </row>
    <row r="92" spans="1:17" x14ac:dyDescent="0.25">
      <c r="A92" t="s">
        <v>422</v>
      </c>
      <c r="B92" t="s">
        <v>451</v>
      </c>
      <c r="C92" t="s">
        <v>1</v>
      </c>
      <c r="D92" t="s">
        <v>0</v>
      </c>
      <c r="E92">
        <v>116769</v>
      </c>
      <c r="F92" t="s">
        <v>208</v>
      </c>
      <c r="G92" t="s">
        <v>209</v>
      </c>
      <c r="H92" s="2">
        <v>3.5999999999999996</v>
      </c>
      <c r="I92" s="2">
        <v>0</v>
      </c>
      <c r="J92" s="2">
        <v>0</v>
      </c>
      <c r="K92" s="2">
        <v>33.83</v>
      </c>
      <c r="L92" s="2">
        <v>0</v>
      </c>
      <c r="M92" s="2">
        <v>0</v>
      </c>
      <c r="N92" s="2">
        <v>0</v>
      </c>
      <c r="O92" s="2">
        <v>4.3978999999999999</v>
      </c>
      <c r="P92" s="2">
        <v>41.8279</v>
      </c>
      <c r="Q92">
        <v>3</v>
      </c>
    </row>
    <row r="93" spans="1:17" x14ac:dyDescent="0.25">
      <c r="A93" t="s">
        <v>422</v>
      </c>
      <c r="B93" t="s">
        <v>451</v>
      </c>
      <c r="C93" t="s">
        <v>1</v>
      </c>
      <c r="D93" t="s">
        <v>0</v>
      </c>
      <c r="E93">
        <v>116788</v>
      </c>
      <c r="F93" t="s">
        <v>208</v>
      </c>
      <c r="G93" t="s">
        <v>209</v>
      </c>
      <c r="H93" s="2">
        <v>66.86</v>
      </c>
      <c r="I93" s="2">
        <v>0</v>
      </c>
      <c r="J93" s="2">
        <v>0</v>
      </c>
      <c r="K93" s="2">
        <v>628.13</v>
      </c>
      <c r="L93" s="2">
        <v>0</v>
      </c>
      <c r="M93" s="2">
        <v>0</v>
      </c>
      <c r="N93" s="2">
        <v>0</v>
      </c>
      <c r="O93" s="2">
        <v>81.656900000000007</v>
      </c>
      <c r="P93" s="2">
        <v>776.64689999999996</v>
      </c>
      <c r="Q93">
        <v>3</v>
      </c>
    </row>
    <row r="94" spans="1:17" x14ac:dyDescent="0.25">
      <c r="A94" t="s">
        <v>422</v>
      </c>
      <c r="B94" t="s">
        <v>451</v>
      </c>
      <c r="C94" t="s">
        <v>1</v>
      </c>
      <c r="D94" t="s">
        <v>0</v>
      </c>
      <c r="E94">
        <v>116789</v>
      </c>
      <c r="F94" t="s">
        <v>208</v>
      </c>
      <c r="G94" t="s">
        <v>209</v>
      </c>
      <c r="H94" s="2">
        <v>37.33</v>
      </c>
      <c r="I94" s="2">
        <v>0</v>
      </c>
      <c r="J94" s="2">
        <v>0</v>
      </c>
      <c r="K94" s="2">
        <v>350.67</v>
      </c>
      <c r="L94" s="2">
        <v>0</v>
      </c>
      <c r="M94" s="2">
        <v>0</v>
      </c>
      <c r="N94" s="2">
        <v>0</v>
      </c>
      <c r="O94" s="2">
        <v>45.587100000000007</v>
      </c>
      <c r="P94" s="2">
        <v>433.58710000000002</v>
      </c>
      <c r="Q94">
        <v>3</v>
      </c>
    </row>
    <row r="95" spans="1:17" x14ac:dyDescent="0.25">
      <c r="A95" t="s">
        <v>422</v>
      </c>
      <c r="B95" t="s">
        <v>399</v>
      </c>
      <c r="C95" t="s">
        <v>1</v>
      </c>
      <c r="D95" t="s">
        <v>0</v>
      </c>
      <c r="E95">
        <v>116815</v>
      </c>
      <c r="F95" t="s">
        <v>208</v>
      </c>
      <c r="G95" t="s">
        <v>209</v>
      </c>
      <c r="H95" s="2">
        <v>3.96</v>
      </c>
      <c r="I95" s="2">
        <v>0</v>
      </c>
      <c r="J95" s="2">
        <v>0</v>
      </c>
      <c r="K95" s="2">
        <v>37.200000000000003</v>
      </c>
      <c r="L95" s="2">
        <v>0</v>
      </c>
      <c r="M95" s="2">
        <v>0</v>
      </c>
      <c r="N95" s="2">
        <v>0</v>
      </c>
      <c r="O95" s="2">
        <v>4.8360000000000003</v>
      </c>
      <c r="P95" s="2">
        <v>45.996000000000002</v>
      </c>
      <c r="Q95">
        <v>3</v>
      </c>
    </row>
    <row r="96" spans="1:17" x14ac:dyDescent="0.25">
      <c r="A96" t="s">
        <v>422</v>
      </c>
      <c r="B96" t="s">
        <v>399</v>
      </c>
      <c r="C96" t="s">
        <v>1</v>
      </c>
      <c r="D96" t="s">
        <v>0</v>
      </c>
      <c r="E96">
        <v>116816</v>
      </c>
      <c r="F96" t="s">
        <v>208</v>
      </c>
      <c r="G96" t="s">
        <v>209</v>
      </c>
      <c r="H96" s="2">
        <v>7.33</v>
      </c>
      <c r="I96" s="2">
        <v>0</v>
      </c>
      <c r="J96" s="2">
        <v>0</v>
      </c>
      <c r="K96" s="2">
        <v>68.709999999999994</v>
      </c>
      <c r="L96" s="2">
        <v>0</v>
      </c>
      <c r="M96" s="2">
        <v>0</v>
      </c>
      <c r="N96" s="2">
        <v>0</v>
      </c>
      <c r="O96" s="2">
        <v>8.9322999999999997</v>
      </c>
      <c r="P96" s="2">
        <v>84.97229999999999</v>
      </c>
      <c r="Q96">
        <v>3</v>
      </c>
    </row>
    <row r="97" spans="1:17" x14ac:dyDescent="0.25">
      <c r="A97" t="s">
        <v>422</v>
      </c>
      <c r="B97" t="s">
        <v>399</v>
      </c>
      <c r="C97" t="s">
        <v>1</v>
      </c>
      <c r="D97" t="s">
        <v>0</v>
      </c>
      <c r="E97">
        <v>116872</v>
      </c>
      <c r="F97" t="s">
        <v>208</v>
      </c>
      <c r="G97" t="s">
        <v>209</v>
      </c>
      <c r="H97" s="2">
        <v>49.97</v>
      </c>
      <c r="I97" s="2">
        <v>0</v>
      </c>
      <c r="J97" s="2">
        <v>0</v>
      </c>
      <c r="K97" s="2">
        <v>469.47</v>
      </c>
      <c r="L97" s="2">
        <v>0</v>
      </c>
      <c r="M97" s="2">
        <v>0</v>
      </c>
      <c r="N97" s="2">
        <v>0</v>
      </c>
      <c r="O97" s="2">
        <v>61.031100000000002</v>
      </c>
      <c r="P97" s="2">
        <v>580.47110000000009</v>
      </c>
      <c r="Q97">
        <v>3</v>
      </c>
    </row>
    <row r="98" spans="1:17" x14ac:dyDescent="0.25">
      <c r="A98" t="s">
        <v>422</v>
      </c>
      <c r="B98" t="s">
        <v>400</v>
      </c>
      <c r="C98" t="s">
        <v>1</v>
      </c>
      <c r="D98" t="s">
        <v>0</v>
      </c>
      <c r="E98">
        <v>116893</v>
      </c>
      <c r="F98" t="s">
        <v>208</v>
      </c>
      <c r="G98" t="s">
        <v>209</v>
      </c>
      <c r="H98" s="2">
        <v>14.03</v>
      </c>
      <c r="I98" s="2">
        <v>0</v>
      </c>
      <c r="J98" s="2">
        <v>0</v>
      </c>
      <c r="K98" s="2">
        <v>131.82</v>
      </c>
      <c r="L98" s="2">
        <v>0</v>
      </c>
      <c r="M98" s="2">
        <v>0</v>
      </c>
      <c r="N98" s="2">
        <v>0</v>
      </c>
      <c r="O98" s="2">
        <v>17.136600000000001</v>
      </c>
      <c r="P98" s="2">
        <v>162.98660000000001</v>
      </c>
      <c r="Q98">
        <v>3</v>
      </c>
    </row>
    <row r="99" spans="1:17" x14ac:dyDescent="0.25">
      <c r="A99" t="s">
        <v>422</v>
      </c>
      <c r="B99" t="s">
        <v>402</v>
      </c>
      <c r="C99" t="s">
        <v>1</v>
      </c>
      <c r="D99" t="s">
        <v>0</v>
      </c>
      <c r="E99">
        <v>117011</v>
      </c>
      <c r="F99" t="s">
        <v>208</v>
      </c>
      <c r="G99" t="s">
        <v>209</v>
      </c>
      <c r="H99" s="2">
        <v>13.879999999999999</v>
      </c>
      <c r="I99" s="2">
        <v>0</v>
      </c>
      <c r="J99" s="2">
        <v>0</v>
      </c>
      <c r="K99" s="2">
        <v>130.38</v>
      </c>
      <c r="L99" s="2">
        <v>0</v>
      </c>
      <c r="M99" s="2">
        <v>0</v>
      </c>
      <c r="N99" s="2">
        <v>0</v>
      </c>
      <c r="O99" s="2">
        <v>16.949400000000001</v>
      </c>
      <c r="P99" s="2">
        <v>161.20939999999999</v>
      </c>
      <c r="Q99">
        <v>3</v>
      </c>
    </row>
    <row r="100" spans="1:17" x14ac:dyDescent="0.25">
      <c r="A100" t="s">
        <v>422</v>
      </c>
      <c r="B100" t="s">
        <v>402</v>
      </c>
      <c r="C100" t="s">
        <v>1</v>
      </c>
      <c r="D100" t="s">
        <v>0</v>
      </c>
      <c r="E100">
        <v>117030</v>
      </c>
      <c r="F100" t="s">
        <v>208</v>
      </c>
      <c r="G100" t="s">
        <v>209</v>
      </c>
      <c r="H100" s="2">
        <v>19.38</v>
      </c>
      <c r="I100" s="2">
        <v>0</v>
      </c>
      <c r="J100" s="2">
        <v>0</v>
      </c>
      <c r="K100" s="2">
        <v>181.97</v>
      </c>
      <c r="L100" s="2">
        <v>0</v>
      </c>
      <c r="M100" s="2">
        <v>0</v>
      </c>
      <c r="N100" s="2">
        <v>0</v>
      </c>
      <c r="O100" s="2">
        <v>23.656100000000002</v>
      </c>
      <c r="P100" s="2">
        <v>225.0061</v>
      </c>
      <c r="Q100">
        <v>3</v>
      </c>
    </row>
    <row r="101" spans="1:17" x14ac:dyDescent="0.25">
      <c r="A101" t="s">
        <v>422</v>
      </c>
      <c r="B101" t="s">
        <v>402</v>
      </c>
      <c r="C101" t="s">
        <v>1</v>
      </c>
      <c r="D101" t="s">
        <v>0</v>
      </c>
      <c r="E101">
        <v>117098</v>
      </c>
      <c r="F101" t="s">
        <v>208</v>
      </c>
      <c r="G101" t="s">
        <v>209</v>
      </c>
      <c r="H101" s="2">
        <v>17.91</v>
      </c>
      <c r="I101" s="2">
        <v>0</v>
      </c>
      <c r="J101" s="2">
        <v>0</v>
      </c>
      <c r="K101" s="2">
        <v>168.31</v>
      </c>
      <c r="L101" s="2">
        <v>0</v>
      </c>
      <c r="M101" s="2">
        <v>0</v>
      </c>
      <c r="N101" s="2">
        <v>0</v>
      </c>
      <c r="O101" s="2">
        <v>21.880300000000002</v>
      </c>
      <c r="P101" s="2">
        <v>208.1003</v>
      </c>
      <c r="Q101">
        <v>3</v>
      </c>
    </row>
    <row r="102" spans="1:17" x14ac:dyDescent="0.25">
      <c r="A102" t="s">
        <v>422</v>
      </c>
      <c r="B102" t="s">
        <v>402</v>
      </c>
      <c r="C102" t="s">
        <v>1</v>
      </c>
      <c r="D102" t="s">
        <v>0</v>
      </c>
      <c r="E102">
        <v>117099</v>
      </c>
      <c r="F102" t="s">
        <v>208</v>
      </c>
      <c r="G102" t="s">
        <v>209</v>
      </c>
      <c r="H102" s="2">
        <v>5.43</v>
      </c>
      <c r="I102" s="2">
        <v>0</v>
      </c>
      <c r="J102" s="2">
        <v>0</v>
      </c>
      <c r="K102" s="2">
        <v>50.94</v>
      </c>
      <c r="L102" s="2">
        <v>0</v>
      </c>
      <c r="M102" s="2">
        <v>0</v>
      </c>
      <c r="N102" s="2">
        <v>0</v>
      </c>
      <c r="O102" s="2">
        <v>6.6222000000000003</v>
      </c>
      <c r="P102" s="2">
        <v>62.992199999999997</v>
      </c>
      <c r="Q102">
        <v>3</v>
      </c>
    </row>
    <row r="103" spans="1:17" x14ac:dyDescent="0.25">
      <c r="A103" t="s">
        <v>422</v>
      </c>
      <c r="B103" t="s">
        <v>402</v>
      </c>
      <c r="C103" t="s">
        <v>1</v>
      </c>
      <c r="D103" t="s">
        <v>0</v>
      </c>
      <c r="E103">
        <v>117113</v>
      </c>
      <c r="F103" t="s">
        <v>208</v>
      </c>
      <c r="G103" t="s">
        <v>209</v>
      </c>
      <c r="H103" s="2">
        <v>15.97</v>
      </c>
      <c r="I103" s="2">
        <v>0</v>
      </c>
      <c r="J103" s="2">
        <v>0</v>
      </c>
      <c r="K103" s="2">
        <v>149.97</v>
      </c>
      <c r="L103" s="2">
        <v>0</v>
      </c>
      <c r="M103" s="2">
        <v>0</v>
      </c>
      <c r="N103" s="2">
        <v>0</v>
      </c>
      <c r="O103" s="2">
        <v>19.496100000000002</v>
      </c>
      <c r="P103" s="2">
        <v>185.43610000000001</v>
      </c>
      <c r="Q103">
        <v>3</v>
      </c>
    </row>
    <row r="104" spans="1:17" x14ac:dyDescent="0.25">
      <c r="A104" t="s">
        <v>422</v>
      </c>
      <c r="B104" t="s">
        <v>402</v>
      </c>
      <c r="C104" t="s">
        <v>1</v>
      </c>
      <c r="D104" t="s">
        <v>0</v>
      </c>
      <c r="E104">
        <v>117114</v>
      </c>
      <c r="F104" t="s">
        <v>208</v>
      </c>
      <c r="G104" t="s">
        <v>209</v>
      </c>
      <c r="H104" s="2">
        <v>32.28</v>
      </c>
      <c r="I104" s="2">
        <v>0</v>
      </c>
      <c r="J104" s="2">
        <v>0</v>
      </c>
      <c r="K104" s="2">
        <v>303.33</v>
      </c>
      <c r="L104" s="2">
        <v>0</v>
      </c>
      <c r="M104" s="2">
        <v>0</v>
      </c>
      <c r="N104" s="2">
        <v>0</v>
      </c>
      <c r="O104" s="2">
        <v>39.432899999999997</v>
      </c>
      <c r="P104" s="2">
        <v>375.04290000000003</v>
      </c>
      <c r="Q104">
        <v>3</v>
      </c>
    </row>
    <row r="105" spans="1:17" x14ac:dyDescent="0.25">
      <c r="A105" t="s">
        <v>422</v>
      </c>
      <c r="B105" t="s">
        <v>403</v>
      </c>
      <c r="C105" t="s">
        <v>1</v>
      </c>
      <c r="D105" t="s">
        <v>0</v>
      </c>
      <c r="E105">
        <v>117138</v>
      </c>
      <c r="F105" t="s">
        <v>208</v>
      </c>
      <c r="G105" t="s">
        <v>209</v>
      </c>
      <c r="H105" s="2">
        <v>10.25</v>
      </c>
      <c r="I105" s="2">
        <v>0</v>
      </c>
      <c r="J105" s="2">
        <v>0</v>
      </c>
      <c r="K105" s="2">
        <v>96.36</v>
      </c>
      <c r="L105" s="2">
        <v>0</v>
      </c>
      <c r="M105" s="2">
        <v>0</v>
      </c>
      <c r="N105" s="2">
        <v>0</v>
      </c>
      <c r="O105" s="2">
        <v>12.5268</v>
      </c>
      <c r="P105" s="2">
        <v>119.13679999999999</v>
      </c>
      <c r="Q105">
        <v>3</v>
      </c>
    </row>
    <row r="106" spans="1:17" x14ac:dyDescent="0.25">
      <c r="A106" t="s">
        <v>422</v>
      </c>
      <c r="B106" t="s">
        <v>429</v>
      </c>
      <c r="C106" t="s">
        <v>1</v>
      </c>
      <c r="D106" t="s">
        <v>0</v>
      </c>
      <c r="E106">
        <v>118514</v>
      </c>
      <c r="F106" t="s">
        <v>208</v>
      </c>
      <c r="G106" t="s">
        <v>209</v>
      </c>
      <c r="H106" s="2">
        <v>8.1000000000000014</v>
      </c>
      <c r="I106" s="2">
        <v>0</v>
      </c>
      <c r="J106" s="2">
        <v>0</v>
      </c>
      <c r="K106" s="2">
        <v>70.08</v>
      </c>
      <c r="L106" s="2">
        <v>0</v>
      </c>
      <c r="M106" s="2">
        <v>0</v>
      </c>
      <c r="N106" s="2">
        <v>0</v>
      </c>
      <c r="O106" s="2">
        <v>9.1104000000000003</v>
      </c>
      <c r="P106" s="2">
        <v>87.290400000000005</v>
      </c>
      <c r="Q106">
        <v>3</v>
      </c>
    </row>
    <row r="107" spans="1:17" x14ac:dyDescent="0.25">
      <c r="A107" t="s">
        <v>422</v>
      </c>
      <c r="B107" t="s">
        <v>444</v>
      </c>
      <c r="C107" t="s">
        <v>1</v>
      </c>
      <c r="D107" t="s">
        <v>0</v>
      </c>
      <c r="E107">
        <v>136177</v>
      </c>
      <c r="F107" t="s">
        <v>208</v>
      </c>
      <c r="G107" t="s">
        <v>209</v>
      </c>
      <c r="H107" s="2">
        <v>2.67</v>
      </c>
      <c r="I107" s="2">
        <v>0</v>
      </c>
      <c r="J107" s="2">
        <v>0</v>
      </c>
      <c r="K107" s="2">
        <v>26.69</v>
      </c>
      <c r="L107" s="2">
        <v>0</v>
      </c>
      <c r="M107" s="2">
        <v>0</v>
      </c>
      <c r="N107" s="2">
        <v>0</v>
      </c>
      <c r="O107" s="2">
        <v>3.4697000000000005</v>
      </c>
      <c r="P107" s="2">
        <v>32.829700000000003</v>
      </c>
      <c r="Q107">
        <v>3</v>
      </c>
    </row>
    <row r="108" spans="1:17" x14ac:dyDescent="0.25">
      <c r="A108" t="s">
        <v>422</v>
      </c>
      <c r="B108" t="s">
        <v>450</v>
      </c>
      <c r="C108" t="s">
        <v>1</v>
      </c>
      <c r="D108" t="s">
        <v>0</v>
      </c>
      <c r="E108">
        <v>118767</v>
      </c>
      <c r="F108" t="s">
        <v>208</v>
      </c>
      <c r="G108" t="s">
        <v>209</v>
      </c>
      <c r="H108" s="2">
        <v>3.7800000000000002</v>
      </c>
      <c r="I108" s="2">
        <v>0</v>
      </c>
      <c r="J108" s="2">
        <v>0</v>
      </c>
      <c r="K108" s="2">
        <v>32.69</v>
      </c>
      <c r="L108" s="2">
        <v>0</v>
      </c>
      <c r="M108" s="2">
        <v>0</v>
      </c>
      <c r="N108" s="2">
        <v>0</v>
      </c>
      <c r="O108" s="2">
        <v>4.2496999999999998</v>
      </c>
      <c r="P108" s="2">
        <v>40.719699999999996</v>
      </c>
      <c r="Q108">
        <v>3</v>
      </c>
    </row>
    <row r="109" spans="1:17" x14ac:dyDescent="0.25">
      <c r="A109" t="s">
        <v>422</v>
      </c>
      <c r="B109" t="s">
        <v>449</v>
      </c>
      <c r="C109" t="s">
        <v>1</v>
      </c>
      <c r="D109" t="s">
        <v>0</v>
      </c>
      <c r="E109">
        <v>119011</v>
      </c>
      <c r="F109" t="s">
        <v>208</v>
      </c>
      <c r="G109" t="s">
        <v>209</v>
      </c>
      <c r="H109" s="2">
        <v>19.649999999999999</v>
      </c>
      <c r="I109" s="2">
        <v>0</v>
      </c>
      <c r="J109" s="2">
        <v>0</v>
      </c>
      <c r="K109" s="2">
        <v>167.19</v>
      </c>
      <c r="L109" s="2">
        <v>0</v>
      </c>
      <c r="M109" s="2">
        <v>0</v>
      </c>
      <c r="N109" s="2">
        <v>0</v>
      </c>
      <c r="O109" s="2">
        <v>21.7347</v>
      </c>
      <c r="P109" s="2">
        <v>208.57470000000001</v>
      </c>
      <c r="Q109">
        <v>3</v>
      </c>
    </row>
    <row r="110" spans="1:17" x14ac:dyDescent="0.25">
      <c r="A110" t="s">
        <v>422</v>
      </c>
      <c r="B110" t="s">
        <v>430</v>
      </c>
      <c r="C110" t="s">
        <v>1</v>
      </c>
      <c r="D110" t="s">
        <v>0</v>
      </c>
      <c r="E110">
        <v>118442</v>
      </c>
      <c r="F110" t="s">
        <v>208</v>
      </c>
      <c r="G110" t="s">
        <v>209</v>
      </c>
      <c r="H110" s="2">
        <v>21.06</v>
      </c>
      <c r="I110" s="2">
        <v>0</v>
      </c>
      <c r="J110" s="2">
        <v>0</v>
      </c>
      <c r="K110" s="2">
        <v>182.23</v>
      </c>
      <c r="L110" s="2">
        <v>0</v>
      </c>
      <c r="M110" s="2">
        <v>0</v>
      </c>
      <c r="N110" s="2">
        <v>0</v>
      </c>
      <c r="O110" s="2">
        <v>23.689899999999998</v>
      </c>
      <c r="P110" s="2">
        <v>226.97989999999999</v>
      </c>
      <c r="Q110">
        <v>3</v>
      </c>
    </row>
    <row r="111" spans="1:17" x14ac:dyDescent="0.25">
      <c r="A111" t="s">
        <v>422</v>
      </c>
      <c r="B111" t="s">
        <v>440</v>
      </c>
      <c r="C111" t="s">
        <v>1</v>
      </c>
      <c r="D111" t="s">
        <v>0</v>
      </c>
      <c r="E111">
        <v>117471</v>
      </c>
      <c r="F111" t="s">
        <v>208</v>
      </c>
      <c r="G111" t="s">
        <v>209</v>
      </c>
      <c r="H111" s="2">
        <v>5.25</v>
      </c>
      <c r="I111" s="2">
        <v>0</v>
      </c>
      <c r="J111" s="2">
        <v>0</v>
      </c>
      <c r="K111" s="2">
        <v>47.67</v>
      </c>
      <c r="L111" s="2">
        <v>0</v>
      </c>
      <c r="M111" s="2">
        <v>0</v>
      </c>
      <c r="N111" s="2">
        <v>0</v>
      </c>
      <c r="O111" s="2">
        <v>6.1971000000000007</v>
      </c>
      <c r="P111" s="2">
        <v>59.117100000000001</v>
      </c>
      <c r="Q111">
        <v>3</v>
      </c>
    </row>
    <row r="112" spans="1:17" x14ac:dyDescent="0.25">
      <c r="A112" t="s">
        <v>422</v>
      </c>
      <c r="B112" t="s">
        <v>439</v>
      </c>
      <c r="C112" t="s">
        <v>1</v>
      </c>
      <c r="D112" t="s">
        <v>0</v>
      </c>
      <c r="E112">
        <v>117558</v>
      </c>
      <c r="F112" t="s">
        <v>208</v>
      </c>
      <c r="G112" t="s">
        <v>209</v>
      </c>
      <c r="H112" s="2">
        <v>16.97</v>
      </c>
      <c r="I112" s="2">
        <v>0</v>
      </c>
      <c r="J112" s="2">
        <v>0</v>
      </c>
      <c r="K112" s="2">
        <v>154.1</v>
      </c>
      <c r="L112" s="2">
        <v>0</v>
      </c>
      <c r="M112" s="2">
        <v>0</v>
      </c>
      <c r="N112" s="2">
        <v>0</v>
      </c>
      <c r="O112" s="2">
        <v>20.033000000000001</v>
      </c>
      <c r="P112" s="2">
        <v>191.10300000000001</v>
      </c>
      <c r="Q112">
        <v>3</v>
      </c>
    </row>
    <row r="113" spans="1:17" x14ac:dyDescent="0.25">
      <c r="A113" t="s">
        <v>422</v>
      </c>
      <c r="B113" t="s">
        <v>439</v>
      </c>
      <c r="C113" t="s">
        <v>1</v>
      </c>
      <c r="D113" t="s">
        <v>0</v>
      </c>
      <c r="E113">
        <v>117514</v>
      </c>
      <c r="F113" t="s">
        <v>208</v>
      </c>
      <c r="G113" t="s">
        <v>209</v>
      </c>
      <c r="H113" s="2">
        <v>19.450000000000003</v>
      </c>
      <c r="I113" s="2">
        <v>0</v>
      </c>
      <c r="J113" s="2">
        <v>0</v>
      </c>
      <c r="K113" s="2">
        <v>176.68</v>
      </c>
      <c r="L113" s="2">
        <v>0</v>
      </c>
      <c r="M113" s="2">
        <v>0</v>
      </c>
      <c r="N113" s="2">
        <v>0</v>
      </c>
      <c r="O113" s="2">
        <v>22.968400000000003</v>
      </c>
      <c r="P113" s="2">
        <v>219.0984</v>
      </c>
      <c r="Q113">
        <v>3</v>
      </c>
    </row>
    <row r="114" spans="1:17" x14ac:dyDescent="0.25">
      <c r="A114" t="s">
        <v>422</v>
      </c>
      <c r="B114" t="s">
        <v>405</v>
      </c>
      <c r="C114" t="s">
        <v>1</v>
      </c>
      <c r="D114" t="s">
        <v>0</v>
      </c>
      <c r="E114">
        <v>117361</v>
      </c>
      <c r="F114" t="s">
        <v>208</v>
      </c>
      <c r="G114" t="s">
        <v>209</v>
      </c>
      <c r="H114" s="2">
        <v>4.9799999999999995</v>
      </c>
      <c r="I114" s="2">
        <v>0</v>
      </c>
      <c r="J114" s="2">
        <v>0</v>
      </c>
      <c r="K114" s="2">
        <v>45.63</v>
      </c>
      <c r="L114" s="2">
        <v>0</v>
      </c>
      <c r="M114" s="2">
        <v>0</v>
      </c>
      <c r="N114" s="2">
        <v>0</v>
      </c>
      <c r="O114" s="2">
        <v>5.9319000000000006</v>
      </c>
      <c r="P114" s="2">
        <v>56.541899999999998</v>
      </c>
      <c r="Q114">
        <v>3</v>
      </c>
    </row>
    <row r="115" spans="1:17" x14ac:dyDescent="0.25">
      <c r="A115" t="s">
        <v>422</v>
      </c>
      <c r="B115" t="s">
        <v>405</v>
      </c>
      <c r="C115" t="s">
        <v>1</v>
      </c>
      <c r="D115" t="s">
        <v>0</v>
      </c>
      <c r="E115">
        <v>117359</v>
      </c>
      <c r="F115" t="s">
        <v>208</v>
      </c>
      <c r="G115" t="s">
        <v>209</v>
      </c>
      <c r="H115" s="2">
        <v>24.9</v>
      </c>
      <c r="I115" s="2">
        <v>0</v>
      </c>
      <c r="J115" s="2">
        <v>0</v>
      </c>
      <c r="K115" s="2">
        <v>228.18</v>
      </c>
      <c r="L115" s="2">
        <v>0</v>
      </c>
      <c r="M115" s="2">
        <v>0</v>
      </c>
      <c r="N115" s="2">
        <v>0</v>
      </c>
      <c r="O115" s="2">
        <v>29.663400000000003</v>
      </c>
      <c r="P115" s="2">
        <v>282.74340000000001</v>
      </c>
      <c r="Q115">
        <v>3</v>
      </c>
    </row>
    <row r="116" spans="1:17" x14ac:dyDescent="0.25">
      <c r="A116" t="s">
        <v>422</v>
      </c>
      <c r="B116" t="s">
        <v>405</v>
      </c>
      <c r="C116" t="s">
        <v>1</v>
      </c>
      <c r="D116" t="s">
        <v>0</v>
      </c>
      <c r="E116">
        <v>117357</v>
      </c>
      <c r="F116" t="s">
        <v>208</v>
      </c>
      <c r="G116" t="s">
        <v>209</v>
      </c>
      <c r="H116" s="2">
        <v>14.47</v>
      </c>
      <c r="I116" s="2">
        <v>0</v>
      </c>
      <c r="J116" s="2">
        <v>0</v>
      </c>
      <c r="K116" s="2">
        <v>132.59</v>
      </c>
      <c r="L116" s="2">
        <v>0</v>
      </c>
      <c r="M116" s="2">
        <v>0</v>
      </c>
      <c r="N116" s="2">
        <v>0</v>
      </c>
      <c r="O116" s="2">
        <v>17.236700000000003</v>
      </c>
      <c r="P116" s="2">
        <v>164.29670000000002</v>
      </c>
      <c r="Q116">
        <v>3</v>
      </c>
    </row>
    <row r="117" spans="1:17" x14ac:dyDescent="0.25">
      <c r="A117" t="s">
        <v>422</v>
      </c>
      <c r="B117" t="s">
        <v>404</v>
      </c>
      <c r="C117" t="s">
        <v>1</v>
      </c>
      <c r="D117" t="s">
        <v>0</v>
      </c>
      <c r="E117">
        <v>117319</v>
      </c>
      <c r="F117" t="s">
        <v>208</v>
      </c>
      <c r="G117" t="s">
        <v>209</v>
      </c>
      <c r="H117" s="2">
        <v>6.8000000000000007</v>
      </c>
      <c r="I117" s="2">
        <v>0</v>
      </c>
      <c r="J117" s="2">
        <v>0</v>
      </c>
      <c r="K117" s="2">
        <v>63.88</v>
      </c>
      <c r="L117" s="2">
        <v>0</v>
      </c>
      <c r="M117" s="2">
        <v>0</v>
      </c>
      <c r="N117" s="2">
        <v>0</v>
      </c>
      <c r="O117" s="2">
        <v>8.3044000000000011</v>
      </c>
      <c r="P117" s="2">
        <v>78.984400000000008</v>
      </c>
      <c r="Q117">
        <v>3</v>
      </c>
    </row>
    <row r="118" spans="1:17" x14ac:dyDescent="0.25">
      <c r="A118" t="s">
        <v>422</v>
      </c>
      <c r="B118" t="s">
        <v>404</v>
      </c>
      <c r="C118" t="s">
        <v>1</v>
      </c>
      <c r="D118" t="s">
        <v>0</v>
      </c>
      <c r="E118">
        <v>117318</v>
      </c>
      <c r="F118" t="s">
        <v>208</v>
      </c>
      <c r="G118" t="s">
        <v>209</v>
      </c>
      <c r="H118" s="2">
        <v>2.4699999999999998</v>
      </c>
      <c r="I118" s="2">
        <v>0</v>
      </c>
      <c r="J118" s="2">
        <v>0</v>
      </c>
      <c r="K118" s="2">
        <v>23.22</v>
      </c>
      <c r="L118" s="2">
        <v>0</v>
      </c>
      <c r="M118" s="2">
        <v>0</v>
      </c>
      <c r="N118" s="2">
        <v>0</v>
      </c>
      <c r="O118" s="2">
        <v>3.0186000000000002</v>
      </c>
      <c r="P118" s="2">
        <v>28.708599999999997</v>
      </c>
      <c r="Q118">
        <v>3</v>
      </c>
    </row>
    <row r="119" spans="1:17" x14ac:dyDescent="0.25">
      <c r="A119" t="s">
        <v>422</v>
      </c>
      <c r="B119" t="s">
        <v>404</v>
      </c>
      <c r="C119" t="s">
        <v>1</v>
      </c>
      <c r="D119" t="s">
        <v>0</v>
      </c>
      <c r="E119">
        <v>117316</v>
      </c>
      <c r="F119" t="s">
        <v>208</v>
      </c>
      <c r="G119" t="s">
        <v>209</v>
      </c>
      <c r="H119" s="2">
        <v>28.33</v>
      </c>
      <c r="I119" s="2">
        <v>0</v>
      </c>
      <c r="J119" s="2">
        <v>0</v>
      </c>
      <c r="K119" s="2">
        <v>266.14</v>
      </c>
      <c r="L119" s="2">
        <v>0</v>
      </c>
      <c r="M119" s="2">
        <v>0</v>
      </c>
      <c r="N119" s="2">
        <v>0</v>
      </c>
      <c r="O119" s="2">
        <v>34.598199999999999</v>
      </c>
      <c r="P119" s="2">
        <v>329.06819999999999</v>
      </c>
      <c r="Q119">
        <v>3</v>
      </c>
    </row>
    <row r="120" spans="1:17" x14ac:dyDescent="0.25">
      <c r="A120" t="s">
        <v>422</v>
      </c>
      <c r="B120" t="s">
        <v>404</v>
      </c>
      <c r="C120" t="s">
        <v>1</v>
      </c>
      <c r="D120" t="s">
        <v>0</v>
      </c>
      <c r="E120">
        <v>117304</v>
      </c>
      <c r="F120" t="s">
        <v>208</v>
      </c>
      <c r="G120" t="s">
        <v>209</v>
      </c>
      <c r="H120" s="2">
        <v>1.5</v>
      </c>
      <c r="I120" s="2">
        <v>0</v>
      </c>
      <c r="J120" s="2">
        <v>0</v>
      </c>
      <c r="K120" s="2">
        <v>14.09</v>
      </c>
      <c r="L120" s="2">
        <v>0</v>
      </c>
      <c r="M120" s="2">
        <v>0</v>
      </c>
      <c r="N120" s="2">
        <v>0</v>
      </c>
      <c r="O120" s="2">
        <v>1.8317000000000001</v>
      </c>
      <c r="P120" s="2">
        <v>17.421700000000001</v>
      </c>
      <c r="Q120">
        <v>3</v>
      </c>
    </row>
    <row r="121" spans="1:17" x14ac:dyDescent="0.25">
      <c r="A121" t="s">
        <v>422</v>
      </c>
      <c r="B121" t="s">
        <v>404</v>
      </c>
      <c r="C121" t="s">
        <v>1</v>
      </c>
      <c r="D121" t="s">
        <v>0</v>
      </c>
      <c r="E121">
        <v>117287</v>
      </c>
      <c r="F121" t="s">
        <v>208</v>
      </c>
      <c r="G121" t="s">
        <v>209</v>
      </c>
      <c r="H121" s="2">
        <v>16.28</v>
      </c>
      <c r="I121" s="2">
        <v>0</v>
      </c>
      <c r="J121" s="2">
        <v>0</v>
      </c>
      <c r="K121" s="2">
        <v>152.91999999999999</v>
      </c>
      <c r="L121" s="2">
        <v>0</v>
      </c>
      <c r="M121" s="2">
        <v>0</v>
      </c>
      <c r="N121" s="2">
        <v>0</v>
      </c>
      <c r="O121" s="2">
        <v>19.8796</v>
      </c>
      <c r="P121" s="2">
        <v>189.0796</v>
      </c>
      <c r="Q121">
        <v>3</v>
      </c>
    </row>
    <row r="122" spans="1:17" x14ac:dyDescent="0.25">
      <c r="A122" t="s">
        <v>422</v>
      </c>
      <c r="B122" t="s">
        <v>448</v>
      </c>
      <c r="C122" t="s">
        <v>1</v>
      </c>
      <c r="D122" t="s">
        <v>0</v>
      </c>
      <c r="E122">
        <v>117257</v>
      </c>
      <c r="F122" t="s">
        <v>208</v>
      </c>
      <c r="G122" t="s">
        <v>209</v>
      </c>
      <c r="H122" s="2">
        <v>46.980000000000004</v>
      </c>
      <c r="I122" s="2">
        <v>0</v>
      </c>
      <c r="J122" s="2">
        <v>0</v>
      </c>
      <c r="K122" s="2">
        <v>441.35</v>
      </c>
      <c r="L122" s="2">
        <v>0</v>
      </c>
      <c r="M122" s="2">
        <v>0</v>
      </c>
      <c r="N122" s="2">
        <v>0</v>
      </c>
      <c r="O122" s="2">
        <v>57.375500000000002</v>
      </c>
      <c r="P122" s="2">
        <v>545.70550000000003</v>
      </c>
      <c r="Q122">
        <v>3</v>
      </c>
    </row>
    <row r="123" spans="1:17" x14ac:dyDescent="0.25">
      <c r="A123" t="s">
        <v>422</v>
      </c>
      <c r="B123" t="s">
        <v>447</v>
      </c>
      <c r="C123" t="s">
        <v>1</v>
      </c>
      <c r="D123" t="s">
        <v>0</v>
      </c>
      <c r="E123">
        <v>117214</v>
      </c>
      <c r="F123" t="s">
        <v>208</v>
      </c>
      <c r="G123" t="s">
        <v>209</v>
      </c>
      <c r="H123" s="2">
        <v>32.5</v>
      </c>
      <c r="I123" s="2">
        <v>0</v>
      </c>
      <c r="J123" s="2">
        <v>0</v>
      </c>
      <c r="K123" s="2">
        <v>305.41000000000003</v>
      </c>
      <c r="L123" s="2">
        <v>0</v>
      </c>
      <c r="M123" s="2">
        <v>0</v>
      </c>
      <c r="N123" s="2">
        <v>0</v>
      </c>
      <c r="O123" s="2">
        <v>39.703300000000006</v>
      </c>
      <c r="P123" s="2">
        <v>377.61330000000004</v>
      </c>
      <c r="Q123">
        <v>3</v>
      </c>
    </row>
    <row r="124" spans="1:17" x14ac:dyDescent="0.25">
      <c r="A124" t="s">
        <v>422</v>
      </c>
      <c r="B124" t="s">
        <v>403</v>
      </c>
      <c r="C124" t="s">
        <v>1</v>
      </c>
      <c r="D124" t="s">
        <v>0</v>
      </c>
      <c r="E124">
        <v>117161</v>
      </c>
      <c r="F124" t="s">
        <v>208</v>
      </c>
      <c r="G124" t="s">
        <v>209</v>
      </c>
      <c r="H124" s="2">
        <v>7.71</v>
      </c>
      <c r="I124" s="2">
        <v>0</v>
      </c>
      <c r="J124" s="2">
        <v>0</v>
      </c>
      <c r="K124" s="2">
        <v>72.41</v>
      </c>
      <c r="L124" s="2">
        <v>0</v>
      </c>
      <c r="M124" s="2">
        <v>0</v>
      </c>
      <c r="N124" s="2">
        <v>0</v>
      </c>
      <c r="O124" s="2">
        <v>9.4132999999999996</v>
      </c>
      <c r="P124" s="2">
        <v>89.533299999999997</v>
      </c>
      <c r="Q124">
        <v>3</v>
      </c>
    </row>
    <row r="125" spans="1:17" x14ac:dyDescent="0.25">
      <c r="A125" t="s">
        <v>422</v>
      </c>
      <c r="B125" t="s">
        <v>403</v>
      </c>
      <c r="C125" t="s">
        <v>1</v>
      </c>
      <c r="D125" t="s">
        <v>0</v>
      </c>
      <c r="E125">
        <v>117162</v>
      </c>
      <c r="F125" t="s">
        <v>208</v>
      </c>
      <c r="G125" t="s">
        <v>209</v>
      </c>
      <c r="H125" s="2">
        <v>7.37</v>
      </c>
      <c r="I125" s="2">
        <v>0</v>
      </c>
      <c r="J125" s="2">
        <v>0</v>
      </c>
      <c r="K125" s="2">
        <v>69.239999999999995</v>
      </c>
      <c r="L125" s="2">
        <v>0</v>
      </c>
      <c r="M125" s="2">
        <v>0</v>
      </c>
      <c r="N125" s="2">
        <v>0</v>
      </c>
      <c r="O125" s="2">
        <v>9.001199999999999</v>
      </c>
      <c r="P125" s="2">
        <v>85.611199999999997</v>
      </c>
      <c r="Q125">
        <v>3</v>
      </c>
    </row>
    <row r="126" spans="1:17" x14ac:dyDescent="0.25">
      <c r="A126" t="s">
        <v>422</v>
      </c>
      <c r="B126" t="s">
        <v>446</v>
      </c>
      <c r="C126" t="s">
        <v>1</v>
      </c>
      <c r="D126" t="s">
        <v>0</v>
      </c>
      <c r="E126">
        <v>118187</v>
      </c>
      <c r="F126" t="s">
        <v>208</v>
      </c>
      <c r="G126" t="s">
        <v>209</v>
      </c>
      <c r="H126" s="2">
        <v>5.53</v>
      </c>
      <c r="I126" s="2">
        <v>0</v>
      </c>
      <c r="J126" s="2">
        <v>0</v>
      </c>
      <c r="K126" s="2">
        <v>50.23</v>
      </c>
      <c r="L126" s="2">
        <v>0</v>
      </c>
      <c r="M126" s="2">
        <v>0</v>
      </c>
      <c r="N126" s="2">
        <v>0</v>
      </c>
      <c r="O126" s="2">
        <v>6.5298999999999996</v>
      </c>
      <c r="P126" s="2">
        <v>62.289899999999996</v>
      </c>
      <c r="Q126">
        <v>3</v>
      </c>
    </row>
    <row r="127" spans="1:17" x14ac:dyDescent="0.25">
      <c r="A127" t="s">
        <v>422</v>
      </c>
      <c r="B127" t="s">
        <v>405</v>
      </c>
      <c r="C127" t="s">
        <v>1</v>
      </c>
      <c r="D127" t="s">
        <v>0</v>
      </c>
      <c r="E127">
        <v>117346</v>
      </c>
      <c r="F127" t="s">
        <v>208</v>
      </c>
      <c r="G127" t="s">
        <v>209</v>
      </c>
      <c r="H127" s="2">
        <v>1.71</v>
      </c>
      <c r="I127" s="2">
        <v>0</v>
      </c>
      <c r="J127" s="2">
        <v>0</v>
      </c>
      <c r="K127" s="2">
        <v>15.62</v>
      </c>
      <c r="L127" s="2">
        <v>0</v>
      </c>
      <c r="M127" s="2">
        <v>0</v>
      </c>
      <c r="N127" s="2">
        <v>0</v>
      </c>
      <c r="O127" s="2">
        <v>2.0306000000000002</v>
      </c>
      <c r="P127" s="2">
        <v>19.360599999999998</v>
      </c>
      <c r="Q127">
        <v>3</v>
      </c>
    </row>
    <row r="128" spans="1:17" x14ac:dyDescent="0.25">
      <c r="A128" t="s">
        <v>422</v>
      </c>
      <c r="B128" t="s">
        <v>439</v>
      </c>
      <c r="C128" t="s">
        <v>1</v>
      </c>
      <c r="D128" t="s">
        <v>0</v>
      </c>
      <c r="E128">
        <v>117562</v>
      </c>
      <c r="F128" t="s">
        <v>208</v>
      </c>
      <c r="G128" t="s">
        <v>209</v>
      </c>
      <c r="H128" s="2">
        <v>5.5600000000000005</v>
      </c>
      <c r="I128" s="2">
        <v>0</v>
      </c>
      <c r="J128" s="2">
        <v>0</v>
      </c>
      <c r="K128" s="2">
        <v>50.5</v>
      </c>
      <c r="L128" s="2">
        <v>0</v>
      </c>
      <c r="M128" s="2">
        <v>0</v>
      </c>
      <c r="N128" s="2">
        <v>0</v>
      </c>
      <c r="O128" s="2">
        <v>6.5650000000000004</v>
      </c>
      <c r="P128" s="2">
        <v>62.625</v>
      </c>
      <c r="Q128">
        <v>3</v>
      </c>
    </row>
    <row r="129" spans="1:17" x14ac:dyDescent="0.25">
      <c r="A129" t="s">
        <v>422</v>
      </c>
      <c r="B129" t="s">
        <v>440</v>
      </c>
      <c r="C129" t="s">
        <v>1</v>
      </c>
      <c r="D129" t="s">
        <v>0</v>
      </c>
      <c r="E129">
        <v>117444</v>
      </c>
      <c r="F129" t="s">
        <v>208</v>
      </c>
      <c r="G129" t="s">
        <v>209</v>
      </c>
      <c r="H129" s="2">
        <v>1.72</v>
      </c>
      <c r="I129" s="2">
        <v>0</v>
      </c>
      <c r="J129" s="2">
        <v>0</v>
      </c>
      <c r="K129" s="2">
        <v>15.61</v>
      </c>
      <c r="L129" s="2">
        <v>0</v>
      </c>
      <c r="M129" s="2">
        <v>0</v>
      </c>
      <c r="N129" s="2">
        <v>0</v>
      </c>
      <c r="O129" s="2">
        <v>2.0293000000000001</v>
      </c>
      <c r="P129" s="2">
        <v>19.359299999999998</v>
      </c>
      <c r="Q129">
        <v>3</v>
      </c>
    </row>
    <row r="130" spans="1:17" x14ac:dyDescent="0.25">
      <c r="A130" t="s">
        <v>422</v>
      </c>
      <c r="B130" t="s">
        <v>437</v>
      </c>
      <c r="C130" t="s">
        <v>1</v>
      </c>
      <c r="D130" t="s">
        <v>0</v>
      </c>
      <c r="E130">
        <v>117784</v>
      </c>
      <c r="F130" t="s">
        <v>208</v>
      </c>
      <c r="G130" t="s">
        <v>209</v>
      </c>
      <c r="H130" s="2">
        <v>11.19</v>
      </c>
      <c r="I130" s="2">
        <v>0</v>
      </c>
      <c r="J130" s="2">
        <v>0</v>
      </c>
      <c r="K130" s="2">
        <v>101.69</v>
      </c>
      <c r="L130" s="2">
        <v>0</v>
      </c>
      <c r="M130" s="2">
        <v>0</v>
      </c>
      <c r="N130" s="2">
        <v>0</v>
      </c>
      <c r="O130" s="2">
        <v>13.2197</v>
      </c>
      <c r="P130" s="2">
        <v>126.0997</v>
      </c>
      <c r="Q130">
        <v>3</v>
      </c>
    </row>
    <row r="131" spans="1:17" x14ac:dyDescent="0.25">
      <c r="A131" t="s">
        <v>422</v>
      </c>
      <c r="B131" t="s">
        <v>434</v>
      </c>
      <c r="C131" t="s">
        <v>1</v>
      </c>
      <c r="D131" t="s">
        <v>0</v>
      </c>
      <c r="E131">
        <v>117997</v>
      </c>
      <c r="F131" t="s">
        <v>208</v>
      </c>
      <c r="G131" t="s">
        <v>209</v>
      </c>
      <c r="H131" s="2">
        <v>25.79</v>
      </c>
      <c r="I131" s="2">
        <v>0</v>
      </c>
      <c r="J131" s="2">
        <v>0</v>
      </c>
      <c r="K131" s="2">
        <v>234.21</v>
      </c>
      <c r="L131" s="2">
        <v>0</v>
      </c>
      <c r="M131" s="2">
        <v>0</v>
      </c>
      <c r="N131" s="2">
        <v>0</v>
      </c>
      <c r="O131" s="2">
        <v>30.447300000000002</v>
      </c>
      <c r="P131" s="2">
        <v>290.44729999999998</v>
      </c>
      <c r="Q131">
        <v>3</v>
      </c>
    </row>
    <row r="132" spans="1:17" x14ac:dyDescent="0.25">
      <c r="A132" t="s">
        <v>422</v>
      </c>
      <c r="B132" t="s">
        <v>431</v>
      </c>
      <c r="C132" t="s">
        <v>1</v>
      </c>
      <c r="D132" t="s">
        <v>0</v>
      </c>
      <c r="E132">
        <v>135807</v>
      </c>
      <c r="F132" t="s">
        <v>208</v>
      </c>
      <c r="G132" t="s">
        <v>209</v>
      </c>
      <c r="H132" s="2">
        <v>2.46</v>
      </c>
      <c r="I132" s="2">
        <v>0</v>
      </c>
      <c r="J132" s="2">
        <v>0</v>
      </c>
      <c r="K132" s="2">
        <v>24.53</v>
      </c>
      <c r="L132" s="2">
        <v>0</v>
      </c>
      <c r="M132" s="2">
        <v>0</v>
      </c>
      <c r="N132" s="2">
        <v>0</v>
      </c>
      <c r="O132" s="2">
        <v>3.1889000000000003</v>
      </c>
      <c r="P132" s="2">
        <v>30.178900000000002</v>
      </c>
      <c r="Q132">
        <v>3</v>
      </c>
    </row>
    <row r="133" spans="1:17" x14ac:dyDescent="0.25">
      <c r="A133" t="s">
        <v>422</v>
      </c>
      <c r="B133" t="s">
        <v>444</v>
      </c>
      <c r="C133" t="s">
        <v>1</v>
      </c>
      <c r="D133" t="s">
        <v>0</v>
      </c>
      <c r="E133">
        <v>118586</v>
      </c>
      <c r="F133" t="s">
        <v>208</v>
      </c>
      <c r="G133" t="s">
        <v>209</v>
      </c>
      <c r="H133" s="2">
        <v>4.6100000000000003</v>
      </c>
      <c r="I133" s="2">
        <v>0</v>
      </c>
      <c r="J133" s="2">
        <v>0</v>
      </c>
      <c r="K133" s="2">
        <v>40.04</v>
      </c>
      <c r="L133" s="2">
        <v>0</v>
      </c>
      <c r="M133" s="2">
        <v>0</v>
      </c>
      <c r="N133" s="2">
        <v>0</v>
      </c>
      <c r="O133" s="2">
        <v>5.2052000000000005</v>
      </c>
      <c r="P133" s="2">
        <v>49.855199999999996</v>
      </c>
      <c r="Q133">
        <v>3</v>
      </c>
    </row>
    <row r="134" spans="1:17" x14ac:dyDescent="0.25">
      <c r="A134" t="s">
        <v>422</v>
      </c>
      <c r="B134" t="s">
        <v>439</v>
      </c>
      <c r="C134" t="s">
        <v>1</v>
      </c>
      <c r="D134" t="s">
        <v>0</v>
      </c>
      <c r="E134">
        <v>117549</v>
      </c>
      <c r="F134" t="s">
        <v>208</v>
      </c>
      <c r="G134" t="s">
        <v>209</v>
      </c>
      <c r="H134" s="2">
        <v>17.04</v>
      </c>
      <c r="I134" s="2">
        <v>0</v>
      </c>
      <c r="J134" s="2">
        <v>0</v>
      </c>
      <c r="K134" s="2">
        <v>154.63999999999999</v>
      </c>
      <c r="L134" s="2">
        <v>0</v>
      </c>
      <c r="M134" s="2">
        <v>0</v>
      </c>
      <c r="N134" s="2">
        <v>0</v>
      </c>
      <c r="O134" s="2">
        <v>20.103199999999998</v>
      </c>
      <c r="P134" s="2">
        <v>191.78319999999997</v>
      </c>
      <c r="Q134">
        <v>3</v>
      </c>
    </row>
    <row r="135" spans="1:17" x14ac:dyDescent="0.25">
      <c r="A135" t="s">
        <v>422</v>
      </c>
      <c r="B135" t="s">
        <v>391</v>
      </c>
      <c r="C135" t="s">
        <v>1</v>
      </c>
      <c r="D135" t="s">
        <v>0</v>
      </c>
      <c r="E135">
        <v>116165</v>
      </c>
      <c r="F135" t="s">
        <v>208</v>
      </c>
      <c r="G135" t="s">
        <v>209</v>
      </c>
      <c r="H135" s="2">
        <v>2.96</v>
      </c>
      <c r="I135" s="2">
        <v>0</v>
      </c>
      <c r="J135" s="2">
        <v>0</v>
      </c>
      <c r="K135" s="2">
        <v>27.98</v>
      </c>
      <c r="L135" s="2">
        <v>0</v>
      </c>
      <c r="M135" s="2">
        <v>0</v>
      </c>
      <c r="N135" s="2">
        <v>0</v>
      </c>
      <c r="O135" s="2">
        <v>3.6374</v>
      </c>
      <c r="P135" s="2">
        <v>34.577400000000004</v>
      </c>
      <c r="Q135">
        <v>3</v>
      </c>
    </row>
    <row r="136" spans="1:17" x14ac:dyDescent="0.25">
      <c r="A136" t="s">
        <v>422</v>
      </c>
      <c r="B136" t="s">
        <v>428</v>
      </c>
      <c r="C136" t="s">
        <v>1</v>
      </c>
      <c r="D136" t="s">
        <v>0</v>
      </c>
      <c r="E136">
        <v>118650</v>
      </c>
      <c r="F136" t="s">
        <v>208</v>
      </c>
      <c r="G136" t="s">
        <v>209</v>
      </c>
      <c r="H136" s="2">
        <v>21.89</v>
      </c>
      <c r="I136" s="2">
        <v>0</v>
      </c>
      <c r="J136" s="2">
        <v>0</v>
      </c>
      <c r="K136" s="2">
        <v>189.4</v>
      </c>
      <c r="L136" s="2">
        <v>0</v>
      </c>
      <c r="M136" s="2">
        <v>0</v>
      </c>
      <c r="N136" s="2">
        <v>0</v>
      </c>
      <c r="O136" s="2">
        <v>24.622</v>
      </c>
      <c r="P136" s="2">
        <v>235.91200000000003</v>
      </c>
      <c r="Q136">
        <v>3</v>
      </c>
    </row>
    <row r="137" spans="1:17" x14ac:dyDescent="0.25">
      <c r="A137" t="s">
        <v>422</v>
      </c>
      <c r="B137" t="s">
        <v>434</v>
      </c>
      <c r="C137" t="s">
        <v>1</v>
      </c>
      <c r="D137" t="s">
        <v>0</v>
      </c>
      <c r="E137">
        <v>117989</v>
      </c>
      <c r="F137" t="s">
        <v>208</v>
      </c>
      <c r="G137" t="s">
        <v>209</v>
      </c>
      <c r="H137" s="2">
        <v>22.57</v>
      </c>
      <c r="I137" s="2">
        <v>0</v>
      </c>
      <c r="J137" s="2">
        <v>0</v>
      </c>
      <c r="K137" s="2">
        <v>204.93</v>
      </c>
      <c r="L137" s="2">
        <v>0</v>
      </c>
      <c r="M137" s="2">
        <v>0</v>
      </c>
      <c r="N137" s="2">
        <v>0</v>
      </c>
      <c r="O137" s="2">
        <v>26.640900000000002</v>
      </c>
      <c r="P137" s="2">
        <v>254.14089999999999</v>
      </c>
      <c r="Q137">
        <v>3</v>
      </c>
    </row>
    <row r="138" spans="1:17" hidden="1" x14ac:dyDescent="0.25">
      <c r="A138" t="s">
        <v>320</v>
      </c>
      <c r="B138" t="s">
        <v>336</v>
      </c>
      <c r="C138" t="s">
        <v>1</v>
      </c>
      <c r="D138" t="s">
        <v>0</v>
      </c>
      <c r="E138">
        <v>8569</v>
      </c>
      <c r="F138" t="s">
        <v>245</v>
      </c>
      <c r="G138" t="s">
        <v>246</v>
      </c>
      <c r="H138" s="2">
        <v>0</v>
      </c>
      <c r="I138" s="2">
        <v>0</v>
      </c>
      <c r="J138" s="2">
        <v>0</v>
      </c>
      <c r="K138" s="2">
        <v>40</v>
      </c>
      <c r="L138" s="2">
        <v>0</v>
      </c>
      <c r="M138" s="2">
        <v>0</v>
      </c>
      <c r="N138" s="2">
        <v>0</v>
      </c>
      <c r="O138" s="2">
        <v>5.2</v>
      </c>
      <c r="P138" s="2">
        <v>45.2</v>
      </c>
      <c r="Q138">
        <v>3</v>
      </c>
    </row>
    <row r="139" spans="1:17" hidden="1" x14ac:dyDescent="0.25">
      <c r="A139" t="s">
        <v>320</v>
      </c>
      <c r="B139" t="s">
        <v>336</v>
      </c>
      <c r="C139" t="s">
        <v>1</v>
      </c>
      <c r="D139" t="s">
        <v>0</v>
      </c>
      <c r="E139">
        <v>1191608</v>
      </c>
      <c r="F139" t="s">
        <v>237</v>
      </c>
      <c r="G139" t="s">
        <v>238</v>
      </c>
      <c r="H139" s="2">
        <v>0</v>
      </c>
      <c r="I139" s="2">
        <v>0</v>
      </c>
      <c r="J139" s="2">
        <v>0</v>
      </c>
      <c r="K139" s="2">
        <v>14.16</v>
      </c>
      <c r="L139" s="2">
        <v>0</v>
      </c>
      <c r="M139" s="2">
        <v>0</v>
      </c>
      <c r="N139" s="2">
        <v>0</v>
      </c>
      <c r="O139" s="2">
        <v>1.8408</v>
      </c>
      <c r="P139" s="2">
        <v>16.000800000000002</v>
      </c>
      <c r="Q139">
        <v>3</v>
      </c>
    </row>
    <row r="140" spans="1:17" hidden="1" x14ac:dyDescent="0.25">
      <c r="A140" t="s">
        <v>320</v>
      </c>
      <c r="B140" t="s">
        <v>335</v>
      </c>
      <c r="C140" t="s">
        <v>1</v>
      </c>
      <c r="D140" t="s">
        <v>0</v>
      </c>
      <c r="E140">
        <v>490</v>
      </c>
      <c r="F140" t="s">
        <v>280</v>
      </c>
      <c r="G140" t="s">
        <v>306</v>
      </c>
      <c r="H140" s="2">
        <v>0</v>
      </c>
      <c r="I140" s="2">
        <v>0</v>
      </c>
      <c r="J140" s="2">
        <v>0</v>
      </c>
      <c r="K140" s="2">
        <v>22.12</v>
      </c>
      <c r="L140" s="2">
        <v>0</v>
      </c>
      <c r="M140" s="2">
        <v>0</v>
      </c>
      <c r="N140" s="2">
        <v>0</v>
      </c>
      <c r="O140" s="2">
        <v>2.8756000000000004</v>
      </c>
      <c r="P140" s="2">
        <v>24.995600000000003</v>
      </c>
      <c r="Q140">
        <v>3</v>
      </c>
    </row>
    <row r="141" spans="1:17" hidden="1" x14ac:dyDescent="0.25">
      <c r="A141" t="s">
        <v>320</v>
      </c>
      <c r="B141" t="s">
        <v>347</v>
      </c>
      <c r="C141" t="s">
        <v>1</v>
      </c>
      <c r="D141" t="s">
        <v>0</v>
      </c>
      <c r="E141">
        <v>10903</v>
      </c>
      <c r="F141" t="s">
        <v>241</v>
      </c>
      <c r="G141" t="s">
        <v>242</v>
      </c>
      <c r="H141" s="2">
        <v>0</v>
      </c>
      <c r="I141" s="2">
        <v>0</v>
      </c>
      <c r="J141" s="2">
        <v>0</v>
      </c>
      <c r="K141" s="2">
        <v>18.72</v>
      </c>
      <c r="L141" s="2">
        <v>0</v>
      </c>
      <c r="M141" s="2">
        <v>0</v>
      </c>
      <c r="N141" s="2">
        <v>0</v>
      </c>
      <c r="O141" s="2">
        <v>2.4335999999999998</v>
      </c>
      <c r="P141" s="2">
        <v>21.153599999999997</v>
      </c>
      <c r="Q141">
        <v>3</v>
      </c>
    </row>
    <row r="142" spans="1:17" hidden="1" x14ac:dyDescent="0.25">
      <c r="A142" t="s">
        <v>320</v>
      </c>
      <c r="B142" t="s">
        <v>332</v>
      </c>
      <c r="C142" t="s">
        <v>1</v>
      </c>
      <c r="D142" t="s">
        <v>0</v>
      </c>
      <c r="E142">
        <v>7568</v>
      </c>
      <c r="F142" t="s">
        <v>358</v>
      </c>
      <c r="G142" t="s">
        <v>359</v>
      </c>
      <c r="H142" s="2">
        <v>22.35</v>
      </c>
      <c r="I142" s="2">
        <v>0</v>
      </c>
      <c r="J142" s="2">
        <v>0</v>
      </c>
      <c r="K142" s="2">
        <v>191.22</v>
      </c>
      <c r="L142" s="2">
        <v>0</v>
      </c>
      <c r="M142" s="2">
        <v>0</v>
      </c>
      <c r="N142" s="2">
        <v>0</v>
      </c>
      <c r="O142" s="2">
        <v>24.858599999999999</v>
      </c>
      <c r="P142" s="2">
        <v>238.42859999999999</v>
      </c>
      <c r="Q142">
        <v>3</v>
      </c>
    </row>
    <row r="143" spans="1:17" hidden="1" x14ac:dyDescent="0.25">
      <c r="A143" t="s">
        <v>320</v>
      </c>
      <c r="B143" t="s">
        <v>347</v>
      </c>
      <c r="C143" t="s">
        <v>1</v>
      </c>
      <c r="D143" t="s">
        <v>0</v>
      </c>
      <c r="E143">
        <v>5468</v>
      </c>
      <c r="F143" t="s">
        <v>234</v>
      </c>
      <c r="G143" t="s">
        <v>235</v>
      </c>
      <c r="H143" s="2">
        <v>0</v>
      </c>
      <c r="I143" s="2">
        <v>0</v>
      </c>
      <c r="J143" s="2">
        <v>0</v>
      </c>
      <c r="K143" s="2">
        <v>42.14</v>
      </c>
      <c r="L143" s="2">
        <v>0</v>
      </c>
      <c r="M143" s="2">
        <v>0</v>
      </c>
      <c r="N143" s="2">
        <v>0</v>
      </c>
      <c r="O143" s="2">
        <v>5.4782000000000002</v>
      </c>
      <c r="P143" s="2">
        <v>47.618200000000002</v>
      </c>
      <c r="Q143">
        <v>3</v>
      </c>
    </row>
    <row r="144" spans="1:17" hidden="1" x14ac:dyDescent="0.25">
      <c r="A144" t="s">
        <v>320</v>
      </c>
      <c r="B144" t="s">
        <v>288</v>
      </c>
      <c r="C144" t="s">
        <v>1</v>
      </c>
      <c r="D144" t="s">
        <v>0</v>
      </c>
      <c r="E144">
        <v>568</v>
      </c>
      <c r="F144" t="s">
        <v>300</v>
      </c>
      <c r="G144" t="s">
        <v>301</v>
      </c>
      <c r="H144" s="2">
        <v>0</v>
      </c>
      <c r="I144" s="2">
        <v>0</v>
      </c>
      <c r="J144" s="2">
        <v>0</v>
      </c>
      <c r="K144" s="2">
        <v>1088</v>
      </c>
      <c r="L144" s="2">
        <v>0</v>
      </c>
      <c r="M144" s="2">
        <v>0</v>
      </c>
      <c r="N144" s="2">
        <v>0</v>
      </c>
      <c r="O144" s="2">
        <v>141.44</v>
      </c>
      <c r="P144" s="2">
        <v>1229.44</v>
      </c>
      <c r="Q144">
        <v>3</v>
      </c>
    </row>
    <row r="145" spans="1:17" hidden="1" x14ac:dyDescent="0.25">
      <c r="A145" t="s">
        <v>320</v>
      </c>
      <c r="B145" t="s">
        <v>337</v>
      </c>
      <c r="C145" t="s">
        <v>1</v>
      </c>
      <c r="D145" t="s">
        <v>0</v>
      </c>
      <c r="E145">
        <v>25802</v>
      </c>
      <c r="F145" t="s">
        <v>267</v>
      </c>
      <c r="G145" t="s">
        <v>268</v>
      </c>
      <c r="H145" s="2">
        <v>0</v>
      </c>
      <c r="I145" s="2">
        <v>0</v>
      </c>
      <c r="J145" s="2">
        <v>0</v>
      </c>
      <c r="K145" s="2">
        <v>8.94</v>
      </c>
      <c r="L145" s="2">
        <v>0</v>
      </c>
      <c r="M145" s="2">
        <v>0</v>
      </c>
      <c r="N145" s="2">
        <v>0</v>
      </c>
      <c r="O145" s="2">
        <v>1.1621999999999999</v>
      </c>
      <c r="P145" s="2">
        <v>10.1022</v>
      </c>
      <c r="Q145">
        <v>3</v>
      </c>
    </row>
    <row r="146" spans="1:17" hidden="1" x14ac:dyDescent="0.25">
      <c r="A146" t="s">
        <v>320</v>
      </c>
      <c r="B146" t="s">
        <v>266</v>
      </c>
      <c r="C146" t="s">
        <v>1</v>
      </c>
      <c r="D146" t="s">
        <v>0</v>
      </c>
      <c r="E146">
        <v>1527497</v>
      </c>
      <c r="F146" t="s">
        <v>243</v>
      </c>
      <c r="G146" t="s">
        <v>244</v>
      </c>
      <c r="H146" s="2">
        <v>0</v>
      </c>
      <c r="I146" s="2">
        <v>0</v>
      </c>
      <c r="J146" s="2">
        <v>0</v>
      </c>
      <c r="K146" s="2">
        <v>6.42</v>
      </c>
      <c r="L146" s="2">
        <v>0</v>
      </c>
      <c r="M146" s="2">
        <v>0</v>
      </c>
      <c r="N146" s="2">
        <v>0</v>
      </c>
      <c r="O146" s="2">
        <v>0.83460000000000001</v>
      </c>
      <c r="P146" s="2">
        <v>7.2545999999999999</v>
      </c>
      <c r="Q146">
        <v>3</v>
      </c>
    </row>
    <row r="147" spans="1:17" hidden="1" x14ac:dyDescent="0.25">
      <c r="A147" t="s">
        <v>320</v>
      </c>
      <c r="B147" t="s">
        <v>266</v>
      </c>
      <c r="C147" t="s">
        <v>1</v>
      </c>
      <c r="D147" t="s">
        <v>0</v>
      </c>
      <c r="E147">
        <v>7030</v>
      </c>
      <c r="F147" t="s">
        <v>245</v>
      </c>
      <c r="G147" t="s">
        <v>246</v>
      </c>
      <c r="H147" s="2">
        <v>0</v>
      </c>
      <c r="I147" s="2">
        <v>0</v>
      </c>
      <c r="J147" s="2">
        <v>0</v>
      </c>
      <c r="K147" s="2">
        <v>250</v>
      </c>
      <c r="L147" s="2">
        <v>0</v>
      </c>
      <c r="M147" s="2">
        <v>0</v>
      </c>
      <c r="N147" s="2">
        <v>0</v>
      </c>
      <c r="O147" s="2">
        <v>32.5</v>
      </c>
      <c r="P147" s="2">
        <v>282.5</v>
      </c>
      <c r="Q147">
        <v>3</v>
      </c>
    </row>
    <row r="148" spans="1:17" hidden="1" x14ac:dyDescent="0.25">
      <c r="A148" t="s">
        <v>320</v>
      </c>
      <c r="B148" t="s">
        <v>298</v>
      </c>
      <c r="C148" t="s">
        <v>1</v>
      </c>
      <c r="D148" t="s">
        <v>0</v>
      </c>
      <c r="E148">
        <v>6815</v>
      </c>
      <c r="F148" t="s">
        <v>245</v>
      </c>
      <c r="G148" t="s">
        <v>246</v>
      </c>
      <c r="H148" s="2">
        <v>0</v>
      </c>
      <c r="I148" s="2">
        <v>0</v>
      </c>
      <c r="J148" s="2">
        <v>0</v>
      </c>
      <c r="K148" s="2">
        <v>87</v>
      </c>
      <c r="L148" s="2">
        <v>0</v>
      </c>
      <c r="M148" s="2">
        <v>0</v>
      </c>
      <c r="N148" s="2">
        <v>0</v>
      </c>
      <c r="O148" s="2">
        <v>11.31</v>
      </c>
      <c r="P148" s="2">
        <v>98.31</v>
      </c>
      <c r="Q148">
        <v>3</v>
      </c>
    </row>
    <row r="149" spans="1:17" hidden="1" x14ac:dyDescent="0.25">
      <c r="A149" t="s">
        <v>320</v>
      </c>
      <c r="B149" t="s">
        <v>291</v>
      </c>
      <c r="C149" t="s">
        <v>1</v>
      </c>
      <c r="D149" t="s">
        <v>0</v>
      </c>
      <c r="E149">
        <v>6471</v>
      </c>
      <c r="F149" t="s">
        <v>245</v>
      </c>
      <c r="G149" t="s">
        <v>246</v>
      </c>
      <c r="H149" s="2">
        <v>0</v>
      </c>
      <c r="I149" s="2">
        <v>0</v>
      </c>
      <c r="J149" s="2">
        <v>0</v>
      </c>
      <c r="K149" s="2">
        <v>81</v>
      </c>
      <c r="L149" s="2">
        <v>0</v>
      </c>
      <c r="M149" s="2">
        <v>0</v>
      </c>
      <c r="N149" s="2">
        <v>0</v>
      </c>
      <c r="O149" s="2">
        <v>10.530000000000001</v>
      </c>
      <c r="P149" s="2">
        <v>91.53</v>
      </c>
      <c r="Q149">
        <v>3</v>
      </c>
    </row>
    <row r="150" spans="1:17" hidden="1" x14ac:dyDescent="0.25">
      <c r="A150" t="s">
        <v>320</v>
      </c>
      <c r="B150" t="s">
        <v>333</v>
      </c>
      <c r="C150" t="s">
        <v>1</v>
      </c>
      <c r="D150" t="s">
        <v>0</v>
      </c>
      <c r="E150">
        <v>735689</v>
      </c>
      <c r="F150" t="s">
        <v>280</v>
      </c>
      <c r="G150" t="s">
        <v>306</v>
      </c>
      <c r="H150" s="2">
        <v>0</v>
      </c>
      <c r="I150" s="2">
        <v>0</v>
      </c>
      <c r="J150" s="2">
        <v>0</v>
      </c>
      <c r="K150" s="2">
        <v>8.76</v>
      </c>
      <c r="L150" s="2">
        <v>0</v>
      </c>
      <c r="M150" s="2">
        <v>0</v>
      </c>
      <c r="N150" s="2">
        <v>0</v>
      </c>
      <c r="O150" s="2">
        <v>1.1388</v>
      </c>
      <c r="P150" s="2">
        <v>9.8987999999999996</v>
      </c>
      <c r="Q150">
        <v>3</v>
      </c>
    </row>
    <row r="151" spans="1:17" hidden="1" x14ac:dyDescent="0.25">
      <c r="A151" t="s">
        <v>320</v>
      </c>
      <c r="B151" t="s">
        <v>333</v>
      </c>
      <c r="C151" t="s">
        <v>1</v>
      </c>
      <c r="D151" t="s">
        <v>0</v>
      </c>
      <c r="E151">
        <v>501</v>
      </c>
      <c r="F151" t="s">
        <v>280</v>
      </c>
      <c r="G151" t="s">
        <v>306</v>
      </c>
      <c r="H151" s="2">
        <v>0</v>
      </c>
      <c r="I151" s="2">
        <v>0</v>
      </c>
      <c r="J151" s="2">
        <v>0</v>
      </c>
      <c r="K151" s="2">
        <v>110.62</v>
      </c>
      <c r="L151" s="2">
        <v>0</v>
      </c>
      <c r="M151" s="2">
        <v>0</v>
      </c>
      <c r="N151" s="2">
        <v>0</v>
      </c>
      <c r="O151" s="2">
        <v>14.380600000000001</v>
      </c>
      <c r="P151" s="2">
        <v>125.00060000000001</v>
      </c>
      <c r="Q151">
        <v>3</v>
      </c>
    </row>
    <row r="152" spans="1:17" hidden="1" x14ac:dyDescent="0.25">
      <c r="A152" t="s">
        <v>320</v>
      </c>
      <c r="B152" t="s">
        <v>333</v>
      </c>
      <c r="C152" t="s">
        <v>1</v>
      </c>
      <c r="D152" t="s">
        <v>0</v>
      </c>
      <c r="E152">
        <v>1180035</v>
      </c>
      <c r="F152" t="s">
        <v>237</v>
      </c>
      <c r="G152" t="s">
        <v>238</v>
      </c>
      <c r="H152" s="2">
        <v>0</v>
      </c>
      <c r="I152" s="2">
        <v>0</v>
      </c>
      <c r="J152" s="2">
        <v>0</v>
      </c>
      <c r="K152" s="2">
        <v>23.72</v>
      </c>
      <c r="L152" s="2">
        <v>0</v>
      </c>
      <c r="M152" s="2">
        <v>0</v>
      </c>
      <c r="N152" s="2">
        <v>0</v>
      </c>
      <c r="O152" s="2">
        <v>3.0836000000000001</v>
      </c>
      <c r="P152" s="2">
        <v>26.803599999999999</v>
      </c>
      <c r="Q152">
        <v>3</v>
      </c>
    </row>
    <row r="153" spans="1:17" hidden="1" x14ac:dyDescent="0.25">
      <c r="A153" t="s">
        <v>320</v>
      </c>
      <c r="B153" t="s">
        <v>337</v>
      </c>
      <c r="C153" t="s">
        <v>1</v>
      </c>
      <c r="D153" t="s">
        <v>0</v>
      </c>
      <c r="E153">
        <v>153</v>
      </c>
      <c r="F153" t="s">
        <v>356</v>
      </c>
      <c r="G153" t="s">
        <v>357</v>
      </c>
      <c r="H153" s="2">
        <v>0</v>
      </c>
      <c r="I153" s="2">
        <v>0</v>
      </c>
      <c r="J153" s="2">
        <v>0</v>
      </c>
      <c r="K153" s="2">
        <v>250</v>
      </c>
      <c r="L153" s="2">
        <v>0</v>
      </c>
      <c r="M153" s="2">
        <v>0</v>
      </c>
      <c r="N153" s="2">
        <v>0</v>
      </c>
      <c r="O153" s="2">
        <v>32.5</v>
      </c>
      <c r="P153" s="2">
        <v>282.5</v>
      </c>
      <c r="Q153">
        <v>3</v>
      </c>
    </row>
    <row r="154" spans="1:17" hidden="1" x14ac:dyDescent="0.25">
      <c r="A154" t="s">
        <v>320</v>
      </c>
      <c r="B154" t="s">
        <v>337</v>
      </c>
      <c r="C154" t="s">
        <v>1</v>
      </c>
      <c r="D154" t="s">
        <v>0</v>
      </c>
      <c r="E154">
        <v>4649</v>
      </c>
      <c r="F154" t="s">
        <v>294</v>
      </c>
      <c r="G154" t="s">
        <v>295</v>
      </c>
      <c r="H154" s="2">
        <v>0</v>
      </c>
      <c r="I154" s="2">
        <v>0</v>
      </c>
      <c r="J154" s="2">
        <v>0</v>
      </c>
      <c r="K154" s="2">
        <v>122.22</v>
      </c>
      <c r="L154" s="2">
        <v>0</v>
      </c>
      <c r="M154" s="2">
        <v>0</v>
      </c>
      <c r="N154" s="2">
        <v>0</v>
      </c>
      <c r="O154" s="2">
        <v>15.8886</v>
      </c>
      <c r="P154" s="2">
        <v>138.1086</v>
      </c>
      <c r="Q154">
        <v>3</v>
      </c>
    </row>
    <row r="155" spans="1:17" hidden="1" x14ac:dyDescent="0.25">
      <c r="A155" t="s">
        <v>320</v>
      </c>
      <c r="B155" t="s">
        <v>331</v>
      </c>
      <c r="C155" t="s">
        <v>1</v>
      </c>
      <c r="D155" t="s">
        <v>0</v>
      </c>
      <c r="E155">
        <v>648</v>
      </c>
      <c r="F155" t="s">
        <v>300</v>
      </c>
      <c r="G155" t="s">
        <v>301</v>
      </c>
      <c r="H155" s="2">
        <v>0</v>
      </c>
      <c r="I155" s="2">
        <v>0</v>
      </c>
      <c r="J155" s="2">
        <v>0</v>
      </c>
      <c r="K155" s="2">
        <v>60</v>
      </c>
      <c r="L155" s="2">
        <v>0</v>
      </c>
      <c r="M155" s="2">
        <v>0</v>
      </c>
      <c r="N155" s="2">
        <v>0</v>
      </c>
      <c r="O155" s="2">
        <v>7.8000000000000007</v>
      </c>
      <c r="P155" s="2">
        <v>67.8</v>
      </c>
      <c r="Q155">
        <v>3</v>
      </c>
    </row>
    <row r="156" spans="1:17" hidden="1" x14ac:dyDescent="0.25">
      <c r="A156" t="s">
        <v>320</v>
      </c>
      <c r="B156" t="s">
        <v>329</v>
      </c>
      <c r="C156" t="s">
        <v>1</v>
      </c>
      <c r="D156" t="s">
        <v>0</v>
      </c>
      <c r="E156">
        <v>364128</v>
      </c>
      <c r="F156" t="s">
        <v>255</v>
      </c>
      <c r="G156" t="s">
        <v>256</v>
      </c>
      <c r="H156" s="2">
        <v>0</v>
      </c>
      <c r="I156" s="2">
        <v>0</v>
      </c>
      <c r="J156" s="2">
        <v>0</v>
      </c>
      <c r="K156" s="2">
        <v>4.82</v>
      </c>
      <c r="L156" s="2">
        <v>0</v>
      </c>
      <c r="M156" s="2">
        <v>0</v>
      </c>
      <c r="N156" s="2">
        <v>0</v>
      </c>
      <c r="O156" s="2">
        <v>0.62660000000000005</v>
      </c>
      <c r="P156" s="2">
        <v>5.4466000000000001</v>
      </c>
      <c r="Q156">
        <v>3</v>
      </c>
    </row>
    <row r="157" spans="1:17" hidden="1" x14ac:dyDescent="0.25">
      <c r="A157" t="s">
        <v>320</v>
      </c>
      <c r="B157" t="s">
        <v>204</v>
      </c>
      <c r="C157" t="s">
        <v>1</v>
      </c>
      <c r="D157" t="s">
        <v>0</v>
      </c>
      <c r="E157">
        <v>3622229</v>
      </c>
      <c r="F157" t="s">
        <v>354</v>
      </c>
      <c r="G157" t="s">
        <v>355</v>
      </c>
      <c r="H157" s="2">
        <v>0</v>
      </c>
      <c r="I157" s="2">
        <v>0</v>
      </c>
      <c r="J157" s="2">
        <v>0</v>
      </c>
      <c r="K157" s="2">
        <v>79.08</v>
      </c>
      <c r="L157" s="2">
        <v>0</v>
      </c>
      <c r="M157" s="2">
        <v>0</v>
      </c>
      <c r="N157" s="2">
        <v>0</v>
      </c>
      <c r="O157" s="2">
        <v>10.2804</v>
      </c>
      <c r="P157" s="2">
        <v>89.360399999999998</v>
      </c>
      <c r="Q157">
        <v>3</v>
      </c>
    </row>
    <row r="158" spans="1:17" hidden="1" x14ac:dyDescent="0.25">
      <c r="A158" t="s">
        <v>320</v>
      </c>
      <c r="B158" t="s">
        <v>347</v>
      </c>
      <c r="C158" t="s">
        <v>1</v>
      </c>
      <c r="D158" t="s">
        <v>0</v>
      </c>
      <c r="E158">
        <v>360514</v>
      </c>
      <c r="F158" t="s">
        <v>255</v>
      </c>
      <c r="G158" t="s">
        <v>256</v>
      </c>
      <c r="H158" s="2">
        <v>0</v>
      </c>
      <c r="I158" s="2">
        <v>0</v>
      </c>
      <c r="J158" s="2">
        <v>0</v>
      </c>
      <c r="K158" s="2">
        <v>17.260000000000002</v>
      </c>
      <c r="L158" s="2">
        <v>0</v>
      </c>
      <c r="M158" s="2">
        <v>0</v>
      </c>
      <c r="N158" s="2">
        <v>0</v>
      </c>
      <c r="O158" s="2">
        <v>2.2438000000000002</v>
      </c>
      <c r="P158" s="2">
        <v>19.503800000000002</v>
      </c>
      <c r="Q158">
        <v>3</v>
      </c>
    </row>
    <row r="159" spans="1:17" hidden="1" x14ac:dyDescent="0.25">
      <c r="A159" t="s">
        <v>320</v>
      </c>
      <c r="B159" t="s">
        <v>331</v>
      </c>
      <c r="C159" t="s">
        <v>1</v>
      </c>
      <c r="D159" t="s">
        <v>0</v>
      </c>
      <c r="E159">
        <v>5188</v>
      </c>
      <c r="F159" t="s">
        <v>234</v>
      </c>
      <c r="G159" t="s">
        <v>235</v>
      </c>
      <c r="H159" s="2">
        <v>0</v>
      </c>
      <c r="I159" s="2">
        <v>0</v>
      </c>
      <c r="J159" s="2">
        <v>0</v>
      </c>
      <c r="K159" s="2">
        <v>14.33</v>
      </c>
      <c r="L159" s="2">
        <v>0</v>
      </c>
      <c r="M159" s="2">
        <v>0</v>
      </c>
      <c r="N159" s="2">
        <v>0</v>
      </c>
      <c r="O159" s="2">
        <v>1.8629</v>
      </c>
      <c r="P159" s="2">
        <v>16.192900000000002</v>
      </c>
      <c r="Q159">
        <v>3</v>
      </c>
    </row>
    <row r="160" spans="1:17" hidden="1" x14ac:dyDescent="0.25">
      <c r="A160" t="s">
        <v>320</v>
      </c>
      <c r="B160" t="s">
        <v>336</v>
      </c>
      <c r="C160" t="s">
        <v>1</v>
      </c>
      <c r="D160" t="s">
        <v>0</v>
      </c>
      <c r="E160">
        <v>53286</v>
      </c>
      <c r="F160" t="s">
        <v>352</v>
      </c>
      <c r="G160" t="s">
        <v>353</v>
      </c>
      <c r="H160" s="2">
        <v>0</v>
      </c>
      <c r="I160" s="2">
        <v>0</v>
      </c>
      <c r="J160" s="2">
        <v>0</v>
      </c>
      <c r="K160" s="2">
        <v>30.4</v>
      </c>
      <c r="L160" s="2">
        <v>0</v>
      </c>
      <c r="M160" s="2">
        <v>0</v>
      </c>
      <c r="N160" s="2">
        <v>0</v>
      </c>
      <c r="O160" s="2">
        <v>3.952</v>
      </c>
      <c r="P160" s="2">
        <v>34.351999999999997</v>
      </c>
      <c r="Q160">
        <v>3</v>
      </c>
    </row>
    <row r="161" spans="1:17" hidden="1" x14ac:dyDescent="0.25">
      <c r="A161" t="s">
        <v>320</v>
      </c>
      <c r="B161" t="s">
        <v>333</v>
      </c>
      <c r="C161" t="s">
        <v>1</v>
      </c>
      <c r="D161" t="s">
        <v>0</v>
      </c>
      <c r="E161">
        <v>129706</v>
      </c>
      <c r="F161" t="s">
        <v>253</v>
      </c>
      <c r="G161" t="s">
        <v>254</v>
      </c>
      <c r="H161" s="2">
        <v>1.89</v>
      </c>
      <c r="I161" s="2">
        <v>0</v>
      </c>
      <c r="J161" s="2">
        <v>0</v>
      </c>
      <c r="K161" s="2">
        <v>16.03</v>
      </c>
      <c r="L161" s="2">
        <v>0</v>
      </c>
      <c r="M161" s="2">
        <v>0</v>
      </c>
      <c r="N161" s="2">
        <v>0</v>
      </c>
      <c r="O161" s="2">
        <v>2.0839000000000003</v>
      </c>
      <c r="P161" s="2">
        <v>20.003900000000002</v>
      </c>
      <c r="Q161">
        <v>3</v>
      </c>
    </row>
    <row r="162" spans="1:17" hidden="1" x14ac:dyDescent="0.25">
      <c r="A162" t="s">
        <v>320</v>
      </c>
      <c r="B162" t="s">
        <v>333</v>
      </c>
      <c r="C162" t="s">
        <v>1</v>
      </c>
      <c r="D162" t="s">
        <v>0</v>
      </c>
      <c r="E162">
        <v>25457</v>
      </c>
      <c r="F162" t="s">
        <v>267</v>
      </c>
      <c r="G162" t="s">
        <v>268</v>
      </c>
      <c r="H162" s="2">
        <v>0</v>
      </c>
      <c r="I162" s="2">
        <v>0</v>
      </c>
      <c r="J162" s="2">
        <v>0</v>
      </c>
      <c r="K162" s="2">
        <v>62.32</v>
      </c>
      <c r="L162" s="2">
        <v>0</v>
      </c>
      <c r="M162" s="2">
        <v>0</v>
      </c>
      <c r="N162" s="2">
        <v>0</v>
      </c>
      <c r="O162" s="2">
        <v>8.1015999999999995</v>
      </c>
      <c r="P162" s="2">
        <v>70.421599999999998</v>
      </c>
      <c r="Q162">
        <v>3</v>
      </c>
    </row>
    <row r="163" spans="1:17" hidden="1" x14ac:dyDescent="0.25">
      <c r="A163" t="s">
        <v>320</v>
      </c>
      <c r="B163" t="s">
        <v>348</v>
      </c>
      <c r="C163" t="s">
        <v>1</v>
      </c>
      <c r="D163" t="s">
        <v>0</v>
      </c>
      <c r="E163">
        <v>629</v>
      </c>
      <c r="F163" t="s">
        <v>251</v>
      </c>
      <c r="G163" t="s">
        <v>252</v>
      </c>
      <c r="H163" s="2">
        <v>0</v>
      </c>
      <c r="I163" s="2">
        <v>0</v>
      </c>
      <c r="J163" s="2">
        <v>0</v>
      </c>
      <c r="K163" s="2">
        <v>47.79</v>
      </c>
      <c r="L163" s="2">
        <v>0</v>
      </c>
      <c r="M163" s="2">
        <v>0</v>
      </c>
      <c r="N163" s="2">
        <v>0</v>
      </c>
      <c r="O163" s="2">
        <v>6.2126999999999999</v>
      </c>
      <c r="P163" s="2">
        <v>54.002699999999997</v>
      </c>
      <c r="Q163">
        <v>3</v>
      </c>
    </row>
    <row r="164" spans="1:17" hidden="1" x14ac:dyDescent="0.25">
      <c r="A164" t="s">
        <v>320</v>
      </c>
      <c r="B164" t="s">
        <v>331</v>
      </c>
      <c r="C164" t="s">
        <v>1</v>
      </c>
      <c r="D164" t="s">
        <v>0</v>
      </c>
      <c r="E164">
        <v>745484</v>
      </c>
      <c r="F164" t="s">
        <v>237</v>
      </c>
      <c r="G164" t="s">
        <v>238</v>
      </c>
      <c r="H164" s="2">
        <v>0</v>
      </c>
      <c r="I164" s="2">
        <v>0</v>
      </c>
      <c r="J164" s="2">
        <v>0</v>
      </c>
      <c r="K164" s="2">
        <v>43.14</v>
      </c>
      <c r="L164" s="2">
        <v>0</v>
      </c>
      <c r="M164" s="2">
        <v>0</v>
      </c>
      <c r="N164" s="2">
        <v>0</v>
      </c>
      <c r="O164" s="2">
        <v>5.6082000000000001</v>
      </c>
      <c r="P164" s="2">
        <v>48.748199999999997</v>
      </c>
      <c r="Q164">
        <v>3</v>
      </c>
    </row>
    <row r="165" spans="1:17" hidden="1" x14ac:dyDescent="0.25">
      <c r="A165" t="s">
        <v>320</v>
      </c>
      <c r="B165" t="s">
        <v>343</v>
      </c>
      <c r="C165" t="s">
        <v>1</v>
      </c>
      <c r="D165" t="s">
        <v>0</v>
      </c>
      <c r="E165">
        <v>99675</v>
      </c>
      <c r="F165" t="s">
        <v>267</v>
      </c>
      <c r="G165" t="s">
        <v>268</v>
      </c>
      <c r="H165" s="2">
        <v>0</v>
      </c>
      <c r="I165" s="2">
        <v>0</v>
      </c>
      <c r="J165" s="2">
        <v>0</v>
      </c>
      <c r="K165" s="2">
        <v>55.2</v>
      </c>
      <c r="L165" s="2">
        <v>0</v>
      </c>
      <c r="M165" s="2">
        <v>0</v>
      </c>
      <c r="N165" s="2">
        <v>0</v>
      </c>
      <c r="O165" s="2">
        <v>7.176000000000001</v>
      </c>
      <c r="P165" s="2">
        <v>62.376000000000005</v>
      </c>
      <c r="Q165">
        <v>3</v>
      </c>
    </row>
    <row r="166" spans="1:17" hidden="1" x14ac:dyDescent="0.25">
      <c r="A166" t="s">
        <v>320</v>
      </c>
      <c r="B166" t="s">
        <v>323</v>
      </c>
      <c r="C166" t="s">
        <v>1</v>
      </c>
      <c r="D166" t="s">
        <v>0</v>
      </c>
      <c r="E166">
        <v>4306</v>
      </c>
      <c r="F166" t="s">
        <v>234</v>
      </c>
      <c r="G166" t="s">
        <v>235</v>
      </c>
      <c r="H166" s="2">
        <v>0</v>
      </c>
      <c r="I166" s="2">
        <v>0</v>
      </c>
      <c r="J166" s="2">
        <v>0</v>
      </c>
      <c r="K166" s="2">
        <v>26.48</v>
      </c>
      <c r="L166" s="2">
        <v>0</v>
      </c>
      <c r="M166" s="2">
        <v>0</v>
      </c>
      <c r="N166" s="2">
        <v>0</v>
      </c>
      <c r="O166" s="2">
        <v>3.4424000000000001</v>
      </c>
      <c r="P166" s="2">
        <v>29.9224</v>
      </c>
      <c r="Q166">
        <v>3</v>
      </c>
    </row>
    <row r="167" spans="1:17" hidden="1" x14ac:dyDescent="0.25">
      <c r="A167" t="s">
        <v>320</v>
      </c>
      <c r="B167" t="s">
        <v>328</v>
      </c>
      <c r="C167" t="s">
        <v>1</v>
      </c>
      <c r="D167" t="s">
        <v>0</v>
      </c>
      <c r="E167">
        <v>1189866</v>
      </c>
      <c r="F167" t="s">
        <v>237</v>
      </c>
      <c r="G167" t="s">
        <v>238</v>
      </c>
      <c r="H167" s="2">
        <v>0</v>
      </c>
      <c r="I167" s="2">
        <v>0</v>
      </c>
      <c r="J167" s="2">
        <v>0</v>
      </c>
      <c r="K167" s="2">
        <v>43.14</v>
      </c>
      <c r="L167" s="2">
        <v>0</v>
      </c>
      <c r="M167" s="2">
        <v>0</v>
      </c>
      <c r="N167" s="2">
        <v>0</v>
      </c>
      <c r="O167" s="2">
        <v>5.6082000000000001</v>
      </c>
      <c r="P167" s="2">
        <v>48.748199999999997</v>
      </c>
      <c r="Q167">
        <v>3</v>
      </c>
    </row>
    <row r="168" spans="1:17" hidden="1" x14ac:dyDescent="0.25">
      <c r="A168" t="s">
        <v>320</v>
      </c>
      <c r="B168" t="s">
        <v>327</v>
      </c>
      <c r="C168" t="s">
        <v>1</v>
      </c>
      <c r="D168" t="s">
        <v>0</v>
      </c>
      <c r="E168">
        <v>3466</v>
      </c>
      <c r="F168" t="s">
        <v>239</v>
      </c>
      <c r="G168" t="s">
        <v>240</v>
      </c>
      <c r="H168" s="2">
        <v>0</v>
      </c>
      <c r="I168" s="2">
        <v>0</v>
      </c>
      <c r="J168" s="2">
        <v>0</v>
      </c>
      <c r="K168" s="2">
        <v>45.13</v>
      </c>
      <c r="L168" s="2">
        <v>0</v>
      </c>
      <c r="M168" s="2">
        <v>0</v>
      </c>
      <c r="N168" s="2">
        <v>0</v>
      </c>
      <c r="O168" s="2">
        <v>5.8669000000000002</v>
      </c>
      <c r="P168" s="2">
        <v>50.996900000000004</v>
      </c>
      <c r="Q168">
        <v>3</v>
      </c>
    </row>
    <row r="169" spans="1:17" hidden="1" x14ac:dyDescent="0.25">
      <c r="A169" t="s">
        <v>320</v>
      </c>
      <c r="B169" t="s">
        <v>327</v>
      </c>
      <c r="C169" t="s">
        <v>1</v>
      </c>
      <c r="D169" t="s">
        <v>0</v>
      </c>
      <c r="E169">
        <v>22052</v>
      </c>
      <c r="F169" t="s">
        <v>286</v>
      </c>
      <c r="G169" t="s">
        <v>287</v>
      </c>
      <c r="H169" s="2">
        <v>0</v>
      </c>
      <c r="I169" s="2">
        <v>0</v>
      </c>
      <c r="J169" s="2">
        <v>0</v>
      </c>
      <c r="K169" s="2">
        <v>61.95</v>
      </c>
      <c r="L169" s="2">
        <v>0</v>
      </c>
      <c r="M169" s="2">
        <v>0</v>
      </c>
      <c r="N169" s="2">
        <v>0</v>
      </c>
      <c r="O169" s="2">
        <v>8.0535000000000014</v>
      </c>
      <c r="P169" s="2">
        <v>70.003500000000003</v>
      </c>
      <c r="Q169">
        <v>3</v>
      </c>
    </row>
    <row r="170" spans="1:17" hidden="1" x14ac:dyDescent="0.25">
      <c r="A170" t="s">
        <v>320</v>
      </c>
      <c r="B170" t="s">
        <v>303</v>
      </c>
      <c r="C170" t="s">
        <v>1</v>
      </c>
      <c r="D170" t="s">
        <v>0</v>
      </c>
      <c r="E170">
        <v>6878</v>
      </c>
      <c r="F170" t="s">
        <v>245</v>
      </c>
      <c r="G170" t="s">
        <v>246</v>
      </c>
      <c r="H170" s="2">
        <v>0</v>
      </c>
      <c r="I170" s="2">
        <v>0</v>
      </c>
      <c r="J170" s="2">
        <v>0</v>
      </c>
      <c r="K170" s="2">
        <v>13.81</v>
      </c>
      <c r="L170" s="2">
        <v>0</v>
      </c>
      <c r="M170" s="2">
        <v>0</v>
      </c>
      <c r="N170" s="2">
        <v>0</v>
      </c>
      <c r="O170" s="2">
        <v>1.7953000000000001</v>
      </c>
      <c r="P170" s="2">
        <v>15.6053</v>
      </c>
      <c r="Q170">
        <v>3</v>
      </c>
    </row>
    <row r="171" spans="1:17" hidden="1" x14ac:dyDescent="0.25">
      <c r="A171" t="s">
        <v>320</v>
      </c>
      <c r="B171" t="s">
        <v>340</v>
      </c>
      <c r="C171" t="s">
        <v>1</v>
      </c>
      <c r="D171" t="s">
        <v>0</v>
      </c>
      <c r="E171">
        <v>4177</v>
      </c>
      <c r="F171" t="s">
        <v>234</v>
      </c>
      <c r="G171" t="s">
        <v>235</v>
      </c>
      <c r="H171" s="2">
        <v>0</v>
      </c>
      <c r="I171" s="2">
        <v>0</v>
      </c>
      <c r="J171" s="2">
        <v>0</v>
      </c>
      <c r="K171" s="2">
        <v>111.8</v>
      </c>
      <c r="L171" s="2">
        <v>0</v>
      </c>
      <c r="M171" s="2">
        <v>0</v>
      </c>
      <c r="N171" s="2">
        <v>0</v>
      </c>
      <c r="O171" s="2">
        <v>14.534000000000001</v>
      </c>
      <c r="P171" s="2">
        <v>126.334</v>
      </c>
      <c r="Q171">
        <v>3</v>
      </c>
    </row>
    <row r="172" spans="1:17" hidden="1" x14ac:dyDescent="0.25">
      <c r="A172" t="s">
        <v>320</v>
      </c>
      <c r="B172" t="s">
        <v>324</v>
      </c>
      <c r="C172" t="s">
        <v>1</v>
      </c>
      <c r="D172" t="s">
        <v>0</v>
      </c>
      <c r="E172">
        <v>4429</v>
      </c>
      <c r="F172" t="s">
        <v>234</v>
      </c>
      <c r="G172" t="s">
        <v>235</v>
      </c>
      <c r="H172" s="2">
        <v>0</v>
      </c>
      <c r="I172" s="2">
        <v>0</v>
      </c>
      <c r="J172" s="2">
        <v>0</v>
      </c>
      <c r="K172" s="2">
        <v>31.28</v>
      </c>
      <c r="L172" s="2">
        <v>0</v>
      </c>
      <c r="M172" s="2">
        <v>0</v>
      </c>
      <c r="N172" s="2">
        <v>0</v>
      </c>
      <c r="O172" s="2">
        <v>4.0664000000000007</v>
      </c>
      <c r="P172" s="2">
        <v>35.346400000000003</v>
      </c>
      <c r="Q172">
        <v>3</v>
      </c>
    </row>
    <row r="173" spans="1:17" hidden="1" x14ac:dyDescent="0.25">
      <c r="A173" t="s">
        <v>320</v>
      </c>
      <c r="B173" t="s">
        <v>325</v>
      </c>
      <c r="C173" t="s">
        <v>1</v>
      </c>
      <c r="D173" t="s">
        <v>0</v>
      </c>
      <c r="E173">
        <v>349</v>
      </c>
      <c r="F173" t="s">
        <v>280</v>
      </c>
      <c r="G173" t="s">
        <v>306</v>
      </c>
      <c r="H173" s="2">
        <v>0</v>
      </c>
      <c r="I173" s="2">
        <v>0</v>
      </c>
      <c r="J173" s="2">
        <v>0</v>
      </c>
      <c r="K173" s="2">
        <v>137.16999999999999</v>
      </c>
      <c r="L173" s="2">
        <v>0</v>
      </c>
      <c r="M173" s="2">
        <v>0</v>
      </c>
      <c r="N173" s="2">
        <v>0</v>
      </c>
      <c r="O173" s="2">
        <v>17.832100000000001</v>
      </c>
      <c r="P173" s="2">
        <v>155.00209999999998</v>
      </c>
      <c r="Q173">
        <v>3</v>
      </c>
    </row>
    <row r="174" spans="1:17" hidden="1" x14ac:dyDescent="0.25">
      <c r="A174" t="s">
        <v>320</v>
      </c>
      <c r="B174" t="s">
        <v>340</v>
      </c>
      <c r="C174" t="s">
        <v>1</v>
      </c>
      <c r="D174" t="s">
        <v>0</v>
      </c>
      <c r="E174">
        <v>362093</v>
      </c>
      <c r="F174" t="s">
        <v>255</v>
      </c>
      <c r="G174" t="s">
        <v>256</v>
      </c>
      <c r="H174" s="2">
        <v>0</v>
      </c>
      <c r="I174" s="2">
        <v>0</v>
      </c>
      <c r="J174" s="2">
        <v>0</v>
      </c>
      <c r="K174" s="2">
        <v>2.38</v>
      </c>
      <c r="L174" s="2">
        <v>0</v>
      </c>
      <c r="M174" s="2">
        <v>0</v>
      </c>
      <c r="N174" s="2">
        <v>0</v>
      </c>
      <c r="O174" s="2">
        <v>0.30940000000000001</v>
      </c>
      <c r="P174" s="2">
        <v>2.6894</v>
      </c>
      <c r="Q174">
        <v>3</v>
      </c>
    </row>
    <row r="175" spans="1:17" hidden="1" x14ac:dyDescent="0.25">
      <c r="A175" t="s">
        <v>320</v>
      </c>
      <c r="B175" t="s">
        <v>325</v>
      </c>
      <c r="C175" t="s">
        <v>1</v>
      </c>
      <c r="D175" t="s">
        <v>0</v>
      </c>
      <c r="E175">
        <v>737226</v>
      </c>
      <c r="F175" t="s">
        <v>237</v>
      </c>
      <c r="G175" t="s">
        <v>238</v>
      </c>
      <c r="H175" s="2">
        <v>0</v>
      </c>
      <c r="I175" s="2">
        <v>0</v>
      </c>
      <c r="J175" s="2">
        <v>0</v>
      </c>
      <c r="K175" s="2">
        <v>19.47</v>
      </c>
      <c r="L175" s="2">
        <v>0</v>
      </c>
      <c r="M175" s="2">
        <v>0</v>
      </c>
      <c r="N175" s="2">
        <v>0</v>
      </c>
      <c r="O175" s="2">
        <v>2.5310999999999999</v>
      </c>
      <c r="P175" s="2">
        <v>22.001099999999997</v>
      </c>
      <c r="Q175">
        <v>3</v>
      </c>
    </row>
    <row r="176" spans="1:17" hidden="1" x14ac:dyDescent="0.25">
      <c r="A176" t="s">
        <v>320</v>
      </c>
      <c r="B176" t="s">
        <v>326</v>
      </c>
      <c r="C176" t="s">
        <v>1</v>
      </c>
      <c r="D176" t="s">
        <v>0</v>
      </c>
      <c r="E176">
        <v>362449</v>
      </c>
      <c r="F176" t="s">
        <v>255</v>
      </c>
      <c r="G176" t="s">
        <v>256</v>
      </c>
      <c r="H176" s="2">
        <v>0</v>
      </c>
      <c r="I176" s="2">
        <v>0</v>
      </c>
      <c r="J176" s="2">
        <v>0</v>
      </c>
      <c r="K176" s="2">
        <v>6.28</v>
      </c>
      <c r="L176" s="2">
        <v>0</v>
      </c>
      <c r="M176" s="2">
        <v>0</v>
      </c>
      <c r="N176" s="2">
        <v>0</v>
      </c>
      <c r="O176" s="2">
        <v>0.81640000000000001</v>
      </c>
      <c r="P176" s="2">
        <v>7.0964</v>
      </c>
      <c r="Q176">
        <v>3</v>
      </c>
    </row>
    <row r="177" spans="1:17" hidden="1" x14ac:dyDescent="0.25">
      <c r="A177" t="s">
        <v>320</v>
      </c>
      <c r="B177" t="s">
        <v>324</v>
      </c>
      <c r="C177" t="s">
        <v>1</v>
      </c>
      <c r="D177" t="s">
        <v>0</v>
      </c>
      <c r="E177">
        <v>448254</v>
      </c>
      <c r="F177" t="s">
        <v>276</v>
      </c>
      <c r="G177" t="s">
        <v>277</v>
      </c>
      <c r="H177" s="2">
        <v>0</v>
      </c>
      <c r="I177" s="2">
        <v>0</v>
      </c>
      <c r="J177" s="2">
        <v>0</v>
      </c>
      <c r="K177" s="2">
        <v>128.63999999999999</v>
      </c>
      <c r="L177" s="2">
        <v>0</v>
      </c>
      <c r="M177" s="2">
        <v>0</v>
      </c>
      <c r="N177" s="2">
        <v>0</v>
      </c>
      <c r="O177" s="2">
        <v>16.723199999999999</v>
      </c>
      <c r="P177" s="2">
        <v>145.36319999999998</v>
      </c>
      <c r="Q177">
        <v>3</v>
      </c>
    </row>
    <row r="178" spans="1:17" hidden="1" x14ac:dyDescent="0.25">
      <c r="A178" t="s">
        <v>320</v>
      </c>
      <c r="B178" t="s">
        <v>334</v>
      </c>
      <c r="C178" t="s">
        <v>1</v>
      </c>
      <c r="D178" t="s">
        <v>0</v>
      </c>
      <c r="E178">
        <v>1192312</v>
      </c>
      <c r="F178" t="s">
        <v>237</v>
      </c>
      <c r="G178" t="s">
        <v>238</v>
      </c>
      <c r="H178" s="2">
        <v>0</v>
      </c>
      <c r="I178" s="2">
        <v>0</v>
      </c>
      <c r="J178" s="2">
        <v>0</v>
      </c>
      <c r="K178" s="2">
        <v>8.32</v>
      </c>
      <c r="L178" s="2">
        <v>0</v>
      </c>
      <c r="M178" s="2">
        <v>0</v>
      </c>
      <c r="N178" s="2">
        <v>0</v>
      </c>
      <c r="O178" s="2">
        <v>1.0816000000000001</v>
      </c>
      <c r="P178" s="2">
        <v>9.4016000000000002</v>
      </c>
      <c r="Q178">
        <v>3</v>
      </c>
    </row>
    <row r="179" spans="1:17" hidden="1" x14ac:dyDescent="0.25">
      <c r="A179" t="s">
        <v>320</v>
      </c>
      <c r="B179" t="s">
        <v>343</v>
      </c>
      <c r="C179" t="s">
        <v>1</v>
      </c>
      <c r="D179" t="s">
        <v>0</v>
      </c>
      <c r="E179">
        <v>38001</v>
      </c>
      <c r="F179" t="s">
        <v>350</v>
      </c>
      <c r="G179" t="s">
        <v>351</v>
      </c>
      <c r="H179" s="2">
        <v>1.49</v>
      </c>
      <c r="I179" s="2">
        <v>0</v>
      </c>
      <c r="J179" s="2">
        <v>0</v>
      </c>
      <c r="K179" s="2">
        <v>12.73</v>
      </c>
      <c r="L179" s="2">
        <v>0</v>
      </c>
      <c r="M179" s="2">
        <v>0</v>
      </c>
      <c r="N179" s="2">
        <v>0</v>
      </c>
      <c r="O179" s="2">
        <v>1.6549</v>
      </c>
      <c r="P179" s="2">
        <v>15.8749</v>
      </c>
      <c r="Q179">
        <v>3</v>
      </c>
    </row>
    <row r="180" spans="1:17" hidden="1" x14ac:dyDescent="0.25">
      <c r="A180" t="s">
        <v>320</v>
      </c>
      <c r="B180" t="s">
        <v>335</v>
      </c>
      <c r="C180" t="s">
        <v>1</v>
      </c>
      <c r="D180" t="s">
        <v>0</v>
      </c>
      <c r="E180">
        <v>11012</v>
      </c>
      <c r="F180" t="s">
        <v>241</v>
      </c>
      <c r="G180" t="s">
        <v>242</v>
      </c>
      <c r="H180" s="2">
        <v>0</v>
      </c>
      <c r="I180" s="2">
        <v>0</v>
      </c>
      <c r="J180" s="2">
        <v>0</v>
      </c>
      <c r="K180" s="2">
        <v>2.4</v>
      </c>
      <c r="L180" s="2">
        <v>0</v>
      </c>
      <c r="M180" s="2">
        <v>0</v>
      </c>
      <c r="N180" s="2">
        <v>0</v>
      </c>
      <c r="O180" s="2">
        <v>0.312</v>
      </c>
      <c r="P180" s="2">
        <v>2.7119999999999997</v>
      </c>
      <c r="Q180">
        <v>3</v>
      </c>
    </row>
    <row r="181" spans="1:17" hidden="1" x14ac:dyDescent="0.25">
      <c r="A181" t="s">
        <v>320</v>
      </c>
      <c r="B181" t="s">
        <v>336</v>
      </c>
      <c r="C181" t="s">
        <v>1</v>
      </c>
      <c r="D181" t="s">
        <v>0</v>
      </c>
      <c r="E181">
        <v>61541</v>
      </c>
      <c r="F181" t="s">
        <v>234</v>
      </c>
      <c r="G181" t="s">
        <v>235</v>
      </c>
      <c r="H181" s="2">
        <v>0</v>
      </c>
      <c r="I181" s="2">
        <v>0</v>
      </c>
      <c r="J181" s="2">
        <v>0</v>
      </c>
      <c r="K181" s="2">
        <v>24.91</v>
      </c>
      <c r="L181" s="2">
        <v>0</v>
      </c>
      <c r="M181" s="2">
        <v>0</v>
      </c>
      <c r="N181" s="2">
        <v>0</v>
      </c>
      <c r="O181" s="2">
        <v>3.2383000000000002</v>
      </c>
      <c r="P181" s="2">
        <v>28.148299999999999</v>
      </c>
      <c r="Q181">
        <v>3</v>
      </c>
    </row>
    <row r="182" spans="1:17" hidden="1" x14ac:dyDescent="0.25">
      <c r="A182" t="s">
        <v>320</v>
      </c>
      <c r="B182" t="s">
        <v>343</v>
      </c>
      <c r="C182" t="s">
        <v>1</v>
      </c>
      <c r="D182" t="s">
        <v>0</v>
      </c>
      <c r="E182">
        <v>37963</v>
      </c>
      <c r="F182" t="s">
        <v>350</v>
      </c>
      <c r="G182" t="s">
        <v>351</v>
      </c>
      <c r="H182" s="2">
        <v>1.87</v>
      </c>
      <c r="I182" s="2">
        <v>0</v>
      </c>
      <c r="J182" s="2">
        <v>0</v>
      </c>
      <c r="K182" s="2">
        <v>16.04</v>
      </c>
      <c r="L182" s="2">
        <v>0</v>
      </c>
      <c r="M182" s="2">
        <v>0</v>
      </c>
      <c r="N182" s="2">
        <v>0</v>
      </c>
      <c r="O182" s="2">
        <v>2.0851999999999999</v>
      </c>
      <c r="P182" s="2">
        <v>19.995200000000001</v>
      </c>
      <c r="Q182">
        <v>3</v>
      </c>
    </row>
    <row r="183" spans="1:17" hidden="1" x14ac:dyDescent="0.25">
      <c r="A183" t="s">
        <v>320</v>
      </c>
      <c r="B183" t="s">
        <v>347</v>
      </c>
      <c r="C183" t="s">
        <v>1</v>
      </c>
      <c r="D183" t="s">
        <v>0</v>
      </c>
      <c r="E183">
        <v>464</v>
      </c>
      <c r="F183" t="s">
        <v>280</v>
      </c>
      <c r="G183" t="s">
        <v>306</v>
      </c>
      <c r="H183" s="2">
        <v>0</v>
      </c>
      <c r="I183" s="2">
        <v>0</v>
      </c>
      <c r="J183" s="2">
        <v>0</v>
      </c>
      <c r="K183" s="2">
        <v>70.8</v>
      </c>
      <c r="L183" s="2">
        <v>0</v>
      </c>
      <c r="M183" s="2">
        <v>0</v>
      </c>
      <c r="N183" s="2">
        <v>0</v>
      </c>
      <c r="O183" s="2">
        <v>9.2040000000000006</v>
      </c>
      <c r="P183" s="2">
        <v>80.003999999999991</v>
      </c>
      <c r="Q183">
        <v>3</v>
      </c>
    </row>
    <row r="184" spans="1:17" hidden="1" x14ac:dyDescent="0.25">
      <c r="A184" t="s">
        <v>320</v>
      </c>
      <c r="B184" t="s">
        <v>340</v>
      </c>
      <c r="C184" t="s">
        <v>1</v>
      </c>
      <c r="D184" t="s">
        <v>0</v>
      </c>
      <c r="E184">
        <v>37792</v>
      </c>
      <c r="F184" t="s">
        <v>350</v>
      </c>
      <c r="G184" t="s">
        <v>351</v>
      </c>
      <c r="H184" s="2">
        <v>1.59</v>
      </c>
      <c r="I184" s="2">
        <v>0</v>
      </c>
      <c r="J184" s="2">
        <v>0</v>
      </c>
      <c r="K184" s="2">
        <v>13.64</v>
      </c>
      <c r="L184" s="2">
        <v>0</v>
      </c>
      <c r="M184" s="2">
        <v>0</v>
      </c>
      <c r="N184" s="2">
        <v>0</v>
      </c>
      <c r="O184" s="2">
        <v>1.7732000000000001</v>
      </c>
      <c r="P184" s="2">
        <v>17.0032</v>
      </c>
      <c r="Q184">
        <v>3</v>
      </c>
    </row>
    <row r="185" spans="1:17" hidden="1" x14ac:dyDescent="0.25">
      <c r="A185" t="s">
        <v>320</v>
      </c>
      <c r="B185" t="s">
        <v>325</v>
      </c>
      <c r="C185" t="s">
        <v>1</v>
      </c>
      <c r="D185" t="s">
        <v>0</v>
      </c>
      <c r="E185">
        <v>38093</v>
      </c>
      <c r="F185" t="s">
        <v>350</v>
      </c>
      <c r="G185" t="s">
        <v>351</v>
      </c>
      <c r="H185" s="2">
        <v>1.87</v>
      </c>
      <c r="I185" s="2">
        <v>0</v>
      </c>
      <c r="J185" s="2">
        <v>0</v>
      </c>
      <c r="K185" s="2">
        <v>16.04</v>
      </c>
      <c r="L185" s="2">
        <v>0</v>
      </c>
      <c r="M185" s="2">
        <v>0</v>
      </c>
      <c r="N185" s="2">
        <v>0</v>
      </c>
      <c r="O185" s="2">
        <v>2.0851999999999999</v>
      </c>
      <c r="P185" s="2">
        <v>19.995200000000001</v>
      </c>
      <c r="Q185">
        <v>3</v>
      </c>
    </row>
    <row r="186" spans="1:17" hidden="1" x14ac:dyDescent="0.25">
      <c r="A186" t="s">
        <v>320</v>
      </c>
      <c r="B186" t="s">
        <v>329</v>
      </c>
      <c r="C186" t="s">
        <v>1</v>
      </c>
      <c r="D186" t="s">
        <v>0</v>
      </c>
      <c r="E186">
        <v>1523732</v>
      </c>
      <c r="F186" t="s">
        <v>243</v>
      </c>
      <c r="G186" t="s">
        <v>244</v>
      </c>
      <c r="H186" s="2">
        <v>0</v>
      </c>
      <c r="I186" s="2">
        <v>0</v>
      </c>
      <c r="J186" s="2">
        <v>0</v>
      </c>
      <c r="K186" s="2">
        <v>8.1</v>
      </c>
      <c r="L186" s="2">
        <v>0</v>
      </c>
      <c r="M186" s="2">
        <v>0</v>
      </c>
      <c r="N186" s="2">
        <v>0</v>
      </c>
      <c r="O186" s="2">
        <v>1.0529999999999999</v>
      </c>
      <c r="P186" s="2">
        <v>9.1529999999999987</v>
      </c>
      <c r="Q186">
        <v>3</v>
      </c>
    </row>
    <row r="187" spans="1:17" hidden="1" x14ac:dyDescent="0.25">
      <c r="A187" t="s">
        <v>320</v>
      </c>
      <c r="B187" t="s">
        <v>329</v>
      </c>
      <c r="C187" t="s">
        <v>1</v>
      </c>
      <c r="D187" t="s">
        <v>0</v>
      </c>
      <c r="E187">
        <v>390</v>
      </c>
      <c r="F187" t="s">
        <v>280</v>
      </c>
      <c r="G187" t="s">
        <v>306</v>
      </c>
      <c r="H187" s="2">
        <v>0</v>
      </c>
      <c r="I187" s="2">
        <v>0</v>
      </c>
      <c r="J187" s="2">
        <v>0</v>
      </c>
      <c r="K187" s="2">
        <v>61.95</v>
      </c>
      <c r="L187" s="2">
        <v>0</v>
      </c>
      <c r="M187" s="2">
        <v>0</v>
      </c>
      <c r="N187" s="2">
        <v>0</v>
      </c>
      <c r="O187" s="2">
        <v>8.0535000000000014</v>
      </c>
      <c r="P187" s="2">
        <v>70.003500000000003</v>
      </c>
      <c r="Q187">
        <v>3</v>
      </c>
    </row>
    <row r="188" spans="1:17" hidden="1" x14ac:dyDescent="0.25">
      <c r="A188" t="s">
        <v>320</v>
      </c>
      <c r="B188" t="s">
        <v>347</v>
      </c>
      <c r="C188" t="s">
        <v>1</v>
      </c>
      <c r="D188" t="s">
        <v>0</v>
      </c>
      <c r="E188">
        <v>1525024</v>
      </c>
      <c r="F188" t="s">
        <v>243</v>
      </c>
      <c r="G188" t="s">
        <v>244</v>
      </c>
      <c r="H188" s="2">
        <v>0</v>
      </c>
      <c r="I188" s="2">
        <v>0</v>
      </c>
      <c r="J188" s="2">
        <v>0</v>
      </c>
      <c r="K188" s="2">
        <v>7.25</v>
      </c>
      <c r="L188" s="2">
        <v>0</v>
      </c>
      <c r="M188" s="2">
        <v>0</v>
      </c>
      <c r="N188" s="2">
        <v>0</v>
      </c>
      <c r="O188" s="2">
        <v>0.9425</v>
      </c>
      <c r="P188" s="2">
        <v>8.1925000000000008</v>
      </c>
      <c r="Q188">
        <v>3</v>
      </c>
    </row>
    <row r="189" spans="1:17" hidden="1" x14ac:dyDescent="0.25">
      <c r="A189" t="s">
        <v>320</v>
      </c>
      <c r="B189" t="s">
        <v>323</v>
      </c>
      <c r="C189" t="s">
        <v>1</v>
      </c>
      <c r="D189" t="s">
        <v>0</v>
      </c>
      <c r="E189">
        <v>175099</v>
      </c>
      <c r="F189" t="s">
        <v>253</v>
      </c>
      <c r="G189" t="s">
        <v>254</v>
      </c>
      <c r="H189" s="2">
        <v>1.58</v>
      </c>
      <c r="I189" s="2">
        <v>0</v>
      </c>
      <c r="J189" s="2">
        <v>0</v>
      </c>
      <c r="K189" s="2">
        <v>16.3</v>
      </c>
      <c r="L189" s="2">
        <v>0</v>
      </c>
      <c r="M189" s="2">
        <v>0</v>
      </c>
      <c r="N189" s="2">
        <v>0</v>
      </c>
      <c r="O189" s="2">
        <v>2.1190000000000002</v>
      </c>
      <c r="P189" s="2">
        <v>19.999000000000002</v>
      </c>
      <c r="Q189">
        <v>3</v>
      </c>
    </row>
    <row r="190" spans="1:17" hidden="1" x14ac:dyDescent="0.25">
      <c r="A190" t="s">
        <v>320</v>
      </c>
      <c r="B190" t="s">
        <v>349</v>
      </c>
      <c r="C190" t="s">
        <v>1</v>
      </c>
      <c r="D190" t="s">
        <v>0</v>
      </c>
      <c r="E190">
        <v>176645</v>
      </c>
      <c r="F190" t="s">
        <v>253</v>
      </c>
      <c r="G190" t="s">
        <v>254</v>
      </c>
      <c r="H190" s="2">
        <v>3.76</v>
      </c>
      <c r="I190" s="2">
        <v>0</v>
      </c>
      <c r="J190" s="2">
        <v>0</v>
      </c>
      <c r="K190" s="2">
        <v>30.81</v>
      </c>
      <c r="L190" s="2">
        <v>0</v>
      </c>
      <c r="M190" s="2">
        <v>0</v>
      </c>
      <c r="N190" s="2">
        <v>0</v>
      </c>
      <c r="O190" s="2">
        <v>4.0053000000000001</v>
      </c>
      <c r="P190" s="2">
        <v>38.575299999999999</v>
      </c>
      <c r="Q190">
        <v>3</v>
      </c>
    </row>
    <row r="191" spans="1:17" hidden="1" x14ac:dyDescent="0.25">
      <c r="A191" t="s">
        <v>320</v>
      </c>
      <c r="B191" t="s">
        <v>327</v>
      </c>
      <c r="C191" t="s">
        <v>1</v>
      </c>
      <c r="D191" t="s">
        <v>0</v>
      </c>
      <c r="E191">
        <v>176525</v>
      </c>
      <c r="F191" t="s">
        <v>253</v>
      </c>
      <c r="G191" t="s">
        <v>254</v>
      </c>
      <c r="H191" s="2">
        <v>5.7</v>
      </c>
      <c r="I191" s="2">
        <v>0</v>
      </c>
      <c r="J191" s="2">
        <v>0</v>
      </c>
      <c r="K191" s="2">
        <v>46.75</v>
      </c>
      <c r="L191" s="2">
        <v>0</v>
      </c>
      <c r="M191" s="2">
        <v>0</v>
      </c>
      <c r="N191" s="2">
        <v>0</v>
      </c>
      <c r="O191" s="2">
        <v>6.0775000000000006</v>
      </c>
      <c r="P191" s="2">
        <v>58.527500000000003</v>
      </c>
      <c r="Q191">
        <v>3</v>
      </c>
    </row>
    <row r="192" spans="1:17" hidden="1" x14ac:dyDescent="0.25">
      <c r="A192" t="s">
        <v>320</v>
      </c>
      <c r="B192" t="s">
        <v>328</v>
      </c>
      <c r="C192" t="s">
        <v>1</v>
      </c>
      <c r="D192" t="s">
        <v>0</v>
      </c>
      <c r="E192">
        <v>176781</v>
      </c>
      <c r="F192" t="s">
        <v>253</v>
      </c>
      <c r="G192" t="s">
        <v>254</v>
      </c>
      <c r="H192" s="2">
        <v>0.97</v>
      </c>
      <c r="I192" s="2">
        <v>0</v>
      </c>
      <c r="J192" s="2">
        <v>0</v>
      </c>
      <c r="K192" s="2">
        <v>7.99</v>
      </c>
      <c r="L192" s="2">
        <v>0</v>
      </c>
      <c r="M192" s="2">
        <v>0</v>
      </c>
      <c r="N192" s="2">
        <v>0</v>
      </c>
      <c r="O192" s="2">
        <v>1.0387</v>
      </c>
      <c r="P192" s="2">
        <v>9.9987000000000013</v>
      </c>
      <c r="Q192">
        <v>3</v>
      </c>
    </row>
    <row r="193" spans="1:17" hidden="1" x14ac:dyDescent="0.25">
      <c r="A193" t="s">
        <v>320</v>
      </c>
      <c r="B193" t="s">
        <v>325</v>
      </c>
      <c r="C193" t="s">
        <v>1</v>
      </c>
      <c r="D193" t="s">
        <v>0</v>
      </c>
      <c r="E193">
        <v>175730</v>
      </c>
      <c r="F193" t="s">
        <v>253</v>
      </c>
      <c r="G193" t="s">
        <v>254</v>
      </c>
      <c r="H193" s="2">
        <v>4.26</v>
      </c>
      <c r="I193" s="2">
        <v>0</v>
      </c>
      <c r="J193" s="2">
        <v>0</v>
      </c>
      <c r="K193" s="2">
        <v>44.02</v>
      </c>
      <c r="L193" s="2">
        <v>0</v>
      </c>
      <c r="M193" s="2">
        <v>0</v>
      </c>
      <c r="N193" s="2">
        <v>0</v>
      </c>
      <c r="O193" s="2">
        <v>5.7226000000000008</v>
      </c>
      <c r="P193" s="2">
        <v>54.002600000000001</v>
      </c>
      <c r="Q193">
        <v>3</v>
      </c>
    </row>
    <row r="194" spans="1:17" hidden="1" x14ac:dyDescent="0.25">
      <c r="A194" t="s">
        <v>320</v>
      </c>
      <c r="B194" t="s">
        <v>348</v>
      </c>
      <c r="C194" t="s">
        <v>1</v>
      </c>
      <c r="D194" t="s">
        <v>0</v>
      </c>
      <c r="E194">
        <v>178329</v>
      </c>
      <c r="F194" t="s">
        <v>253</v>
      </c>
      <c r="G194" t="s">
        <v>254</v>
      </c>
      <c r="H194" s="2">
        <v>5.39</v>
      </c>
      <c r="I194" s="2">
        <v>0</v>
      </c>
      <c r="J194" s="2">
        <v>0</v>
      </c>
      <c r="K194" s="2">
        <v>46.25</v>
      </c>
      <c r="L194" s="2">
        <v>0</v>
      </c>
      <c r="M194" s="2">
        <v>0</v>
      </c>
      <c r="N194" s="2">
        <v>0</v>
      </c>
      <c r="O194" s="2">
        <v>6.0125000000000002</v>
      </c>
      <c r="P194" s="2">
        <v>57.652500000000003</v>
      </c>
      <c r="Q194">
        <v>3</v>
      </c>
    </row>
    <row r="195" spans="1:17" hidden="1" x14ac:dyDescent="0.25">
      <c r="A195" t="s">
        <v>320</v>
      </c>
      <c r="B195" t="s">
        <v>336</v>
      </c>
      <c r="C195" t="s">
        <v>1</v>
      </c>
      <c r="D195" t="s">
        <v>0</v>
      </c>
      <c r="E195">
        <v>178763</v>
      </c>
      <c r="F195" t="s">
        <v>253</v>
      </c>
      <c r="G195" t="s">
        <v>254</v>
      </c>
      <c r="H195" s="2">
        <v>1.5</v>
      </c>
      <c r="I195" s="2">
        <v>0</v>
      </c>
      <c r="J195" s="2">
        <v>0</v>
      </c>
      <c r="K195" s="2">
        <v>13.27</v>
      </c>
      <c r="L195" s="2">
        <v>0</v>
      </c>
      <c r="M195" s="2">
        <v>0</v>
      </c>
      <c r="N195" s="2">
        <v>0</v>
      </c>
      <c r="O195" s="2">
        <v>1.7251000000000001</v>
      </c>
      <c r="P195" s="2">
        <v>16.495100000000001</v>
      </c>
      <c r="Q195">
        <v>3</v>
      </c>
    </row>
    <row r="196" spans="1:17" hidden="1" x14ac:dyDescent="0.25">
      <c r="A196" t="s">
        <v>320</v>
      </c>
      <c r="B196" t="s">
        <v>348</v>
      </c>
      <c r="C196" t="s">
        <v>1</v>
      </c>
      <c r="D196" t="s">
        <v>0</v>
      </c>
      <c r="E196">
        <v>178262</v>
      </c>
      <c r="F196" t="s">
        <v>253</v>
      </c>
      <c r="G196" t="s">
        <v>254</v>
      </c>
      <c r="H196" s="2">
        <v>3.62</v>
      </c>
      <c r="I196" s="2">
        <v>0</v>
      </c>
      <c r="J196" s="2">
        <v>0</v>
      </c>
      <c r="K196" s="2">
        <v>30.55</v>
      </c>
      <c r="L196" s="2">
        <v>0</v>
      </c>
      <c r="M196" s="2">
        <v>0</v>
      </c>
      <c r="N196" s="2">
        <v>0</v>
      </c>
      <c r="O196" s="2">
        <v>3.9715000000000003</v>
      </c>
      <c r="P196" s="2">
        <v>38.141500000000001</v>
      </c>
      <c r="Q196">
        <v>3</v>
      </c>
    </row>
    <row r="197" spans="1:17" hidden="1" x14ac:dyDescent="0.25">
      <c r="A197" t="s">
        <v>320</v>
      </c>
      <c r="B197" t="s">
        <v>230</v>
      </c>
      <c r="C197" t="s">
        <v>1</v>
      </c>
      <c r="D197" t="s">
        <v>0</v>
      </c>
      <c r="E197">
        <v>163442</v>
      </c>
      <c r="F197" t="s">
        <v>253</v>
      </c>
      <c r="G197" t="s">
        <v>254</v>
      </c>
      <c r="H197" s="2">
        <v>20.399999999999999</v>
      </c>
      <c r="I197" s="2">
        <v>0</v>
      </c>
      <c r="J197" s="2">
        <v>0</v>
      </c>
      <c r="K197" s="2">
        <v>169.12</v>
      </c>
      <c r="L197" s="2">
        <v>0</v>
      </c>
      <c r="M197" s="2">
        <v>0</v>
      </c>
      <c r="N197" s="2">
        <v>0</v>
      </c>
      <c r="O197" s="2">
        <v>21.985600000000002</v>
      </c>
      <c r="P197" s="2">
        <v>211.50560000000002</v>
      </c>
      <c r="Q197">
        <v>3</v>
      </c>
    </row>
    <row r="198" spans="1:17" hidden="1" x14ac:dyDescent="0.25">
      <c r="A198" t="s">
        <v>320</v>
      </c>
      <c r="B198" t="s">
        <v>265</v>
      </c>
      <c r="C198" t="s">
        <v>1</v>
      </c>
      <c r="D198" t="s">
        <v>0</v>
      </c>
      <c r="E198">
        <v>172706</v>
      </c>
      <c r="F198" t="s">
        <v>253</v>
      </c>
      <c r="G198" t="s">
        <v>254</v>
      </c>
      <c r="H198" s="2">
        <v>10.17</v>
      </c>
      <c r="I198" s="2">
        <v>0</v>
      </c>
      <c r="J198" s="2">
        <v>0</v>
      </c>
      <c r="K198" s="2">
        <v>84.35</v>
      </c>
      <c r="L198" s="2">
        <v>0</v>
      </c>
      <c r="M198" s="2">
        <v>0</v>
      </c>
      <c r="N198" s="2">
        <v>0</v>
      </c>
      <c r="O198" s="2">
        <v>10.9655</v>
      </c>
      <c r="P198" s="2">
        <v>105.4855</v>
      </c>
      <c r="Q198">
        <v>3</v>
      </c>
    </row>
    <row r="199" spans="1:17" hidden="1" x14ac:dyDescent="0.25">
      <c r="A199" t="s">
        <v>320</v>
      </c>
      <c r="B199" t="s">
        <v>288</v>
      </c>
      <c r="C199" t="s">
        <v>1</v>
      </c>
      <c r="D199" t="s">
        <v>0</v>
      </c>
      <c r="E199">
        <v>173062</v>
      </c>
      <c r="F199" t="s">
        <v>253</v>
      </c>
      <c r="G199" t="s">
        <v>254</v>
      </c>
      <c r="H199" s="2">
        <v>5.83</v>
      </c>
      <c r="I199" s="2">
        <v>0</v>
      </c>
      <c r="J199" s="2">
        <v>0</v>
      </c>
      <c r="K199" s="2">
        <v>48.29</v>
      </c>
      <c r="L199" s="2">
        <v>0</v>
      </c>
      <c r="M199" s="2">
        <v>0</v>
      </c>
      <c r="N199" s="2">
        <v>0</v>
      </c>
      <c r="O199" s="2">
        <v>6.2777000000000003</v>
      </c>
      <c r="P199" s="2">
        <v>60.3977</v>
      </c>
      <c r="Q199">
        <v>3</v>
      </c>
    </row>
    <row r="200" spans="1:17" hidden="1" x14ac:dyDescent="0.25">
      <c r="A200" t="s">
        <v>320</v>
      </c>
      <c r="B200" t="s">
        <v>265</v>
      </c>
      <c r="C200" t="s">
        <v>1</v>
      </c>
      <c r="D200" t="s">
        <v>0</v>
      </c>
      <c r="E200">
        <v>172767</v>
      </c>
      <c r="F200" t="s">
        <v>253</v>
      </c>
      <c r="G200" t="s">
        <v>254</v>
      </c>
      <c r="H200" s="2">
        <v>14.71</v>
      </c>
      <c r="I200" s="2">
        <v>0</v>
      </c>
      <c r="J200" s="2">
        <v>0</v>
      </c>
      <c r="K200" s="2">
        <v>121.91</v>
      </c>
      <c r="L200" s="2">
        <v>0</v>
      </c>
      <c r="M200" s="2">
        <v>0</v>
      </c>
      <c r="N200" s="2">
        <v>0</v>
      </c>
      <c r="O200" s="2">
        <v>15.8483</v>
      </c>
      <c r="P200" s="2">
        <v>152.4683</v>
      </c>
      <c r="Q200">
        <v>3</v>
      </c>
    </row>
    <row r="201" spans="1:17" hidden="1" x14ac:dyDescent="0.25">
      <c r="A201" t="s">
        <v>320</v>
      </c>
      <c r="B201" t="s">
        <v>203</v>
      </c>
      <c r="C201" t="s">
        <v>1</v>
      </c>
      <c r="D201" t="s">
        <v>0</v>
      </c>
      <c r="E201">
        <v>162868</v>
      </c>
      <c r="F201" t="s">
        <v>253</v>
      </c>
      <c r="G201" t="s">
        <v>254</v>
      </c>
      <c r="H201" s="2">
        <v>6.4</v>
      </c>
      <c r="I201" s="2">
        <v>0</v>
      </c>
      <c r="J201" s="2">
        <v>0</v>
      </c>
      <c r="K201" s="2">
        <v>53.01</v>
      </c>
      <c r="L201" s="2">
        <v>0</v>
      </c>
      <c r="M201" s="2">
        <v>0</v>
      </c>
      <c r="N201" s="2">
        <v>0</v>
      </c>
      <c r="O201" s="2">
        <v>6.8913000000000002</v>
      </c>
      <c r="P201" s="2">
        <v>66.301299999999998</v>
      </c>
      <c r="Q201">
        <v>3</v>
      </c>
    </row>
    <row r="202" spans="1:17" hidden="1" x14ac:dyDescent="0.25">
      <c r="A202" t="s">
        <v>320</v>
      </c>
      <c r="B202" t="s">
        <v>299</v>
      </c>
      <c r="C202" t="s">
        <v>1</v>
      </c>
      <c r="D202" t="s">
        <v>0</v>
      </c>
      <c r="E202">
        <v>173884</v>
      </c>
      <c r="F202" t="s">
        <v>253</v>
      </c>
      <c r="G202" t="s">
        <v>254</v>
      </c>
      <c r="H202" s="2">
        <v>8.3800000000000008</v>
      </c>
      <c r="I202" s="2">
        <v>0</v>
      </c>
      <c r="J202" s="2">
        <v>0</v>
      </c>
      <c r="K202" s="2">
        <v>67.709999999999994</v>
      </c>
      <c r="L202" s="2">
        <v>0</v>
      </c>
      <c r="M202" s="2">
        <v>0</v>
      </c>
      <c r="N202" s="2">
        <v>0</v>
      </c>
      <c r="O202" s="2">
        <v>8.8022999999999989</v>
      </c>
      <c r="P202" s="2">
        <v>84.892299999999992</v>
      </c>
      <c r="Q202">
        <v>3</v>
      </c>
    </row>
    <row r="203" spans="1:17" hidden="1" x14ac:dyDescent="0.25">
      <c r="A203" t="s">
        <v>320</v>
      </c>
      <c r="B203" t="s">
        <v>323</v>
      </c>
      <c r="C203" t="s">
        <v>1</v>
      </c>
      <c r="D203" t="s">
        <v>0</v>
      </c>
      <c r="E203">
        <v>175117</v>
      </c>
      <c r="F203" t="s">
        <v>253</v>
      </c>
      <c r="G203" t="s">
        <v>254</v>
      </c>
      <c r="H203" s="2">
        <v>22.11</v>
      </c>
      <c r="I203" s="2">
        <v>0</v>
      </c>
      <c r="J203" s="2">
        <v>0</v>
      </c>
      <c r="K203" s="2">
        <v>178.65</v>
      </c>
      <c r="L203" s="2">
        <v>0</v>
      </c>
      <c r="M203" s="2">
        <v>0</v>
      </c>
      <c r="N203" s="2">
        <v>0</v>
      </c>
      <c r="O203" s="2">
        <v>23.224500000000003</v>
      </c>
      <c r="P203" s="2">
        <v>223.9845</v>
      </c>
      <c r="Q203">
        <v>3</v>
      </c>
    </row>
    <row r="204" spans="1:17" hidden="1" x14ac:dyDescent="0.25">
      <c r="A204" t="s">
        <v>320</v>
      </c>
      <c r="B204" t="s">
        <v>341</v>
      </c>
      <c r="C204" t="s">
        <v>1</v>
      </c>
      <c r="D204" t="s">
        <v>0</v>
      </c>
      <c r="E204">
        <v>174834</v>
      </c>
      <c r="F204" t="s">
        <v>253</v>
      </c>
      <c r="G204" t="s">
        <v>254</v>
      </c>
      <c r="H204" s="2">
        <v>3.72</v>
      </c>
      <c r="I204" s="2">
        <v>0</v>
      </c>
      <c r="J204" s="2">
        <v>0</v>
      </c>
      <c r="K204" s="2">
        <v>30.1</v>
      </c>
      <c r="L204" s="2">
        <v>0</v>
      </c>
      <c r="M204" s="2">
        <v>0</v>
      </c>
      <c r="N204" s="2">
        <v>0</v>
      </c>
      <c r="O204" s="2">
        <v>3.9130000000000003</v>
      </c>
      <c r="P204" s="2">
        <v>37.733000000000004</v>
      </c>
      <c r="Q204">
        <v>3</v>
      </c>
    </row>
    <row r="205" spans="1:17" hidden="1" x14ac:dyDescent="0.25">
      <c r="A205" t="s">
        <v>320</v>
      </c>
      <c r="B205" t="s">
        <v>339</v>
      </c>
      <c r="C205" t="s">
        <v>1</v>
      </c>
      <c r="D205" t="s">
        <v>0</v>
      </c>
      <c r="E205">
        <v>174472</v>
      </c>
      <c r="F205" t="s">
        <v>253</v>
      </c>
      <c r="G205" t="s">
        <v>254</v>
      </c>
      <c r="H205" s="2">
        <v>20.62</v>
      </c>
      <c r="I205" s="2">
        <v>0</v>
      </c>
      <c r="J205" s="2">
        <v>0</v>
      </c>
      <c r="K205" s="2">
        <v>166.65</v>
      </c>
      <c r="L205" s="2">
        <v>0</v>
      </c>
      <c r="M205" s="2">
        <v>0</v>
      </c>
      <c r="N205" s="2">
        <v>0</v>
      </c>
      <c r="O205" s="2">
        <v>21.6645</v>
      </c>
      <c r="P205" s="2">
        <v>208.93450000000001</v>
      </c>
      <c r="Q205">
        <v>3</v>
      </c>
    </row>
    <row r="206" spans="1:17" hidden="1" x14ac:dyDescent="0.25">
      <c r="A206" t="s">
        <v>320</v>
      </c>
      <c r="B206" t="s">
        <v>327</v>
      </c>
      <c r="C206" t="s">
        <v>1</v>
      </c>
      <c r="D206" t="s">
        <v>0</v>
      </c>
      <c r="E206">
        <v>176549</v>
      </c>
      <c r="F206" t="s">
        <v>253</v>
      </c>
      <c r="G206" t="s">
        <v>254</v>
      </c>
      <c r="H206" s="2">
        <v>19.61</v>
      </c>
      <c r="I206" s="2">
        <v>0</v>
      </c>
      <c r="J206" s="2">
        <v>0</v>
      </c>
      <c r="K206" s="2">
        <v>160.72999999999999</v>
      </c>
      <c r="L206" s="2">
        <v>0</v>
      </c>
      <c r="M206" s="2">
        <v>0</v>
      </c>
      <c r="N206" s="2">
        <v>0</v>
      </c>
      <c r="O206" s="2">
        <v>20.8949</v>
      </c>
      <c r="P206" s="2">
        <v>201.23489999999998</v>
      </c>
      <c r="Q206">
        <v>3</v>
      </c>
    </row>
    <row r="207" spans="1:17" hidden="1" x14ac:dyDescent="0.25">
      <c r="A207" t="s">
        <v>320</v>
      </c>
      <c r="B207" t="s">
        <v>203</v>
      </c>
      <c r="C207" t="s">
        <v>1</v>
      </c>
      <c r="D207" t="s">
        <v>0</v>
      </c>
      <c r="E207">
        <v>104404</v>
      </c>
      <c r="F207" t="s">
        <v>208</v>
      </c>
      <c r="G207" t="s">
        <v>209</v>
      </c>
      <c r="H207" s="2">
        <v>31.5</v>
      </c>
      <c r="I207" s="2">
        <v>0</v>
      </c>
      <c r="J207" s="2">
        <v>0</v>
      </c>
      <c r="K207" s="2">
        <v>260</v>
      </c>
      <c r="L207" s="2">
        <v>0</v>
      </c>
      <c r="M207" s="2">
        <v>0</v>
      </c>
      <c r="N207" s="2">
        <v>0</v>
      </c>
      <c r="O207" s="2">
        <v>33.800000000000004</v>
      </c>
      <c r="P207" s="2">
        <v>325.3</v>
      </c>
      <c r="Q207">
        <v>3</v>
      </c>
    </row>
    <row r="208" spans="1:17" hidden="1" x14ac:dyDescent="0.25">
      <c r="A208" t="s">
        <v>320</v>
      </c>
      <c r="B208" t="s">
        <v>203</v>
      </c>
      <c r="C208" t="s">
        <v>1</v>
      </c>
      <c r="D208" t="s">
        <v>0</v>
      </c>
      <c r="E208">
        <v>104403</v>
      </c>
      <c r="F208" t="s">
        <v>208</v>
      </c>
      <c r="G208" t="s">
        <v>209</v>
      </c>
      <c r="H208" s="2">
        <v>16.490000000000002</v>
      </c>
      <c r="I208" s="2">
        <v>0</v>
      </c>
      <c r="J208" s="2">
        <v>0</v>
      </c>
      <c r="K208" s="2">
        <v>136.11000000000001</v>
      </c>
      <c r="L208" s="2">
        <v>0</v>
      </c>
      <c r="M208" s="2">
        <v>0</v>
      </c>
      <c r="N208" s="2">
        <v>0</v>
      </c>
      <c r="O208" s="2">
        <v>17.694300000000002</v>
      </c>
      <c r="P208" s="2">
        <v>170.29430000000002</v>
      </c>
      <c r="Q208">
        <v>3</v>
      </c>
    </row>
    <row r="209" spans="1:17" hidden="1" x14ac:dyDescent="0.25">
      <c r="A209" t="s">
        <v>320</v>
      </c>
      <c r="B209" t="s">
        <v>345</v>
      </c>
      <c r="C209" t="s">
        <v>1</v>
      </c>
      <c r="D209" t="s">
        <v>0</v>
      </c>
      <c r="E209">
        <v>125839</v>
      </c>
      <c r="F209" t="s">
        <v>208</v>
      </c>
      <c r="G209" t="s">
        <v>209</v>
      </c>
      <c r="H209" s="2">
        <v>2.5299999999999998</v>
      </c>
      <c r="I209" s="2">
        <v>0</v>
      </c>
      <c r="J209" s="2">
        <v>0</v>
      </c>
      <c r="K209" s="2">
        <v>24.86</v>
      </c>
      <c r="L209" s="2">
        <v>0</v>
      </c>
      <c r="M209" s="2">
        <v>0</v>
      </c>
      <c r="N209" s="2">
        <v>0</v>
      </c>
      <c r="O209" s="2">
        <v>3.2318000000000002</v>
      </c>
      <c r="P209" s="2">
        <v>30.6218</v>
      </c>
      <c r="Q209">
        <v>3</v>
      </c>
    </row>
    <row r="210" spans="1:17" hidden="1" x14ac:dyDescent="0.25">
      <c r="A210" t="s">
        <v>320</v>
      </c>
      <c r="B210" t="s">
        <v>291</v>
      </c>
      <c r="C210" t="s">
        <v>1</v>
      </c>
      <c r="D210" t="s">
        <v>0</v>
      </c>
      <c r="E210">
        <v>104757</v>
      </c>
      <c r="F210" t="s">
        <v>208</v>
      </c>
      <c r="G210" t="s">
        <v>209</v>
      </c>
      <c r="H210" s="2">
        <v>47.599999999999994</v>
      </c>
      <c r="I210" s="2">
        <v>0</v>
      </c>
      <c r="J210" s="2">
        <v>0</v>
      </c>
      <c r="K210" s="2">
        <v>392.9</v>
      </c>
      <c r="L210" s="2">
        <v>0</v>
      </c>
      <c r="M210" s="2">
        <v>0</v>
      </c>
      <c r="N210" s="2">
        <v>0</v>
      </c>
      <c r="O210" s="2">
        <v>51.076999999999998</v>
      </c>
      <c r="P210" s="2">
        <v>491.577</v>
      </c>
      <c r="Q210">
        <v>3</v>
      </c>
    </row>
    <row r="211" spans="1:17" hidden="1" x14ac:dyDescent="0.25">
      <c r="A211" t="s">
        <v>320</v>
      </c>
      <c r="B211" t="s">
        <v>231</v>
      </c>
      <c r="C211" t="s">
        <v>1</v>
      </c>
      <c r="D211" t="s">
        <v>0</v>
      </c>
      <c r="E211">
        <v>104561</v>
      </c>
      <c r="F211" t="s">
        <v>208</v>
      </c>
      <c r="G211" t="s">
        <v>209</v>
      </c>
      <c r="H211" s="2">
        <v>21.64</v>
      </c>
      <c r="I211" s="2">
        <v>0</v>
      </c>
      <c r="J211" s="2">
        <v>0</v>
      </c>
      <c r="K211" s="2">
        <v>178.59</v>
      </c>
      <c r="L211" s="2">
        <v>0</v>
      </c>
      <c r="M211" s="2">
        <v>0</v>
      </c>
      <c r="N211" s="2">
        <v>0</v>
      </c>
      <c r="O211" s="2">
        <v>23.216700000000003</v>
      </c>
      <c r="P211" s="2">
        <v>223.44670000000002</v>
      </c>
      <c r="Q211">
        <v>3</v>
      </c>
    </row>
    <row r="212" spans="1:17" hidden="1" x14ac:dyDescent="0.25">
      <c r="A212" t="s">
        <v>320</v>
      </c>
      <c r="B212" t="s">
        <v>230</v>
      </c>
      <c r="C212" t="s">
        <v>1</v>
      </c>
      <c r="D212" t="s">
        <v>0</v>
      </c>
      <c r="E212">
        <v>104612</v>
      </c>
      <c r="F212" t="s">
        <v>208</v>
      </c>
      <c r="G212" t="s">
        <v>209</v>
      </c>
      <c r="H212" s="2">
        <v>74.459999999999994</v>
      </c>
      <c r="I212" s="2">
        <v>0</v>
      </c>
      <c r="J212" s="2">
        <v>0</v>
      </c>
      <c r="K212" s="2">
        <v>614.54999999999995</v>
      </c>
      <c r="L212" s="2">
        <v>0</v>
      </c>
      <c r="M212" s="2">
        <v>0</v>
      </c>
      <c r="N212" s="2">
        <v>0</v>
      </c>
      <c r="O212" s="2">
        <v>79.891499999999994</v>
      </c>
      <c r="P212" s="2">
        <v>768.90149999999994</v>
      </c>
      <c r="Q212">
        <v>3</v>
      </c>
    </row>
    <row r="213" spans="1:17" hidden="1" x14ac:dyDescent="0.25">
      <c r="A213" t="s">
        <v>320</v>
      </c>
      <c r="B213" t="s">
        <v>228</v>
      </c>
      <c r="C213" t="s">
        <v>1</v>
      </c>
      <c r="D213" t="s">
        <v>0</v>
      </c>
      <c r="E213">
        <v>121434</v>
      </c>
      <c r="F213" t="s">
        <v>208</v>
      </c>
      <c r="G213" t="s">
        <v>209</v>
      </c>
      <c r="H213" s="2">
        <v>2.58</v>
      </c>
      <c r="I213" s="2">
        <v>0</v>
      </c>
      <c r="J213" s="2">
        <v>0</v>
      </c>
      <c r="K213" s="2">
        <v>26.92</v>
      </c>
      <c r="L213" s="2">
        <v>0</v>
      </c>
      <c r="M213" s="2">
        <v>0</v>
      </c>
      <c r="N213" s="2">
        <v>0</v>
      </c>
      <c r="O213" s="2">
        <v>3.4996000000000005</v>
      </c>
      <c r="P213" s="2">
        <v>32.999600000000001</v>
      </c>
      <c r="Q213">
        <v>3</v>
      </c>
    </row>
    <row r="214" spans="1:17" hidden="1" x14ac:dyDescent="0.25">
      <c r="A214" t="s">
        <v>320</v>
      </c>
      <c r="B214" t="s">
        <v>345</v>
      </c>
      <c r="C214" t="s">
        <v>1</v>
      </c>
      <c r="D214" t="s">
        <v>0</v>
      </c>
      <c r="E214">
        <v>106312</v>
      </c>
      <c r="F214" t="s">
        <v>208</v>
      </c>
      <c r="G214" t="s">
        <v>209</v>
      </c>
      <c r="H214" s="2">
        <v>18.990000000000002</v>
      </c>
      <c r="I214" s="2">
        <v>0</v>
      </c>
      <c r="J214" s="2">
        <v>0</v>
      </c>
      <c r="K214" s="2">
        <v>154.61000000000001</v>
      </c>
      <c r="L214" s="2">
        <v>0</v>
      </c>
      <c r="M214" s="2">
        <v>0</v>
      </c>
      <c r="N214" s="2">
        <v>0</v>
      </c>
      <c r="O214" s="2">
        <v>20.099300000000003</v>
      </c>
      <c r="P214" s="2">
        <v>193.69930000000002</v>
      </c>
      <c r="Q214">
        <v>3</v>
      </c>
    </row>
    <row r="215" spans="1:17" hidden="1" x14ac:dyDescent="0.25">
      <c r="A215" t="s">
        <v>320</v>
      </c>
      <c r="B215" t="s">
        <v>331</v>
      </c>
      <c r="C215" t="s">
        <v>1</v>
      </c>
      <c r="D215" t="s">
        <v>0</v>
      </c>
      <c r="E215">
        <v>106808</v>
      </c>
      <c r="F215" t="s">
        <v>208</v>
      </c>
      <c r="G215" t="s">
        <v>209</v>
      </c>
      <c r="H215" s="2">
        <v>3.7800000000000002</v>
      </c>
      <c r="I215" s="2">
        <v>0</v>
      </c>
      <c r="J215" s="2">
        <v>0</v>
      </c>
      <c r="K215" s="2">
        <v>30.844000000000001</v>
      </c>
      <c r="L215" s="2">
        <v>0</v>
      </c>
      <c r="M215" s="2">
        <v>0</v>
      </c>
      <c r="N215" s="2">
        <v>0</v>
      </c>
      <c r="O215" s="2">
        <v>4.0097200000000006</v>
      </c>
      <c r="P215" s="2">
        <v>38.633720000000004</v>
      </c>
      <c r="Q215">
        <v>3</v>
      </c>
    </row>
    <row r="216" spans="1:17" hidden="1" x14ac:dyDescent="0.25">
      <c r="A216" t="s">
        <v>320</v>
      </c>
      <c r="B216" t="s">
        <v>332</v>
      </c>
      <c r="C216" t="s">
        <v>1</v>
      </c>
      <c r="D216" t="s">
        <v>0</v>
      </c>
      <c r="E216">
        <v>106893</v>
      </c>
      <c r="F216" t="s">
        <v>208</v>
      </c>
      <c r="G216" t="s">
        <v>209</v>
      </c>
      <c r="H216" s="2">
        <v>0.3</v>
      </c>
      <c r="I216" s="2">
        <v>0</v>
      </c>
      <c r="J216" s="2">
        <v>0</v>
      </c>
      <c r="K216" s="2">
        <v>2.44</v>
      </c>
      <c r="L216" s="2">
        <v>0</v>
      </c>
      <c r="M216" s="2">
        <v>0</v>
      </c>
      <c r="N216" s="2">
        <v>0</v>
      </c>
      <c r="O216" s="2">
        <v>0.31719999999999998</v>
      </c>
      <c r="P216" s="2">
        <v>3.0571999999999999</v>
      </c>
      <c r="Q216">
        <v>3</v>
      </c>
    </row>
    <row r="217" spans="1:17" hidden="1" x14ac:dyDescent="0.25">
      <c r="A217" t="s">
        <v>320</v>
      </c>
      <c r="B217" t="s">
        <v>337</v>
      </c>
      <c r="C217" t="s">
        <v>1</v>
      </c>
      <c r="D217" t="s">
        <v>0</v>
      </c>
      <c r="E217">
        <v>107539</v>
      </c>
      <c r="F217" t="s">
        <v>208</v>
      </c>
      <c r="G217" t="s">
        <v>209</v>
      </c>
      <c r="H217" s="2">
        <v>1.5</v>
      </c>
      <c r="I217" s="2">
        <v>0</v>
      </c>
      <c r="J217" s="2">
        <v>0</v>
      </c>
      <c r="K217" s="2">
        <v>12.51</v>
      </c>
      <c r="L217" s="2">
        <v>0</v>
      </c>
      <c r="M217" s="2">
        <v>0</v>
      </c>
      <c r="N217" s="2">
        <v>0</v>
      </c>
      <c r="O217" s="2">
        <v>1.6263000000000001</v>
      </c>
      <c r="P217" s="2">
        <v>15.6363</v>
      </c>
      <c r="Q217">
        <v>3</v>
      </c>
    </row>
    <row r="218" spans="1:17" hidden="1" x14ac:dyDescent="0.25">
      <c r="A218" t="s">
        <v>320</v>
      </c>
      <c r="B218" t="s">
        <v>347</v>
      </c>
      <c r="C218" t="s">
        <v>1</v>
      </c>
      <c r="D218" t="s">
        <v>0</v>
      </c>
      <c r="E218">
        <v>126959</v>
      </c>
      <c r="F218" t="s">
        <v>208</v>
      </c>
      <c r="G218" t="s">
        <v>209</v>
      </c>
      <c r="H218" s="2">
        <v>2.58</v>
      </c>
      <c r="I218" s="2">
        <v>0</v>
      </c>
      <c r="J218" s="2">
        <v>0</v>
      </c>
      <c r="K218" s="2">
        <v>25.33</v>
      </c>
      <c r="L218" s="2">
        <v>0</v>
      </c>
      <c r="M218" s="2">
        <v>0</v>
      </c>
      <c r="N218" s="2">
        <v>0</v>
      </c>
      <c r="O218" s="2">
        <v>3.2928999999999999</v>
      </c>
      <c r="P218" s="2">
        <v>31.202899999999996</v>
      </c>
      <c r="Q218">
        <v>3</v>
      </c>
    </row>
    <row r="219" spans="1:17" hidden="1" x14ac:dyDescent="0.25">
      <c r="A219" t="s">
        <v>320</v>
      </c>
      <c r="B219" t="s">
        <v>272</v>
      </c>
      <c r="C219" t="s">
        <v>1</v>
      </c>
      <c r="D219" t="s">
        <v>0</v>
      </c>
      <c r="E219">
        <v>104870</v>
      </c>
      <c r="F219" t="s">
        <v>208</v>
      </c>
      <c r="G219" t="s">
        <v>209</v>
      </c>
      <c r="H219" s="2">
        <v>39.31</v>
      </c>
      <c r="I219" s="2">
        <v>0</v>
      </c>
      <c r="J219" s="2">
        <v>0</v>
      </c>
      <c r="K219" s="2">
        <v>324.39</v>
      </c>
      <c r="L219" s="2">
        <v>0</v>
      </c>
      <c r="M219" s="2">
        <v>0</v>
      </c>
      <c r="N219" s="2">
        <v>0</v>
      </c>
      <c r="O219" s="2">
        <v>42.170699999999997</v>
      </c>
      <c r="P219" s="2">
        <v>405.8707</v>
      </c>
      <c r="Q219">
        <v>3</v>
      </c>
    </row>
    <row r="220" spans="1:17" hidden="1" x14ac:dyDescent="0.25">
      <c r="A220" t="s">
        <v>320</v>
      </c>
      <c r="B220" t="s">
        <v>272</v>
      </c>
      <c r="C220" t="s">
        <v>1</v>
      </c>
      <c r="D220" t="s">
        <v>0</v>
      </c>
      <c r="E220">
        <v>104885</v>
      </c>
      <c r="F220" t="s">
        <v>208</v>
      </c>
      <c r="G220" t="s">
        <v>209</v>
      </c>
      <c r="H220" s="2">
        <v>21.22</v>
      </c>
      <c r="I220" s="2">
        <v>0</v>
      </c>
      <c r="J220" s="2">
        <v>0</v>
      </c>
      <c r="K220" s="2">
        <v>175.18</v>
      </c>
      <c r="L220" s="2">
        <v>0</v>
      </c>
      <c r="M220" s="2">
        <v>0</v>
      </c>
      <c r="N220" s="2">
        <v>0</v>
      </c>
      <c r="O220" s="2">
        <v>22.773400000000002</v>
      </c>
      <c r="P220" s="2">
        <v>219.17340000000002</v>
      </c>
      <c r="Q220">
        <v>3</v>
      </c>
    </row>
    <row r="221" spans="1:17" hidden="1" x14ac:dyDescent="0.25">
      <c r="A221" t="s">
        <v>320</v>
      </c>
      <c r="B221" t="s">
        <v>322</v>
      </c>
      <c r="C221" t="s">
        <v>1</v>
      </c>
      <c r="D221" t="s">
        <v>0</v>
      </c>
      <c r="E221">
        <v>105611</v>
      </c>
      <c r="F221" t="s">
        <v>208</v>
      </c>
      <c r="G221" t="s">
        <v>209</v>
      </c>
      <c r="H221" s="2">
        <v>2.2999999999999998</v>
      </c>
      <c r="I221" s="2">
        <v>0</v>
      </c>
      <c r="J221" s="2">
        <v>0</v>
      </c>
      <c r="K221" s="2">
        <v>18.71</v>
      </c>
      <c r="L221" s="2">
        <v>0</v>
      </c>
      <c r="M221" s="2">
        <v>0</v>
      </c>
      <c r="N221" s="2">
        <v>0</v>
      </c>
      <c r="O221" s="2">
        <v>2.4323000000000001</v>
      </c>
      <c r="P221" s="2">
        <v>23.442300000000003</v>
      </c>
      <c r="Q221">
        <v>3</v>
      </c>
    </row>
    <row r="222" spans="1:17" hidden="1" x14ac:dyDescent="0.25">
      <c r="A222" t="s">
        <v>320</v>
      </c>
      <c r="B222" t="s">
        <v>322</v>
      </c>
      <c r="C222" t="s">
        <v>1</v>
      </c>
      <c r="D222" t="s">
        <v>0</v>
      </c>
      <c r="E222">
        <v>105572</v>
      </c>
      <c r="F222" t="s">
        <v>208</v>
      </c>
      <c r="G222" t="s">
        <v>209</v>
      </c>
      <c r="H222" s="2">
        <v>51.22</v>
      </c>
      <c r="I222" s="2">
        <v>0</v>
      </c>
      <c r="J222" s="2">
        <v>0</v>
      </c>
      <c r="K222" s="2">
        <v>416.95</v>
      </c>
      <c r="L222" s="2">
        <v>0</v>
      </c>
      <c r="M222" s="2">
        <v>0</v>
      </c>
      <c r="N222" s="2">
        <v>0</v>
      </c>
      <c r="O222" s="2">
        <v>54.203499999999998</v>
      </c>
      <c r="P222" s="2">
        <v>522.37349999999992</v>
      </c>
      <c r="Q222">
        <v>3</v>
      </c>
    </row>
    <row r="223" spans="1:17" hidden="1" x14ac:dyDescent="0.25">
      <c r="A223" t="s">
        <v>320</v>
      </c>
      <c r="B223" t="s">
        <v>266</v>
      </c>
      <c r="C223" t="s">
        <v>1</v>
      </c>
      <c r="D223" t="s">
        <v>0</v>
      </c>
      <c r="E223">
        <v>105535</v>
      </c>
      <c r="F223" t="s">
        <v>208</v>
      </c>
      <c r="G223" t="s">
        <v>209</v>
      </c>
      <c r="H223" s="2">
        <v>18.97</v>
      </c>
      <c r="I223" s="2">
        <v>0</v>
      </c>
      <c r="J223" s="2">
        <v>0</v>
      </c>
      <c r="K223" s="2">
        <v>154.38999999999999</v>
      </c>
      <c r="L223" s="2">
        <v>0</v>
      </c>
      <c r="M223" s="2">
        <v>0</v>
      </c>
      <c r="N223" s="2">
        <v>0</v>
      </c>
      <c r="O223" s="2">
        <v>20.070699999999999</v>
      </c>
      <c r="P223" s="2">
        <v>193.43069999999997</v>
      </c>
      <c r="Q223">
        <v>3</v>
      </c>
    </row>
    <row r="224" spans="1:17" hidden="1" x14ac:dyDescent="0.25">
      <c r="A224" t="s">
        <v>320</v>
      </c>
      <c r="B224" t="s">
        <v>299</v>
      </c>
      <c r="C224" t="s">
        <v>1</v>
      </c>
      <c r="D224" t="s">
        <v>0</v>
      </c>
      <c r="E224">
        <v>105447</v>
      </c>
      <c r="F224" t="s">
        <v>208</v>
      </c>
      <c r="G224" t="s">
        <v>209</v>
      </c>
      <c r="H224" s="2">
        <v>1.53</v>
      </c>
      <c r="I224" s="2">
        <v>0</v>
      </c>
      <c r="J224" s="2">
        <v>0</v>
      </c>
      <c r="K224" s="2">
        <v>12.49</v>
      </c>
      <c r="L224" s="2">
        <v>0</v>
      </c>
      <c r="M224" s="2">
        <v>0</v>
      </c>
      <c r="N224" s="2">
        <v>0</v>
      </c>
      <c r="O224" s="2">
        <v>1.6237000000000001</v>
      </c>
      <c r="P224" s="2">
        <v>15.643699999999999</v>
      </c>
      <c r="Q224">
        <v>3</v>
      </c>
    </row>
    <row r="225" spans="1:17" hidden="1" x14ac:dyDescent="0.25">
      <c r="A225" t="s">
        <v>320</v>
      </c>
      <c r="B225" t="s">
        <v>299</v>
      </c>
      <c r="C225" t="s">
        <v>1</v>
      </c>
      <c r="D225" t="s">
        <v>0</v>
      </c>
      <c r="E225">
        <v>105406</v>
      </c>
      <c r="F225" t="s">
        <v>208</v>
      </c>
      <c r="G225" t="s">
        <v>209</v>
      </c>
      <c r="H225" s="2">
        <v>44.72</v>
      </c>
      <c r="I225" s="2">
        <v>0</v>
      </c>
      <c r="J225" s="2">
        <v>0</v>
      </c>
      <c r="K225" s="2">
        <v>364.02</v>
      </c>
      <c r="L225" s="2">
        <v>0</v>
      </c>
      <c r="M225" s="2">
        <v>0</v>
      </c>
      <c r="N225" s="2">
        <v>0</v>
      </c>
      <c r="O225" s="2">
        <v>47.322600000000001</v>
      </c>
      <c r="P225" s="2">
        <v>456.06260000000003</v>
      </c>
      <c r="Q225">
        <v>3</v>
      </c>
    </row>
    <row r="226" spans="1:17" hidden="1" x14ac:dyDescent="0.25">
      <c r="A226" t="s">
        <v>320</v>
      </c>
      <c r="B226" t="s">
        <v>299</v>
      </c>
      <c r="C226" t="s">
        <v>1</v>
      </c>
      <c r="D226" t="s">
        <v>0</v>
      </c>
      <c r="E226">
        <v>105386</v>
      </c>
      <c r="F226" t="s">
        <v>208</v>
      </c>
      <c r="G226" t="s">
        <v>209</v>
      </c>
      <c r="H226" s="2">
        <v>6.9599999999999991</v>
      </c>
      <c r="I226" s="2">
        <v>0</v>
      </c>
      <c r="J226" s="2">
        <v>0</v>
      </c>
      <c r="K226" s="2">
        <v>56.67</v>
      </c>
      <c r="L226" s="2">
        <v>0</v>
      </c>
      <c r="M226" s="2">
        <v>0</v>
      </c>
      <c r="N226" s="2">
        <v>0</v>
      </c>
      <c r="O226" s="2">
        <v>7.3671000000000006</v>
      </c>
      <c r="P226" s="2">
        <v>70.997100000000003</v>
      </c>
      <c r="Q226">
        <v>3</v>
      </c>
    </row>
    <row r="227" spans="1:17" hidden="1" x14ac:dyDescent="0.25">
      <c r="A227" t="s">
        <v>320</v>
      </c>
      <c r="B227" t="s">
        <v>296</v>
      </c>
      <c r="C227" t="s">
        <v>1</v>
      </c>
      <c r="D227" t="s">
        <v>0</v>
      </c>
      <c r="E227">
        <v>105350</v>
      </c>
      <c r="F227" t="s">
        <v>208</v>
      </c>
      <c r="G227" t="s">
        <v>209</v>
      </c>
      <c r="H227" s="2">
        <v>21.05</v>
      </c>
      <c r="I227" s="2">
        <v>0</v>
      </c>
      <c r="J227" s="2">
        <v>0</v>
      </c>
      <c r="K227" s="2">
        <v>171.4</v>
      </c>
      <c r="L227" s="2">
        <v>0</v>
      </c>
      <c r="M227" s="2">
        <v>0</v>
      </c>
      <c r="N227" s="2">
        <v>0</v>
      </c>
      <c r="O227" s="2">
        <v>22.282</v>
      </c>
      <c r="P227" s="2">
        <v>214.73200000000003</v>
      </c>
      <c r="Q227">
        <v>3</v>
      </c>
    </row>
    <row r="228" spans="1:17" hidden="1" x14ac:dyDescent="0.25">
      <c r="A228" t="s">
        <v>320</v>
      </c>
      <c r="B228" t="s">
        <v>303</v>
      </c>
      <c r="C228" t="s">
        <v>1</v>
      </c>
      <c r="D228" t="s">
        <v>0</v>
      </c>
      <c r="E228">
        <v>105250</v>
      </c>
      <c r="F228" t="s">
        <v>208</v>
      </c>
      <c r="G228" t="s">
        <v>209</v>
      </c>
      <c r="H228" s="2">
        <v>27.240000000000002</v>
      </c>
      <c r="I228" s="2">
        <v>0</v>
      </c>
      <c r="J228" s="2">
        <v>0</v>
      </c>
      <c r="K228" s="2">
        <v>221.69</v>
      </c>
      <c r="L228" s="2">
        <v>0</v>
      </c>
      <c r="M228" s="2">
        <v>0</v>
      </c>
      <c r="N228" s="2">
        <v>0</v>
      </c>
      <c r="O228" s="2">
        <v>28.819700000000001</v>
      </c>
      <c r="P228" s="2">
        <v>277.74970000000002</v>
      </c>
      <c r="Q228">
        <v>3</v>
      </c>
    </row>
    <row r="229" spans="1:17" hidden="1" x14ac:dyDescent="0.25">
      <c r="A229" t="s">
        <v>320</v>
      </c>
      <c r="B229" t="s">
        <v>303</v>
      </c>
      <c r="C229" t="s">
        <v>1</v>
      </c>
      <c r="D229" t="s">
        <v>0</v>
      </c>
      <c r="E229">
        <v>105249</v>
      </c>
      <c r="F229" t="s">
        <v>208</v>
      </c>
      <c r="G229" t="s">
        <v>209</v>
      </c>
      <c r="H229" s="2">
        <v>1.57</v>
      </c>
      <c r="I229" s="2">
        <v>0</v>
      </c>
      <c r="J229" s="2">
        <v>0</v>
      </c>
      <c r="K229" s="2">
        <v>12.77</v>
      </c>
      <c r="L229" s="2">
        <v>0</v>
      </c>
      <c r="M229" s="2">
        <v>0</v>
      </c>
      <c r="N229" s="2">
        <v>0</v>
      </c>
      <c r="O229" s="2">
        <v>1.6600999999999999</v>
      </c>
      <c r="P229" s="2">
        <v>16.0001</v>
      </c>
      <c r="Q229">
        <v>3</v>
      </c>
    </row>
    <row r="230" spans="1:17" hidden="1" x14ac:dyDescent="0.25">
      <c r="A230" t="s">
        <v>320</v>
      </c>
      <c r="B230" t="s">
        <v>303</v>
      </c>
      <c r="C230" t="s">
        <v>1</v>
      </c>
      <c r="D230" t="s">
        <v>0</v>
      </c>
      <c r="E230">
        <v>105206</v>
      </c>
      <c r="F230" t="s">
        <v>208</v>
      </c>
      <c r="G230" t="s">
        <v>209</v>
      </c>
      <c r="H230" s="2">
        <v>23.39</v>
      </c>
      <c r="I230" s="2">
        <v>0</v>
      </c>
      <c r="J230" s="2">
        <v>0</v>
      </c>
      <c r="K230" s="2">
        <v>190.37</v>
      </c>
      <c r="L230" s="2">
        <v>0</v>
      </c>
      <c r="M230" s="2">
        <v>0</v>
      </c>
      <c r="N230" s="2">
        <v>0</v>
      </c>
      <c r="O230" s="2">
        <v>24.748100000000001</v>
      </c>
      <c r="P230" s="2">
        <v>238.50809999999998</v>
      </c>
      <c r="Q230">
        <v>3</v>
      </c>
    </row>
    <row r="231" spans="1:17" hidden="1" x14ac:dyDescent="0.25">
      <c r="A231" t="s">
        <v>320</v>
      </c>
      <c r="B231" t="s">
        <v>298</v>
      </c>
      <c r="C231" t="s">
        <v>1</v>
      </c>
      <c r="D231" t="s">
        <v>0</v>
      </c>
      <c r="E231">
        <v>105176</v>
      </c>
      <c r="F231" t="s">
        <v>208</v>
      </c>
      <c r="G231" t="s">
        <v>209</v>
      </c>
      <c r="H231" s="2">
        <v>42.81</v>
      </c>
      <c r="I231" s="2">
        <v>0</v>
      </c>
      <c r="J231" s="2">
        <v>0</v>
      </c>
      <c r="K231" s="2">
        <v>348.48</v>
      </c>
      <c r="L231" s="2">
        <v>0</v>
      </c>
      <c r="M231" s="2">
        <v>0</v>
      </c>
      <c r="N231" s="2">
        <v>0</v>
      </c>
      <c r="O231" s="2">
        <v>45.302400000000006</v>
      </c>
      <c r="P231" s="2">
        <v>436.5924</v>
      </c>
      <c r="Q231">
        <v>3</v>
      </c>
    </row>
    <row r="232" spans="1:17" hidden="1" x14ac:dyDescent="0.25">
      <c r="A232" t="s">
        <v>320</v>
      </c>
      <c r="B232" t="s">
        <v>298</v>
      </c>
      <c r="C232" t="s">
        <v>1</v>
      </c>
      <c r="D232" t="s">
        <v>0</v>
      </c>
      <c r="E232">
        <v>105141</v>
      </c>
      <c r="F232" t="s">
        <v>208</v>
      </c>
      <c r="G232" t="s">
        <v>209</v>
      </c>
      <c r="H232" s="2">
        <v>40.450000000000003</v>
      </c>
      <c r="I232" s="2">
        <v>0</v>
      </c>
      <c r="J232" s="2">
        <v>0</v>
      </c>
      <c r="K232" s="2">
        <v>329.31</v>
      </c>
      <c r="L232" s="2">
        <v>0</v>
      </c>
      <c r="M232" s="2">
        <v>0</v>
      </c>
      <c r="N232" s="2">
        <v>0</v>
      </c>
      <c r="O232" s="2">
        <v>42.810300000000005</v>
      </c>
      <c r="P232" s="2">
        <v>412.57029999999997</v>
      </c>
      <c r="Q232">
        <v>3</v>
      </c>
    </row>
    <row r="233" spans="1:17" hidden="1" x14ac:dyDescent="0.25">
      <c r="A233" t="s">
        <v>320</v>
      </c>
      <c r="B233" t="s">
        <v>288</v>
      </c>
      <c r="C233" t="s">
        <v>1</v>
      </c>
      <c r="D233" t="s">
        <v>0</v>
      </c>
      <c r="E233">
        <v>105110</v>
      </c>
      <c r="F233" t="s">
        <v>208</v>
      </c>
      <c r="G233" t="s">
        <v>209</v>
      </c>
      <c r="H233" s="2">
        <v>14.86</v>
      </c>
      <c r="I233" s="2">
        <v>0</v>
      </c>
      <c r="J233" s="2">
        <v>0</v>
      </c>
      <c r="K233" s="2">
        <v>120.97</v>
      </c>
      <c r="L233" s="2">
        <v>0</v>
      </c>
      <c r="M233" s="2">
        <v>0</v>
      </c>
      <c r="N233" s="2">
        <v>0</v>
      </c>
      <c r="O233" s="2">
        <v>15.726100000000001</v>
      </c>
      <c r="P233" s="2">
        <v>151.55609999999999</v>
      </c>
      <c r="Q233">
        <v>3</v>
      </c>
    </row>
    <row r="234" spans="1:17" hidden="1" x14ac:dyDescent="0.25">
      <c r="A234" t="s">
        <v>320</v>
      </c>
      <c r="B234" t="s">
        <v>288</v>
      </c>
      <c r="C234" t="s">
        <v>1</v>
      </c>
      <c r="D234" t="s">
        <v>0</v>
      </c>
      <c r="E234">
        <v>105108</v>
      </c>
      <c r="F234" t="s">
        <v>208</v>
      </c>
      <c r="G234" t="s">
        <v>209</v>
      </c>
      <c r="H234" s="2">
        <v>16.63</v>
      </c>
      <c r="I234" s="2">
        <v>0</v>
      </c>
      <c r="J234" s="2">
        <v>0</v>
      </c>
      <c r="K234" s="2">
        <v>135.4</v>
      </c>
      <c r="L234" s="2">
        <v>0</v>
      </c>
      <c r="M234" s="2">
        <v>0</v>
      </c>
      <c r="N234" s="2">
        <v>0</v>
      </c>
      <c r="O234" s="2">
        <v>17.602</v>
      </c>
      <c r="P234" s="2">
        <v>169.63200000000001</v>
      </c>
      <c r="Q234">
        <v>3</v>
      </c>
    </row>
    <row r="235" spans="1:17" hidden="1" x14ac:dyDescent="0.25">
      <c r="A235" t="s">
        <v>320</v>
      </c>
      <c r="B235" t="s">
        <v>271</v>
      </c>
      <c r="C235" t="s">
        <v>1</v>
      </c>
      <c r="D235" t="s">
        <v>0</v>
      </c>
      <c r="E235">
        <v>104994</v>
      </c>
      <c r="F235" t="s">
        <v>208</v>
      </c>
      <c r="G235" t="s">
        <v>209</v>
      </c>
      <c r="H235" s="2">
        <v>5.12</v>
      </c>
      <c r="I235" s="2">
        <v>0</v>
      </c>
      <c r="J235" s="2">
        <v>0</v>
      </c>
      <c r="K235" s="2">
        <v>41.63</v>
      </c>
      <c r="L235" s="2">
        <v>0</v>
      </c>
      <c r="M235" s="2">
        <v>0</v>
      </c>
      <c r="N235" s="2">
        <v>0</v>
      </c>
      <c r="O235" s="2">
        <v>5.4119000000000002</v>
      </c>
      <c r="P235" s="2">
        <v>52.161900000000003</v>
      </c>
      <c r="Q235">
        <v>3</v>
      </c>
    </row>
    <row r="236" spans="1:17" hidden="1" x14ac:dyDescent="0.25">
      <c r="A236" t="s">
        <v>320</v>
      </c>
      <c r="B236" t="s">
        <v>271</v>
      </c>
      <c r="C236" t="s">
        <v>1</v>
      </c>
      <c r="D236" t="s">
        <v>0</v>
      </c>
      <c r="E236">
        <v>104992</v>
      </c>
      <c r="F236" t="s">
        <v>208</v>
      </c>
      <c r="G236" t="s">
        <v>209</v>
      </c>
      <c r="H236" s="2">
        <v>14.77</v>
      </c>
      <c r="I236" s="2">
        <v>0</v>
      </c>
      <c r="J236" s="2">
        <v>0</v>
      </c>
      <c r="K236" s="2">
        <v>120.24</v>
      </c>
      <c r="L236" s="2">
        <v>0</v>
      </c>
      <c r="M236" s="2">
        <v>0</v>
      </c>
      <c r="N236" s="2">
        <v>0</v>
      </c>
      <c r="O236" s="2">
        <v>15.6312</v>
      </c>
      <c r="P236" s="2">
        <v>150.6412</v>
      </c>
      <c r="Q236">
        <v>3</v>
      </c>
    </row>
    <row r="237" spans="1:17" hidden="1" x14ac:dyDescent="0.25">
      <c r="A237" t="s">
        <v>320</v>
      </c>
      <c r="B237" t="s">
        <v>265</v>
      </c>
      <c r="C237" t="s">
        <v>1</v>
      </c>
      <c r="D237" t="s">
        <v>0</v>
      </c>
      <c r="E237">
        <v>104922</v>
      </c>
      <c r="F237" t="s">
        <v>208</v>
      </c>
      <c r="G237" t="s">
        <v>209</v>
      </c>
      <c r="H237" s="2">
        <v>14.28</v>
      </c>
      <c r="I237" s="2">
        <v>0</v>
      </c>
      <c r="J237" s="2">
        <v>0</v>
      </c>
      <c r="K237" s="2">
        <v>117.91</v>
      </c>
      <c r="L237" s="2">
        <v>0</v>
      </c>
      <c r="M237" s="2">
        <v>0</v>
      </c>
      <c r="N237" s="2">
        <v>0</v>
      </c>
      <c r="O237" s="2">
        <v>15.3283</v>
      </c>
      <c r="P237" s="2">
        <v>147.51830000000001</v>
      </c>
      <c r="Q237">
        <v>3</v>
      </c>
    </row>
    <row r="238" spans="1:17" hidden="1" x14ac:dyDescent="0.25">
      <c r="A238" t="s">
        <v>320</v>
      </c>
      <c r="B238" t="s">
        <v>265</v>
      </c>
      <c r="C238" t="s">
        <v>1</v>
      </c>
      <c r="D238" t="s">
        <v>0</v>
      </c>
      <c r="E238">
        <v>104915</v>
      </c>
      <c r="F238" t="s">
        <v>208</v>
      </c>
      <c r="G238" t="s">
        <v>209</v>
      </c>
      <c r="H238" s="2">
        <v>32.92</v>
      </c>
      <c r="I238" s="2">
        <v>0</v>
      </c>
      <c r="J238" s="2">
        <v>0</v>
      </c>
      <c r="K238" s="2">
        <v>271.72000000000003</v>
      </c>
      <c r="L238" s="2">
        <v>0</v>
      </c>
      <c r="M238" s="2">
        <v>0</v>
      </c>
      <c r="N238" s="2">
        <v>0</v>
      </c>
      <c r="O238" s="2">
        <v>35.323600000000006</v>
      </c>
      <c r="P238" s="2">
        <v>339.96360000000004</v>
      </c>
      <c r="Q238">
        <v>3</v>
      </c>
    </row>
    <row r="239" spans="1:17" hidden="1" x14ac:dyDescent="0.25">
      <c r="A239" t="s">
        <v>320</v>
      </c>
      <c r="B239" t="s">
        <v>342</v>
      </c>
      <c r="C239" t="s">
        <v>1</v>
      </c>
      <c r="D239" t="s">
        <v>0</v>
      </c>
      <c r="E239">
        <v>105845</v>
      </c>
      <c r="F239" t="s">
        <v>208</v>
      </c>
      <c r="G239" t="s">
        <v>209</v>
      </c>
      <c r="H239" s="2">
        <v>5.69</v>
      </c>
      <c r="I239" s="2">
        <v>0</v>
      </c>
      <c r="J239" s="2">
        <v>0</v>
      </c>
      <c r="K239" s="2">
        <v>46.39</v>
      </c>
      <c r="L239" s="2">
        <v>0</v>
      </c>
      <c r="M239" s="2">
        <v>0</v>
      </c>
      <c r="N239" s="2">
        <v>0</v>
      </c>
      <c r="O239" s="2">
        <v>6.0307000000000004</v>
      </c>
      <c r="P239" s="2">
        <v>58.110700000000001</v>
      </c>
      <c r="Q239">
        <v>3</v>
      </c>
    </row>
    <row r="240" spans="1:17" hidden="1" x14ac:dyDescent="0.25">
      <c r="A240" t="s">
        <v>320</v>
      </c>
      <c r="B240" t="s">
        <v>291</v>
      </c>
      <c r="C240" t="s">
        <v>1</v>
      </c>
      <c r="D240" t="s">
        <v>0</v>
      </c>
      <c r="E240">
        <v>104801</v>
      </c>
      <c r="F240" t="s">
        <v>208</v>
      </c>
      <c r="G240" t="s">
        <v>209</v>
      </c>
      <c r="H240" s="2">
        <v>4.67</v>
      </c>
      <c r="I240" s="2">
        <v>0</v>
      </c>
      <c r="J240" s="2">
        <v>0</v>
      </c>
      <c r="K240" s="2">
        <v>38.57</v>
      </c>
      <c r="L240" s="2">
        <v>0</v>
      </c>
      <c r="M240" s="2">
        <v>0</v>
      </c>
      <c r="N240" s="2">
        <v>0</v>
      </c>
      <c r="O240" s="2">
        <v>5.0141</v>
      </c>
      <c r="P240" s="2">
        <v>48.254100000000001</v>
      </c>
      <c r="Q240">
        <v>3</v>
      </c>
    </row>
    <row r="241" spans="1:17" hidden="1" x14ac:dyDescent="0.25">
      <c r="A241" t="s">
        <v>320</v>
      </c>
      <c r="B241" t="s">
        <v>257</v>
      </c>
      <c r="C241" t="s">
        <v>1</v>
      </c>
      <c r="D241" t="s">
        <v>0</v>
      </c>
      <c r="E241">
        <v>104259</v>
      </c>
      <c r="F241" t="s">
        <v>208</v>
      </c>
      <c r="G241" t="s">
        <v>209</v>
      </c>
      <c r="H241" s="2">
        <v>34.770000000000003</v>
      </c>
      <c r="I241" s="2">
        <v>0</v>
      </c>
      <c r="J241" s="2">
        <v>0</v>
      </c>
      <c r="K241" s="2">
        <v>286.94</v>
      </c>
      <c r="L241" s="2">
        <v>0</v>
      </c>
      <c r="M241" s="2">
        <v>0</v>
      </c>
      <c r="N241" s="2">
        <v>0</v>
      </c>
      <c r="O241" s="2">
        <v>37.302199999999999</v>
      </c>
      <c r="P241" s="2">
        <v>359.01220000000001</v>
      </c>
      <c r="Q241">
        <v>3</v>
      </c>
    </row>
    <row r="242" spans="1:17" hidden="1" x14ac:dyDescent="0.25">
      <c r="A242" t="s">
        <v>320</v>
      </c>
      <c r="B242" t="s">
        <v>258</v>
      </c>
      <c r="C242" t="s">
        <v>1</v>
      </c>
      <c r="D242" t="s">
        <v>0</v>
      </c>
      <c r="E242">
        <v>104363</v>
      </c>
      <c r="F242" t="s">
        <v>208</v>
      </c>
      <c r="G242" t="s">
        <v>209</v>
      </c>
      <c r="H242" s="2">
        <v>15.16</v>
      </c>
      <c r="I242" s="2">
        <v>0</v>
      </c>
      <c r="J242" s="2">
        <v>0</v>
      </c>
      <c r="K242" s="2">
        <v>125.1</v>
      </c>
      <c r="L242" s="2">
        <v>0</v>
      </c>
      <c r="M242" s="2">
        <v>0</v>
      </c>
      <c r="N242" s="2">
        <v>0</v>
      </c>
      <c r="O242" s="2">
        <v>16.262999999999998</v>
      </c>
      <c r="P242" s="2">
        <v>156.523</v>
      </c>
      <c r="Q242">
        <v>3</v>
      </c>
    </row>
    <row r="243" spans="1:17" hidden="1" x14ac:dyDescent="0.25">
      <c r="A243" t="s">
        <v>320</v>
      </c>
      <c r="B243" t="s">
        <v>206</v>
      </c>
      <c r="C243" t="s">
        <v>1</v>
      </c>
      <c r="D243" t="s">
        <v>0</v>
      </c>
      <c r="E243">
        <v>104683</v>
      </c>
      <c r="F243" t="s">
        <v>208</v>
      </c>
      <c r="G243" t="s">
        <v>209</v>
      </c>
      <c r="H243" s="2">
        <v>24.25</v>
      </c>
      <c r="I243" s="2">
        <v>0</v>
      </c>
      <c r="J243" s="2">
        <v>0</v>
      </c>
      <c r="K243" s="2">
        <v>200.17</v>
      </c>
      <c r="L243" s="2">
        <v>0</v>
      </c>
      <c r="M243" s="2">
        <v>0</v>
      </c>
      <c r="N243" s="2">
        <v>0</v>
      </c>
      <c r="O243" s="2">
        <v>26.022099999999998</v>
      </c>
      <c r="P243" s="2">
        <v>250.44209999999998</v>
      </c>
      <c r="Q243">
        <v>3</v>
      </c>
    </row>
    <row r="244" spans="1:17" hidden="1" x14ac:dyDescent="0.25">
      <c r="A244" t="s">
        <v>320</v>
      </c>
      <c r="B244" t="s">
        <v>298</v>
      </c>
      <c r="C244" t="s">
        <v>1</v>
      </c>
      <c r="D244" t="s">
        <v>0</v>
      </c>
      <c r="E244">
        <v>105126</v>
      </c>
      <c r="F244" t="s">
        <v>208</v>
      </c>
      <c r="G244" t="s">
        <v>209</v>
      </c>
      <c r="H244" s="2">
        <v>5.08</v>
      </c>
      <c r="I244" s="2">
        <v>0</v>
      </c>
      <c r="J244" s="2">
        <v>0</v>
      </c>
      <c r="K244" s="2">
        <v>41.37</v>
      </c>
      <c r="L244" s="2">
        <v>0</v>
      </c>
      <c r="M244" s="2">
        <v>0</v>
      </c>
      <c r="N244" s="2">
        <v>0</v>
      </c>
      <c r="O244" s="2">
        <v>5.3780999999999999</v>
      </c>
      <c r="P244" s="2">
        <v>51.828099999999992</v>
      </c>
      <c r="Q244">
        <v>3</v>
      </c>
    </row>
    <row r="245" spans="1:17" hidden="1" x14ac:dyDescent="0.25">
      <c r="A245" t="s">
        <v>320</v>
      </c>
      <c r="B245" t="s">
        <v>266</v>
      </c>
      <c r="C245" t="s">
        <v>1</v>
      </c>
      <c r="D245" t="s">
        <v>0</v>
      </c>
      <c r="E245">
        <v>124588</v>
      </c>
      <c r="F245" t="s">
        <v>208</v>
      </c>
      <c r="G245" t="s">
        <v>209</v>
      </c>
      <c r="H245" s="2">
        <v>2.61</v>
      </c>
      <c r="I245" s="2">
        <v>0</v>
      </c>
      <c r="J245" s="2">
        <v>0</v>
      </c>
      <c r="K245" s="2">
        <v>25.52</v>
      </c>
      <c r="L245" s="2">
        <v>0</v>
      </c>
      <c r="M245" s="2">
        <v>0</v>
      </c>
      <c r="N245" s="2">
        <v>0</v>
      </c>
      <c r="O245" s="2">
        <v>3.3176000000000001</v>
      </c>
      <c r="P245" s="2">
        <v>31.447599999999998</v>
      </c>
      <c r="Q245">
        <v>3</v>
      </c>
    </row>
    <row r="246" spans="1:17" hidden="1" x14ac:dyDescent="0.25">
      <c r="A246" t="s">
        <v>320</v>
      </c>
      <c r="B246" t="s">
        <v>323</v>
      </c>
      <c r="C246" t="s">
        <v>1</v>
      </c>
      <c r="D246" t="s">
        <v>0</v>
      </c>
      <c r="E246">
        <v>105926</v>
      </c>
      <c r="F246" t="s">
        <v>208</v>
      </c>
      <c r="G246" t="s">
        <v>209</v>
      </c>
      <c r="H246" s="2">
        <v>40.46</v>
      </c>
      <c r="I246" s="2">
        <v>0</v>
      </c>
      <c r="J246" s="2">
        <v>0</v>
      </c>
      <c r="K246" s="2">
        <v>330.59</v>
      </c>
      <c r="L246" s="2">
        <v>0</v>
      </c>
      <c r="M246" s="2">
        <v>0</v>
      </c>
      <c r="N246" s="2">
        <v>0</v>
      </c>
      <c r="O246" s="2">
        <v>42.976700000000001</v>
      </c>
      <c r="P246" s="2">
        <v>414.02669999999995</v>
      </c>
      <c r="Q246">
        <v>3</v>
      </c>
    </row>
    <row r="247" spans="1:17" hidden="1" x14ac:dyDescent="0.25">
      <c r="A247" t="s">
        <v>320</v>
      </c>
      <c r="B247" t="s">
        <v>343</v>
      </c>
      <c r="C247" t="s">
        <v>1</v>
      </c>
      <c r="D247" t="s">
        <v>0</v>
      </c>
      <c r="E247">
        <v>105953</v>
      </c>
      <c r="F247" t="s">
        <v>208</v>
      </c>
      <c r="G247" t="s">
        <v>209</v>
      </c>
      <c r="H247" s="2">
        <v>6.57</v>
      </c>
      <c r="I247" s="2">
        <v>0</v>
      </c>
      <c r="J247" s="2">
        <v>0</v>
      </c>
      <c r="K247" s="2">
        <v>53.41</v>
      </c>
      <c r="L247" s="2">
        <v>0</v>
      </c>
      <c r="M247" s="2">
        <v>0</v>
      </c>
      <c r="N247" s="2">
        <v>0</v>
      </c>
      <c r="O247" s="2">
        <v>6.9432999999999998</v>
      </c>
      <c r="P247" s="2">
        <v>66.923299999999998</v>
      </c>
      <c r="Q247">
        <v>3</v>
      </c>
    </row>
    <row r="248" spans="1:17" hidden="1" x14ac:dyDescent="0.25">
      <c r="A248" t="s">
        <v>320</v>
      </c>
      <c r="B248" t="s">
        <v>347</v>
      </c>
      <c r="C248" t="s">
        <v>1</v>
      </c>
      <c r="D248" t="s">
        <v>0</v>
      </c>
      <c r="E248">
        <v>107348</v>
      </c>
      <c r="F248" t="s">
        <v>208</v>
      </c>
      <c r="G248" t="s">
        <v>209</v>
      </c>
      <c r="H248" s="2">
        <v>15.100000000000001</v>
      </c>
      <c r="I248" s="2">
        <v>0</v>
      </c>
      <c r="J248" s="2">
        <v>0</v>
      </c>
      <c r="K248" s="2">
        <v>125.96</v>
      </c>
      <c r="L248" s="2">
        <v>0</v>
      </c>
      <c r="M248" s="2">
        <v>0</v>
      </c>
      <c r="N248" s="2">
        <v>0</v>
      </c>
      <c r="O248" s="2">
        <v>16.3748</v>
      </c>
      <c r="P248" s="2">
        <v>157.4348</v>
      </c>
      <c r="Q248">
        <v>3</v>
      </c>
    </row>
    <row r="249" spans="1:17" hidden="1" x14ac:dyDescent="0.25">
      <c r="A249" t="s">
        <v>320</v>
      </c>
      <c r="B249" t="s">
        <v>329</v>
      </c>
      <c r="C249" t="s">
        <v>1</v>
      </c>
      <c r="D249" t="s">
        <v>0</v>
      </c>
      <c r="E249">
        <v>106635</v>
      </c>
      <c r="F249" t="s">
        <v>208</v>
      </c>
      <c r="G249" t="s">
        <v>209</v>
      </c>
      <c r="H249" s="2">
        <v>27.55</v>
      </c>
      <c r="I249" s="2">
        <v>0</v>
      </c>
      <c r="J249" s="2">
        <v>0</v>
      </c>
      <c r="K249" s="2">
        <v>224.35</v>
      </c>
      <c r="L249" s="2">
        <v>0</v>
      </c>
      <c r="M249" s="2">
        <v>0</v>
      </c>
      <c r="N249" s="2">
        <v>0</v>
      </c>
      <c r="O249" s="2">
        <v>29.165500000000002</v>
      </c>
      <c r="P249" s="2">
        <v>281.06549999999999</v>
      </c>
      <c r="Q249">
        <v>3</v>
      </c>
    </row>
    <row r="250" spans="1:17" hidden="1" x14ac:dyDescent="0.25">
      <c r="A250" t="s">
        <v>320</v>
      </c>
      <c r="B250" t="s">
        <v>328</v>
      </c>
      <c r="C250" t="s">
        <v>1</v>
      </c>
      <c r="D250" t="s">
        <v>0</v>
      </c>
      <c r="E250">
        <v>106602</v>
      </c>
      <c r="F250" t="s">
        <v>208</v>
      </c>
      <c r="G250" t="s">
        <v>209</v>
      </c>
      <c r="H250" s="2">
        <v>40.36</v>
      </c>
      <c r="I250" s="2">
        <v>0</v>
      </c>
      <c r="J250" s="2">
        <v>0</v>
      </c>
      <c r="K250" s="2">
        <v>328.6</v>
      </c>
      <c r="L250" s="2">
        <v>0</v>
      </c>
      <c r="M250" s="2">
        <v>0</v>
      </c>
      <c r="N250" s="2">
        <v>0</v>
      </c>
      <c r="O250" s="2">
        <v>42.718000000000004</v>
      </c>
      <c r="P250" s="2">
        <v>411.67800000000005</v>
      </c>
      <c r="Q250">
        <v>3</v>
      </c>
    </row>
    <row r="251" spans="1:17" hidden="1" x14ac:dyDescent="0.25">
      <c r="A251" t="s">
        <v>320</v>
      </c>
      <c r="B251" t="s">
        <v>328</v>
      </c>
      <c r="C251" t="s">
        <v>1</v>
      </c>
      <c r="D251" t="s">
        <v>0</v>
      </c>
      <c r="E251">
        <v>106585</v>
      </c>
      <c r="F251" t="s">
        <v>208</v>
      </c>
      <c r="G251" t="s">
        <v>209</v>
      </c>
      <c r="H251" s="2">
        <v>16.549999999999997</v>
      </c>
      <c r="I251" s="2">
        <v>0</v>
      </c>
      <c r="J251" s="2">
        <v>0</v>
      </c>
      <c r="K251" s="2">
        <v>134.74</v>
      </c>
      <c r="L251" s="2">
        <v>0</v>
      </c>
      <c r="M251" s="2">
        <v>0</v>
      </c>
      <c r="N251" s="2">
        <v>0</v>
      </c>
      <c r="O251" s="2">
        <v>17.516200000000001</v>
      </c>
      <c r="P251" s="2">
        <v>168.80620000000002</v>
      </c>
      <c r="Q251">
        <v>3</v>
      </c>
    </row>
    <row r="252" spans="1:17" hidden="1" x14ac:dyDescent="0.25">
      <c r="A252" t="s">
        <v>320</v>
      </c>
      <c r="B252" t="s">
        <v>328</v>
      </c>
      <c r="C252" t="s">
        <v>1</v>
      </c>
      <c r="D252" t="s">
        <v>0</v>
      </c>
      <c r="E252">
        <v>106546</v>
      </c>
      <c r="F252" t="s">
        <v>208</v>
      </c>
      <c r="G252" t="s">
        <v>209</v>
      </c>
      <c r="H252" s="2">
        <v>43.27</v>
      </c>
      <c r="I252" s="2">
        <v>0</v>
      </c>
      <c r="J252" s="2">
        <v>0</v>
      </c>
      <c r="K252" s="2">
        <v>352.32</v>
      </c>
      <c r="L252" s="2">
        <v>0</v>
      </c>
      <c r="M252" s="2">
        <v>0</v>
      </c>
      <c r="N252" s="2">
        <v>0</v>
      </c>
      <c r="O252" s="2">
        <v>45.801600000000001</v>
      </c>
      <c r="P252" s="2">
        <v>441.39159999999998</v>
      </c>
      <c r="Q252">
        <v>3</v>
      </c>
    </row>
    <row r="253" spans="1:17" hidden="1" x14ac:dyDescent="0.25">
      <c r="A253" t="s">
        <v>320</v>
      </c>
      <c r="B253" t="s">
        <v>327</v>
      </c>
      <c r="C253" t="s">
        <v>1</v>
      </c>
      <c r="D253" t="s">
        <v>0</v>
      </c>
      <c r="E253">
        <v>106418</v>
      </c>
      <c r="F253" t="s">
        <v>208</v>
      </c>
      <c r="G253" t="s">
        <v>209</v>
      </c>
      <c r="H253" s="2">
        <v>22.830000000000002</v>
      </c>
      <c r="I253" s="2">
        <v>0</v>
      </c>
      <c r="J253" s="2">
        <v>0</v>
      </c>
      <c r="K253" s="2">
        <v>185.93</v>
      </c>
      <c r="L253" s="2">
        <v>0</v>
      </c>
      <c r="M253" s="2">
        <v>0</v>
      </c>
      <c r="N253" s="2">
        <v>0</v>
      </c>
      <c r="O253" s="2">
        <v>24.170900000000003</v>
      </c>
      <c r="P253" s="2">
        <v>232.93090000000001</v>
      </c>
      <c r="Q253">
        <v>3</v>
      </c>
    </row>
    <row r="254" spans="1:17" hidden="1" x14ac:dyDescent="0.25">
      <c r="A254" t="s">
        <v>320</v>
      </c>
      <c r="B254" t="s">
        <v>327</v>
      </c>
      <c r="C254" t="s">
        <v>1</v>
      </c>
      <c r="D254" t="s">
        <v>0</v>
      </c>
      <c r="E254">
        <v>106416</v>
      </c>
      <c r="F254" t="s">
        <v>208</v>
      </c>
      <c r="G254" t="s">
        <v>209</v>
      </c>
      <c r="H254" s="2">
        <v>11.18</v>
      </c>
      <c r="I254" s="2">
        <v>0</v>
      </c>
      <c r="J254" s="2">
        <v>0</v>
      </c>
      <c r="K254" s="2">
        <v>90.98</v>
      </c>
      <c r="L254" s="2">
        <v>0</v>
      </c>
      <c r="M254" s="2">
        <v>0</v>
      </c>
      <c r="N254" s="2">
        <v>0</v>
      </c>
      <c r="O254" s="2">
        <v>11.827400000000001</v>
      </c>
      <c r="P254" s="2">
        <v>113.98739999999999</v>
      </c>
      <c r="Q254">
        <v>3</v>
      </c>
    </row>
    <row r="255" spans="1:17" hidden="1" x14ac:dyDescent="0.25">
      <c r="A255" t="s">
        <v>320</v>
      </c>
      <c r="B255" t="s">
        <v>331</v>
      </c>
      <c r="C255" t="s">
        <v>1</v>
      </c>
      <c r="D255" t="s">
        <v>0</v>
      </c>
      <c r="E255">
        <v>106854</v>
      </c>
      <c r="F255" t="s">
        <v>208</v>
      </c>
      <c r="G255" t="s">
        <v>209</v>
      </c>
      <c r="H255" s="2">
        <v>0.55000000000000004</v>
      </c>
      <c r="I255" s="2">
        <v>0</v>
      </c>
      <c r="J255" s="2">
        <v>0</v>
      </c>
      <c r="K255" s="2">
        <v>4.43</v>
      </c>
      <c r="L255" s="2">
        <v>0</v>
      </c>
      <c r="M255" s="2">
        <v>0</v>
      </c>
      <c r="N255" s="2">
        <v>0</v>
      </c>
      <c r="O255" s="2">
        <v>0.57589999999999997</v>
      </c>
      <c r="P255" s="2">
        <v>5.5558999999999994</v>
      </c>
      <c r="Q255">
        <v>3</v>
      </c>
    </row>
    <row r="256" spans="1:17" hidden="1" x14ac:dyDescent="0.25">
      <c r="A256" t="s">
        <v>320</v>
      </c>
      <c r="B256" t="s">
        <v>327</v>
      </c>
      <c r="C256" t="s">
        <v>1</v>
      </c>
      <c r="D256" t="s">
        <v>0</v>
      </c>
      <c r="E256">
        <v>106438</v>
      </c>
      <c r="F256" t="s">
        <v>208</v>
      </c>
      <c r="G256" t="s">
        <v>209</v>
      </c>
      <c r="H256" s="2">
        <v>1.49</v>
      </c>
      <c r="I256" s="2">
        <v>0</v>
      </c>
      <c r="J256" s="2">
        <v>0</v>
      </c>
      <c r="K256" s="2">
        <v>12.09</v>
      </c>
      <c r="L256" s="2">
        <v>0</v>
      </c>
      <c r="M256" s="2">
        <v>0</v>
      </c>
      <c r="N256" s="2">
        <v>0</v>
      </c>
      <c r="O256" s="2">
        <v>1.5717000000000001</v>
      </c>
      <c r="P256" s="2">
        <v>15.1517</v>
      </c>
      <c r="Q256">
        <v>3</v>
      </c>
    </row>
    <row r="257" spans="1:17" hidden="1" x14ac:dyDescent="0.25">
      <c r="A257" t="s">
        <v>320</v>
      </c>
      <c r="B257" t="s">
        <v>327</v>
      </c>
      <c r="C257" t="s">
        <v>1</v>
      </c>
      <c r="D257" t="s">
        <v>0</v>
      </c>
      <c r="E257">
        <v>106419</v>
      </c>
      <c r="F257" t="s">
        <v>208</v>
      </c>
      <c r="G257" t="s">
        <v>209</v>
      </c>
      <c r="H257" s="2">
        <v>1.8199999999999998</v>
      </c>
      <c r="I257" s="2">
        <v>0</v>
      </c>
      <c r="J257" s="2">
        <v>0</v>
      </c>
      <c r="K257" s="2">
        <v>14.85</v>
      </c>
      <c r="L257" s="2">
        <v>0</v>
      </c>
      <c r="M257" s="2">
        <v>0</v>
      </c>
      <c r="N257" s="2">
        <v>0</v>
      </c>
      <c r="O257" s="2">
        <v>1.9305000000000001</v>
      </c>
      <c r="P257" s="2">
        <v>18.600499999999997</v>
      </c>
      <c r="Q257">
        <v>3</v>
      </c>
    </row>
    <row r="258" spans="1:17" hidden="1" x14ac:dyDescent="0.25">
      <c r="A258" t="s">
        <v>320</v>
      </c>
      <c r="B258" t="s">
        <v>346</v>
      </c>
      <c r="C258" t="s">
        <v>1</v>
      </c>
      <c r="D258" t="s">
        <v>0</v>
      </c>
      <c r="E258">
        <v>106349</v>
      </c>
      <c r="F258" t="s">
        <v>208</v>
      </c>
      <c r="G258" t="s">
        <v>209</v>
      </c>
      <c r="H258" s="2">
        <v>4.47</v>
      </c>
      <c r="I258" s="2">
        <v>0</v>
      </c>
      <c r="J258" s="2">
        <v>0</v>
      </c>
      <c r="K258" s="2">
        <v>36.299999999999997</v>
      </c>
      <c r="L258" s="2">
        <v>0</v>
      </c>
      <c r="M258" s="2">
        <v>0</v>
      </c>
      <c r="N258" s="2">
        <v>0</v>
      </c>
      <c r="O258" s="2">
        <v>4.7189999999999994</v>
      </c>
      <c r="P258" s="2">
        <v>45.488999999999997</v>
      </c>
      <c r="Q258">
        <v>3</v>
      </c>
    </row>
    <row r="259" spans="1:17" hidden="1" x14ac:dyDescent="0.25">
      <c r="A259" t="s">
        <v>320</v>
      </c>
      <c r="B259" t="s">
        <v>345</v>
      </c>
      <c r="C259" t="s">
        <v>1</v>
      </c>
      <c r="D259" t="s">
        <v>0</v>
      </c>
      <c r="E259">
        <v>106331</v>
      </c>
      <c r="F259" t="s">
        <v>208</v>
      </c>
      <c r="G259" t="s">
        <v>209</v>
      </c>
      <c r="H259" s="2">
        <v>26.28</v>
      </c>
      <c r="I259" s="2">
        <v>0</v>
      </c>
      <c r="J259" s="2">
        <v>0</v>
      </c>
      <c r="K259" s="2">
        <v>213.95</v>
      </c>
      <c r="L259" s="2">
        <v>0</v>
      </c>
      <c r="M259" s="2">
        <v>0</v>
      </c>
      <c r="N259" s="2">
        <v>0</v>
      </c>
      <c r="O259" s="2">
        <v>27.813500000000001</v>
      </c>
      <c r="P259" s="2">
        <v>268.04349999999999</v>
      </c>
      <c r="Q259">
        <v>3</v>
      </c>
    </row>
    <row r="260" spans="1:17" hidden="1" x14ac:dyDescent="0.25">
      <c r="A260" t="s">
        <v>320</v>
      </c>
      <c r="B260" t="s">
        <v>345</v>
      </c>
      <c r="C260" t="s">
        <v>1</v>
      </c>
      <c r="D260" t="s">
        <v>0</v>
      </c>
      <c r="E260">
        <v>106310</v>
      </c>
      <c r="F260" t="s">
        <v>208</v>
      </c>
      <c r="G260" t="s">
        <v>209</v>
      </c>
      <c r="H260" s="2">
        <v>17.100000000000001</v>
      </c>
      <c r="I260" s="2">
        <v>0</v>
      </c>
      <c r="J260" s="2">
        <v>0</v>
      </c>
      <c r="K260" s="2">
        <v>139.21</v>
      </c>
      <c r="L260" s="2">
        <v>0</v>
      </c>
      <c r="M260" s="2">
        <v>0</v>
      </c>
      <c r="N260" s="2">
        <v>0</v>
      </c>
      <c r="O260" s="2">
        <v>18.097300000000001</v>
      </c>
      <c r="P260" s="2">
        <v>174.40729999999999</v>
      </c>
      <c r="Q260">
        <v>3</v>
      </c>
    </row>
    <row r="261" spans="1:17" hidden="1" x14ac:dyDescent="0.25">
      <c r="A261" t="s">
        <v>320</v>
      </c>
      <c r="B261" t="s">
        <v>344</v>
      </c>
      <c r="C261" t="s">
        <v>1</v>
      </c>
      <c r="D261" t="s">
        <v>0</v>
      </c>
      <c r="E261">
        <v>106270</v>
      </c>
      <c r="F261" t="s">
        <v>208</v>
      </c>
      <c r="G261" t="s">
        <v>209</v>
      </c>
      <c r="H261" s="2">
        <v>0.86999999999999988</v>
      </c>
      <c r="I261" s="2">
        <v>0</v>
      </c>
      <c r="J261" s="2">
        <v>0</v>
      </c>
      <c r="K261" s="2">
        <v>7.03</v>
      </c>
      <c r="L261" s="2">
        <v>0</v>
      </c>
      <c r="M261" s="2">
        <v>0</v>
      </c>
      <c r="N261" s="2">
        <v>0</v>
      </c>
      <c r="O261" s="2">
        <v>0.91390000000000005</v>
      </c>
      <c r="P261" s="2">
        <v>8.8139000000000003</v>
      </c>
      <c r="Q261">
        <v>3</v>
      </c>
    </row>
    <row r="262" spans="1:17" hidden="1" x14ac:dyDescent="0.25">
      <c r="A262" t="s">
        <v>320</v>
      </c>
      <c r="B262" t="s">
        <v>326</v>
      </c>
      <c r="C262" t="s">
        <v>1</v>
      </c>
      <c r="D262" t="s">
        <v>0</v>
      </c>
      <c r="E262">
        <v>106220</v>
      </c>
      <c r="F262" t="s">
        <v>208</v>
      </c>
      <c r="G262" t="s">
        <v>209</v>
      </c>
      <c r="H262" s="2">
        <v>29.39</v>
      </c>
      <c r="I262" s="2">
        <v>0</v>
      </c>
      <c r="J262" s="2">
        <v>0</v>
      </c>
      <c r="K262" s="2">
        <v>239.32</v>
      </c>
      <c r="L262" s="2">
        <v>0</v>
      </c>
      <c r="M262" s="2">
        <v>0</v>
      </c>
      <c r="N262" s="2">
        <v>0</v>
      </c>
      <c r="O262" s="2">
        <v>31.111599999999999</v>
      </c>
      <c r="P262" s="2">
        <v>299.82159999999999</v>
      </c>
      <c r="Q262">
        <v>3</v>
      </c>
    </row>
    <row r="263" spans="1:17" hidden="1" x14ac:dyDescent="0.25">
      <c r="A263" t="s">
        <v>320</v>
      </c>
      <c r="B263" t="s">
        <v>325</v>
      </c>
      <c r="C263" t="s">
        <v>1</v>
      </c>
      <c r="D263" t="s">
        <v>0</v>
      </c>
      <c r="E263">
        <v>106172</v>
      </c>
      <c r="F263" t="s">
        <v>208</v>
      </c>
      <c r="G263" t="s">
        <v>209</v>
      </c>
      <c r="H263" s="2">
        <v>25.54</v>
      </c>
      <c r="I263" s="2">
        <v>0</v>
      </c>
      <c r="J263" s="2">
        <v>0</v>
      </c>
      <c r="K263" s="2">
        <v>207.95</v>
      </c>
      <c r="L263" s="2">
        <v>0</v>
      </c>
      <c r="M263" s="2">
        <v>0</v>
      </c>
      <c r="N263" s="2">
        <v>0</v>
      </c>
      <c r="O263" s="2">
        <v>27.0335</v>
      </c>
      <c r="P263" s="2">
        <v>260.52349999999996</v>
      </c>
      <c r="Q263">
        <v>3</v>
      </c>
    </row>
    <row r="264" spans="1:17" hidden="1" x14ac:dyDescent="0.25">
      <c r="A264" t="s">
        <v>320</v>
      </c>
      <c r="B264" t="s">
        <v>325</v>
      </c>
      <c r="C264" t="s">
        <v>1</v>
      </c>
      <c r="D264" t="s">
        <v>0</v>
      </c>
      <c r="E264">
        <v>106152</v>
      </c>
      <c r="F264" t="s">
        <v>208</v>
      </c>
      <c r="G264" t="s">
        <v>209</v>
      </c>
      <c r="H264" s="2">
        <v>18.02</v>
      </c>
      <c r="I264" s="2">
        <v>0</v>
      </c>
      <c r="J264" s="2">
        <v>0</v>
      </c>
      <c r="K264" s="2">
        <v>146.69</v>
      </c>
      <c r="L264" s="2">
        <v>0</v>
      </c>
      <c r="M264" s="2">
        <v>0</v>
      </c>
      <c r="N264" s="2">
        <v>0</v>
      </c>
      <c r="O264" s="2">
        <v>19.069700000000001</v>
      </c>
      <c r="P264" s="2">
        <v>183.77970000000002</v>
      </c>
      <c r="Q264">
        <v>3</v>
      </c>
    </row>
    <row r="265" spans="1:17" hidden="1" x14ac:dyDescent="0.25">
      <c r="A265" t="s">
        <v>320</v>
      </c>
      <c r="B265" t="s">
        <v>324</v>
      </c>
      <c r="C265" t="s">
        <v>1</v>
      </c>
      <c r="D265" t="s">
        <v>0</v>
      </c>
      <c r="E265">
        <v>106136</v>
      </c>
      <c r="F265" t="s">
        <v>208</v>
      </c>
      <c r="G265" t="s">
        <v>209</v>
      </c>
      <c r="H265" s="2">
        <v>46.010000000000005</v>
      </c>
      <c r="I265" s="2">
        <v>0</v>
      </c>
      <c r="J265" s="2">
        <v>0</v>
      </c>
      <c r="K265" s="2">
        <v>374.64</v>
      </c>
      <c r="L265" s="2">
        <v>0</v>
      </c>
      <c r="M265" s="2">
        <v>0</v>
      </c>
      <c r="N265" s="2">
        <v>0</v>
      </c>
      <c r="O265" s="2">
        <v>48.703200000000002</v>
      </c>
      <c r="P265" s="2">
        <v>469.35319999999996</v>
      </c>
      <c r="Q265">
        <v>3</v>
      </c>
    </row>
    <row r="266" spans="1:17" hidden="1" x14ac:dyDescent="0.25">
      <c r="A266" t="s">
        <v>320</v>
      </c>
      <c r="B266" t="s">
        <v>324</v>
      </c>
      <c r="C266" t="s">
        <v>1</v>
      </c>
      <c r="D266" t="s">
        <v>0</v>
      </c>
      <c r="E266">
        <v>106086</v>
      </c>
      <c r="F266" t="s">
        <v>208</v>
      </c>
      <c r="G266" t="s">
        <v>209</v>
      </c>
      <c r="H266" s="2">
        <v>20.299999999999997</v>
      </c>
      <c r="I266" s="2">
        <v>0</v>
      </c>
      <c r="J266" s="2">
        <v>0</v>
      </c>
      <c r="K266" s="2">
        <v>165.31</v>
      </c>
      <c r="L266" s="2">
        <v>0</v>
      </c>
      <c r="M266" s="2">
        <v>0</v>
      </c>
      <c r="N266" s="2">
        <v>0</v>
      </c>
      <c r="O266" s="2">
        <v>21.490300000000001</v>
      </c>
      <c r="P266" s="2">
        <v>207.1003</v>
      </c>
      <c r="Q266">
        <v>3</v>
      </c>
    </row>
    <row r="267" spans="1:17" hidden="1" x14ac:dyDescent="0.25">
      <c r="A267" t="s">
        <v>320</v>
      </c>
      <c r="B267" t="s">
        <v>324</v>
      </c>
      <c r="C267" t="s">
        <v>1</v>
      </c>
      <c r="D267" t="s">
        <v>0</v>
      </c>
      <c r="E267">
        <v>106057</v>
      </c>
      <c r="F267" t="s">
        <v>208</v>
      </c>
      <c r="G267" t="s">
        <v>209</v>
      </c>
      <c r="H267" s="2">
        <v>28.799999999999997</v>
      </c>
      <c r="I267" s="2">
        <v>0</v>
      </c>
      <c r="J267" s="2">
        <v>0</v>
      </c>
      <c r="K267" s="2">
        <v>234.48</v>
      </c>
      <c r="L267" s="2">
        <v>0</v>
      </c>
      <c r="M267" s="2">
        <v>0</v>
      </c>
      <c r="N267" s="2">
        <v>0</v>
      </c>
      <c r="O267" s="2">
        <v>30.482399999999998</v>
      </c>
      <c r="P267" s="2">
        <v>293.76239999999996</v>
      </c>
      <c r="Q267">
        <v>3</v>
      </c>
    </row>
    <row r="268" spans="1:17" hidden="1" x14ac:dyDescent="0.25">
      <c r="A268" t="s">
        <v>320</v>
      </c>
      <c r="B268" t="s">
        <v>343</v>
      </c>
      <c r="C268" t="s">
        <v>1</v>
      </c>
      <c r="D268" t="s">
        <v>0</v>
      </c>
      <c r="E268">
        <v>106010</v>
      </c>
      <c r="F268" t="s">
        <v>208</v>
      </c>
      <c r="G268" t="s">
        <v>209</v>
      </c>
      <c r="H268" s="2">
        <v>31.86</v>
      </c>
      <c r="I268" s="2">
        <v>0</v>
      </c>
      <c r="J268" s="2">
        <v>0</v>
      </c>
      <c r="K268" s="2">
        <v>259.45</v>
      </c>
      <c r="L268" s="2">
        <v>0</v>
      </c>
      <c r="M268" s="2">
        <v>0</v>
      </c>
      <c r="N268" s="2">
        <v>0</v>
      </c>
      <c r="O268" s="2">
        <v>33.728499999999997</v>
      </c>
      <c r="P268" s="2">
        <v>325.0385</v>
      </c>
      <c r="Q268">
        <v>3</v>
      </c>
    </row>
    <row r="269" spans="1:17" hidden="1" x14ac:dyDescent="0.25">
      <c r="A269" t="s">
        <v>320</v>
      </c>
      <c r="B269" t="s">
        <v>343</v>
      </c>
      <c r="C269" t="s">
        <v>1</v>
      </c>
      <c r="D269" t="s">
        <v>0</v>
      </c>
      <c r="E269">
        <v>105994</v>
      </c>
      <c r="F269" t="s">
        <v>208</v>
      </c>
      <c r="G269" t="s">
        <v>209</v>
      </c>
      <c r="H269" s="2">
        <v>17.25</v>
      </c>
      <c r="I269" s="2">
        <v>0</v>
      </c>
      <c r="J269" s="2">
        <v>0</v>
      </c>
      <c r="K269" s="2">
        <v>140.47</v>
      </c>
      <c r="L269" s="2">
        <v>0</v>
      </c>
      <c r="M269" s="2">
        <v>0</v>
      </c>
      <c r="N269" s="2">
        <v>0</v>
      </c>
      <c r="O269" s="2">
        <v>18.261099999999999</v>
      </c>
      <c r="P269" s="2">
        <v>175.9811</v>
      </c>
      <c r="Q269">
        <v>3</v>
      </c>
    </row>
    <row r="270" spans="1:17" hidden="1" x14ac:dyDescent="0.25">
      <c r="A270" t="s">
        <v>320</v>
      </c>
      <c r="B270" t="s">
        <v>343</v>
      </c>
      <c r="C270" t="s">
        <v>1</v>
      </c>
      <c r="D270" t="s">
        <v>0</v>
      </c>
      <c r="E270">
        <v>105993</v>
      </c>
      <c r="F270" t="s">
        <v>208</v>
      </c>
      <c r="G270" t="s">
        <v>209</v>
      </c>
      <c r="H270" s="2">
        <v>21.31</v>
      </c>
      <c r="I270" s="2">
        <v>0</v>
      </c>
      <c r="J270" s="2">
        <v>0</v>
      </c>
      <c r="K270" s="2">
        <v>173.49</v>
      </c>
      <c r="L270" s="2">
        <v>0</v>
      </c>
      <c r="M270" s="2">
        <v>0</v>
      </c>
      <c r="N270" s="2">
        <v>0</v>
      </c>
      <c r="O270" s="2">
        <v>22.553700000000003</v>
      </c>
      <c r="P270" s="2">
        <v>217.3537</v>
      </c>
      <c r="Q270">
        <v>3</v>
      </c>
    </row>
    <row r="271" spans="1:17" hidden="1" x14ac:dyDescent="0.25">
      <c r="A271" t="s">
        <v>320</v>
      </c>
      <c r="B271" t="s">
        <v>343</v>
      </c>
      <c r="C271" t="s">
        <v>1</v>
      </c>
      <c r="D271" t="s">
        <v>0</v>
      </c>
      <c r="E271">
        <v>105992</v>
      </c>
      <c r="F271" t="s">
        <v>208</v>
      </c>
      <c r="G271" t="s">
        <v>209</v>
      </c>
      <c r="H271" s="2">
        <v>4.76</v>
      </c>
      <c r="I271" s="2">
        <v>0</v>
      </c>
      <c r="J271" s="2">
        <v>0</v>
      </c>
      <c r="K271" s="2">
        <v>38.770000000000003</v>
      </c>
      <c r="L271" s="2">
        <v>0</v>
      </c>
      <c r="M271" s="2">
        <v>0</v>
      </c>
      <c r="N271" s="2">
        <v>0</v>
      </c>
      <c r="O271" s="2">
        <v>5.0401000000000007</v>
      </c>
      <c r="P271" s="2">
        <v>48.570100000000004</v>
      </c>
      <c r="Q271">
        <v>3</v>
      </c>
    </row>
    <row r="272" spans="1:17" hidden="1" x14ac:dyDescent="0.25">
      <c r="A272" t="s">
        <v>320</v>
      </c>
      <c r="B272" t="s">
        <v>336</v>
      </c>
      <c r="C272" t="s">
        <v>1</v>
      </c>
      <c r="D272" t="s">
        <v>0</v>
      </c>
      <c r="E272">
        <v>107417</v>
      </c>
      <c r="F272" t="s">
        <v>208</v>
      </c>
      <c r="G272" t="s">
        <v>209</v>
      </c>
      <c r="H272" s="2">
        <v>21.46</v>
      </c>
      <c r="I272" s="2">
        <v>0</v>
      </c>
      <c r="J272" s="2">
        <v>0</v>
      </c>
      <c r="K272" s="2">
        <v>178.95</v>
      </c>
      <c r="L272" s="2">
        <v>0</v>
      </c>
      <c r="M272" s="2">
        <v>0</v>
      </c>
      <c r="N272" s="2">
        <v>0</v>
      </c>
      <c r="O272" s="2">
        <v>23.263500000000001</v>
      </c>
      <c r="P272" s="2">
        <v>223.67349999999999</v>
      </c>
      <c r="Q272">
        <v>3</v>
      </c>
    </row>
    <row r="273" spans="1:17" hidden="1" x14ac:dyDescent="0.25">
      <c r="A273" t="s">
        <v>320</v>
      </c>
      <c r="B273" t="s">
        <v>335</v>
      </c>
      <c r="C273" t="s">
        <v>1</v>
      </c>
      <c r="D273" t="s">
        <v>0</v>
      </c>
      <c r="E273">
        <v>107377</v>
      </c>
      <c r="F273" t="s">
        <v>208</v>
      </c>
      <c r="G273" t="s">
        <v>209</v>
      </c>
      <c r="H273" s="2">
        <v>1.17</v>
      </c>
      <c r="I273" s="2">
        <v>0</v>
      </c>
      <c r="J273" s="2">
        <v>0</v>
      </c>
      <c r="K273" s="2">
        <v>9.77</v>
      </c>
      <c r="L273" s="2">
        <v>0</v>
      </c>
      <c r="M273" s="2">
        <v>0</v>
      </c>
      <c r="N273" s="2">
        <v>0</v>
      </c>
      <c r="O273" s="2">
        <v>1.2701</v>
      </c>
      <c r="P273" s="2">
        <v>12.210099999999999</v>
      </c>
      <c r="Q273">
        <v>3</v>
      </c>
    </row>
    <row r="274" spans="1:17" hidden="1" x14ac:dyDescent="0.25">
      <c r="A274" t="s">
        <v>320</v>
      </c>
      <c r="B274" t="s">
        <v>334</v>
      </c>
      <c r="C274" t="s">
        <v>1</v>
      </c>
      <c r="D274" t="s">
        <v>0</v>
      </c>
      <c r="E274">
        <v>107192</v>
      </c>
      <c r="F274" t="s">
        <v>208</v>
      </c>
      <c r="G274" t="s">
        <v>209</v>
      </c>
      <c r="H274" s="2">
        <v>2.25</v>
      </c>
      <c r="I274" s="2">
        <v>0</v>
      </c>
      <c r="J274" s="2">
        <v>0</v>
      </c>
      <c r="K274" s="2">
        <v>18.739999999999998</v>
      </c>
      <c r="L274" s="2">
        <v>0</v>
      </c>
      <c r="M274" s="2">
        <v>0</v>
      </c>
      <c r="N274" s="2">
        <v>0</v>
      </c>
      <c r="O274" s="2">
        <v>2.4361999999999999</v>
      </c>
      <c r="P274" s="2">
        <v>23.426199999999998</v>
      </c>
      <c r="Q274">
        <v>3</v>
      </c>
    </row>
    <row r="275" spans="1:17" hidden="1" x14ac:dyDescent="0.25">
      <c r="A275" t="s">
        <v>320</v>
      </c>
      <c r="B275" t="s">
        <v>331</v>
      </c>
      <c r="C275" t="s">
        <v>1</v>
      </c>
      <c r="D275" t="s">
        <v>0</v>
      </c>
      <c r="E275">
        <v>106865</v>
      </c>
      <c r="F275" t="s">
        <v>208</v>
      </c>
      <c r="G275" t="s">
        <v>209</v>
      </c>
      <c r="H275" s="2">
        <v>23.25</v>
      </c>
      <c r="I275" s="2">
        <v>0</v>
      </c>
      <c r="J275" s="2">
        <v>0</v>
      </c>
      <c r="K275" s="2">
        <v>189.19</v>
      </c>
      <c r="L275" s="2">
        <v>0</v>
      </c>
      <c r="M275" s="2">
        <v>0</v>
      </c>
      <c r="N275" s="2">
        <v>0</v>
      </c>
      <c r="O275" s="2">
        <v>24.5947</v>
      </c>
      <c r="P275" s="2">
        <v>237.03469999999999</v>
      </c>
      <c r="Q275">
        <v>3</v>
      </c>
    </row>
    <row r="276" spans="1:17" hidden="1" x14ac:dyDescent="0.25">
      <c r="A276" t="s">
        <v>320</v>
      </c>
      <c r="B276" t="s">
        <v>331</v>
      </c>
      <c r="C276" t="s">
        <v>1</v>
      </c>
      <c r="D276" t="s">
        <v>0</v>
      </c>
      <c r="E276">
        <v>106858</v>
      </c>
      <c r="F276" t="s">
        <v>208</v>
      </c>
      <c r="G276" t="s">
        <v>209</v>
      </c>
      <c r="H276" s="2">
        <v>4.53</v>
      </c>
      <c r="I276" s="2">
        <v>0</v>
      </c>
      <c r="J276" s="2">
        <v>0</v>
      </c>
      <c r="K276" s="2">
        <v>36.94</v>
      </c>
      <c r="L276" s="2">
        <v>0</v>
      </c>
      <c r="M276" s="2">
        <v>0</v>
      </c>
      <c r="N276" s="2">
        <v>0</v>
      </c>
      <c r="O276" s="2">
        <v>4.8022</v>
      </c>
      <c r="P276" s="2">
        <v>46.272199999999998</v>
      </c>
      <c r="Q276">
        <v>3</v>
      </c>
    </row>
    <row r="277" spans="1:17" hidden="1" x14ac:dyDescent="0.25">
      <c r="A277" t="s">
        <v>320</v>
      </c>
      <c r="B277" t="s">
        <v>331</v>
      </c>
      <c r="C277" t="s">
        <v>1</v>
      </c>
      <c r="D277" t="s">
        <v>0</v>
      </c>
      <c r="E277">
        <v>106857</v>
      </c>
      <c r="F277" t="s">
        <v>208</v>
      </c>
      <c r="G277" t="s">
        <v>209</v>
      </c>
      <c r="H277" s="2">
        <v>3.29</v>
      </c>
      <c r="I277" s="2">
        <v>0</v>
      </c>
      <c r="J277" s="2">
        <v>0</v>
      </c>
      <c r="K277" s="2">
        <v>26.82</v>
      </c>
      <c r="L277" s="2">
        <v>0</v>
      </c>
      <c r="M277" s="2">
        <v>0</v>
      </c>
      <c r="N277" s="2">
        <v>0</v>
      </c>
      <c r="O277" s="2">
        <v>3.4866000000000001</v>
      </c>
      <c r="P277" s="2">
        <v>33.596600000000002</v>
      </c>
      <c r="Q277">
        <v>3</v>
      </c>
    </row>
    <row r="278" spans="1:17" hidden="1" x14ac:dyDescent="0.25">
      <c r="A278" t="s">
        <v>320</v>
      </c>
      <c r="B278" t="s">
        <v>331</v>
      </c>
      <c r="C278" t="s">
        <v>1</v>
      </c>
      <c r="D278" t="s">
        <v>0</v>
      </c>
      <c r="E278">
        <v>106855</v>
      </c>
      <c r="F278" t="s">
        <v>208</v>
      </c>
      <c r="G278" t="s">
        <v>209</v>
      </c>
      <c r="H278" s="2">
        <v>5.41</v>
      </c>
      <c r="I278" s="2">
        <v>0</v>
      </c>
      <c r="J278" s="2">
        <v>0</v>
      </c>
      <c r="K278" s="2">
        <v>43.96</v>
      </c>
      <c r="L278" s="2">
        <v>0</v>
      </c>
      <c r="M278" s="2">
        <v>0</v>
      </c>
      <c r="N278" s="2">
        <v>0</v>
      </c>
      <c r="O278" s="2">
        <v>5.7148000000000003</v>
      </c>
      <c r="P278" s="2">
        <v>55.084800000000001</v>
      </c>
      <c r="Q278">
        <v>3</v>
      </c>
    </row>
    <row r="279" spans="1:17" hidden="1" x14ac:dyDescent="0.25">
      <c r="A279" t="s">
        <v>320</v>
      </c>
      <c r="B279" t="s">
        <v>329</v>
      </c>
      <c r="C279" t="s">
        <v>1</v>
      </c>
      <c r="D279" t="s">
        <v>0</v>
      </c>
      <c r="E279">
        <v>106671</v>
      </c>
      <c r="F279" t="s">
        <v>208</v>
      </c>
      <c r="G279" t="s">
        <v>209</v>
      </c>
      <c r="H279" s="2">
        <v>31.4</v>
      </c>
      <c r="I279" s="2">
        <v>0</v>
      </c>
      <c r="J279" s="2">
        <v>0</v>
      </c>
      <c r="K279" s="2">
        <v>255.67</v>
      </c>
      <c r="L279" s="2">
        <v>0</v>
      </c>
      <c r="M279" s="2">
        <v>0</v>
      </c>
      <c r="N279" s="2">
        <v>0</v>
      </c>
      <c r="O279" s="2">
        <v>33.237099999999998</v>
      </c>
      <c r="P279" s="2">
        <v>320.30709999999999</v>
      </c>
      <c r="Q279">
        <v>3</v>
      </c>
    </row>
    <row r="280" spans="1:17" hidden="1" x14ac:dyDescent="0.25">
      <c r="A280" t="s">
        <v>320</v>
      </c>
      <c r="B280" t="s">
        <v>329</v>
      </c>
      <c r="C280" t="s">
        <v>1</v>
      </c>
      <c r="D280" t="s">
        <v>0</v>
      </c>
      <c r="E280">
        <v>106670</v>
      </c>
      <c r="F280" t="s">
        <v>208</v>
      </c>
      <c r="G280" t="s">
        <v>209</v>
      </c>
      <c r="H280" s="2">
        <v>5.18</v>
      </c>
      <c r="I280" s="2">
        <v>0</v>
      </c>
      <c r="J280" s="2">
        <v>0</v>
      </c>
      <c r="K280" s="2">
        <v>42.17</v>
      </c>
      <c r="L280" s="2">
        <v>0</v>
      </c>
      <c r="M280" s="2">
        <v>0</v>
      </c>
      <c r="N280" s="2">
        <v>0</v>
      </c>
      <c r="O280" s="2">
        <v>5.4821</v>
      </c>
      <c r="P280" s="2">
        <v>52.832100000000004</v>
      </c>
      <c r="Q280">
        <v>3</v>
      </c>
    </row>
    <row r="281" spans="1:17" hidden="1" x14ac:dyDescent="0.25">
      <c r="A281" t="s">
        <v>320</v>
      </c>
      <c r="B281" t="s">
        <v>329</v>
      </c>
      <c r="C281" t="s">
        <v>1</v>
      </c>
      <c r="D281" t="s">
        <v>0</v>
      </c>
      <c r="E281">
        <v>106644</v>
      </c>
      <c r="F281" t="s">
        <v>208</v>
      </c>
      <c r="G281" t="s">
        <v>209</v>
      </c>
      <c r="H281" s="2">
        <v>7.08</v>
      </c>
      <c r="I281" s="2">
        <v>0</v>
      </c>
      <c r="J281" s="2">
        <v>0</v>
      </c>
      <c r="K281" s="2">
        <v>57.66</v>
      </c>
      <c r="L281" s="2">
        <v>0</v>
      </c>
      <c r="M281" s="2">
        <v>0</v>
      </c>
      <c r="N281" s="2">
        <v>0</v>
      </c>
      <c r="O281" s="2">
        <v>7.4958</v>
      </c>
      <c r="P281" s="2">
        <v>72.235799999999998</v>
      </c>
      <c r="Q281">
        <v>3</v>
      </c>
    </row>
    <row r="282" spans="1:17" hidden="1" x14ac:dyDescent="0.25">
      <c r="A282" t="s">
        <v>320</v>
      </c>
      <c r="B282" t="s">
        <v>329</v>
      </c>
      <c r="C282" t="s">
        <v>1</v>
      </c>
      <c r="D282" t="s">
        <v>0</v>
      </c>
      <c r="E282">
        <v>106642</v>
      </c>
      <c r="F282" t="s">
        <v>208</v>
      </c>
      <c r="G282" t="s">
        <v>209</v>
      </c>
      <c r="H282" s="2">
        <v>0.8</v>
      </c>
      <c r="I282" s="2">
        <v>0</v>
      </c>
      <c r="J282" s="2">
        <v>0</v>
      </c>
      <c r="K282" s="2">
        <v>6.52</v>
      </c>
      <c r="L282" s="2">
        <v>0</v>
      </c>
      <c r="M282" s="2">
        <v>0</v>
      </c>
      <c r="N282" s="2">
        <v>0</v>
      </c>
      <c r="O282" s="2">
        <v>0.84760000000000002</v>
      </c>
      <c r="P282" s="2">
        <v>8.1676000000000002</v>
      </c>
      <c r="Q282">
        <v>3</v>
      </c>
    </row>
    <row r="283" spans="1:17" hidden="1" x14ac:dyDescent="0.25">
      <c r="A283" t="s">
        <v>320</v>
      </c>
      <c r="B283" t="s">
        <v>329</v>
      </c>
      <c r="C283" t="s">
        <v>1</v>
      </c>
      <c r="D283" t="s">
        <v>0</v>
      </c>
      <c r="E283">
        <v>106641</v>
      </c>
      <c r="F283" t="s">
        <v>208</v>
      </c>
      <c r="G283" t="s">
        <v>209</v>
      </c>
      <c r="H283" s="2">
        <v>21.61</v>
      </c>
      <c r="I283" s="2">
        <v>0</v>
      </c>
      <c r="J283" s="2">
        <v>0</v>
      </c>
      <c r="K283" s="2">
        <v>175.99</v>
      </c>
      <c r="L283" s="2">
        <v>0</v>
      </c>
      <c r="M283" s="2">
        <v>0</v>
      </c>
      <c r="N283" s="2">
        <v>0</v>
      </c>
      <c r="O283" s="2">
        <v>22.878700000000002</v>
      </c>
      <c r="P283" s="2">
        <v>220.47870000000003</v>
      </c>
      <c r="Q283">
        <v>3</v>
      </c>
    </row>
    <row r="284" spans="1:17" hidden="1" x14ac:dyDescent="0.25">
      <c r="A284" t="s">
        <v>320</v>
      </c>
      <c r="B284" t="s">
        <v>328</v>
      </c>
      <c r="C284" t="s">
        <v>1</v>
      </c>
      <c r="D284" t="s">
        <v>0</v>
      </c>
      <c r="E284">
        <v>106526</v>
      </c>
      <c r="F284" t="s">
        <v>208</v>
      </c>
      <c r="G284" t="s">
        <v>209</v>
      </c>
      <c r="H284" s="2">
        <v>20.43</v>
      </c>
      <c r="I284" s="2">
        <v>0</v>
      </c>
      <c r="J284" s="2">
        <v>0</v>
      </c>
      <c r="K284" s="2">
        <v>166.37</v>
      </c>
      <c r="L284" s="2">
        <v>0</v>
      </c>
      <c r="M284" s="2">
        <v>0</v>
      </c>
      <c r="N284" s="2">
        <v>0</v>
      </c>
      <c r="O284" s="2">
        <v>21.6281</v>
      </c>
      <c r="P284" s="2">
        <v>208.4281</v>
      </c>
      <c r="Q284">
        <v>3</v>
      </c>
    </row>
    <row r="285" spans="1:17" hidden="1" x14ac:dyDescent="0.25">
      <c r="A285" t="s">
        <v>320</v>
      </c>
      <c r="B285" t="s">
        <v>326</v>
      </c>
      <c r="C285" t="s">
        <v>1</v>
      </c>
      <c r="D285" t="s">
        <v>0</v>
      </c>
      <c r="E285">
        <v>106203</v>
      </c>
      <c r="F285" t="s">
        <v>208</v>
      </c>
      <c r="G285" t="s">
        <v>209</v>
      </c>
      <c r="H285" s="2">
        <v>18.2</v>
      </c>
      <c r="I285" s="2">
        <v>0</v>
      </c>
      <c r="J285" s="2">
        <v>0</v>
      </c>
      <c r="K285" s="2">
        <v>148.27000000000001</v>
      </c>
      <c r="L285" s="2">
        <v>0</v>
      </c>
      <c r="M285" s="2">
        <v>0</v>
      </c>
      <c r="N285" s="2">
        <v>0</v>
      </c>
      <c r="O285" s="2">
        <v>19.275100000000002</v>
      </c>
      <c r="P285" s="2">
        <v>185.74510000000001</v>
      </c>
      <c r="Q285">
        <v>3</v>
      </c>
    </row>
    <row r="286" spans="1:17" hidden="1" x14ac:dyDescent="0.25">
      <c r="A286" t="s">
        <v>320</v>
      </c>
      <c r="B286" t="s">
        <v>231</v>
      </c>
      <c r="C286" t="s">
        <v>1</v>
      </c>
      <c r="D286" t="s">
        <v>0</v>
      </c>
      <c r="E286">
        <v>104520</v>
      </c>
      <c r="F286" t="s">
        <v>208</v>
      </c>
      <c r="G286" t="s">
        <v>209</v>
      </c>
      <c r="H286" s="2">
        <v>4.0999999999999996</v>
      </c>
      <c r="I286" s="2">
        <v>0</v>
      </c>
      <c r="J286" s="2">
        <v>0</v>
      </c>
      <c r="K286" s="2">
        <v>33.729999999999997</v>
      </c>
      <c r="L286" s="2">
        <v>0</v>
      </c>
      <c r="M286" s="2">
        <v>0</v>
      </c>
      <c r="N286" s="2">
        <v>0</v>
      </c>
      <c r="O286" s="2">
        <v>4.3849</v>
      </c>
      <c r="P286" s="2">
        <v>42.2149</v>
      </c>
      <c r="Q286">
        <v>3</v>
      </c>
    </row>
    <row r="287" spans="1:17" hidden="1" x14ac:dyDescent="0.25">
      <c r="A287" t="s">
        <v>320</v>
      </c>
      <c r="B287" t="s">
        <v>275</v>
      </c>
      <c r="C287" t="s">
        <v>1</v>
      </c>
      <c r="D287" t="s">
        <v>0</v>
      </c>
      <c r="E287">
        <v>104423</v>
      </c>
      <c r="F287" t="s">
        <v>208</v>
      </c>
      <c r="G287" t="s">
        <v>209</v>
      </c>
      <c r="H287" s="2">
        <v>2.2000000000000002</v>
      </c>
      <c r="I287" s="2">
        <v>0</v>
      </c>
      <c r="J287" s="2">
        <v>0</v>
      </c>
      <c r="K287" s="2">
        <v>18.18</v>
      </c>
      <c r="L287" s="2">
        <v>0</v>
      </c>
      <c r="M287" s="2">
        <v>0</v>
      </c>
      <c r="N287" s="2">
        <v>0</v>
      </c>
      <c r="O287" s="2">
        <v>2.3633999999999999</v>
      </c>
      <c r="P287" s="2">
        <v>22.743399999999998</v>
      </c>
      <c r="Q287">
        <v>3</v>
      </c>
    </row>
    <row r="288" spans="1:17" hidden="1" x14ac:dyDescent="0.25">
      <c r="A288" t="s">
        <v>320</v>
      </c>
      <c r="B288" t="s">
        <v>257</v>
      </c>
      <c r="C288" t="s">
        <v>1</v>
      </c>
      <c r="D288" t="s">
        <v>0</v>
      </c>
      <c r="E288">
        <v>104242</v>
      </c>
      <c r="F288" t="s">
        <v>208</v>
      </c>
      <c r="G288" t="s">
        <v>209</v>
      </c>
      <c r="H288" s="2">
        <v>26.69</v>
      </c>
      <c r="I288" s="2">
        <v>0</v>
      </c>
      <c r="J288" s="2">
        <v>0</v>
      </c>
      <c r="K288" s="2">
        <v>244.99</v>
      </c>
      <c r="L288" s="2">
        <v>0</v>
      </c>
      <c r="M288" s="2">
        <v>0</v>
      </c>
      <c r="N288" s="2">
        <v>0</v>
      </c>
      <c r="O288" s="2">
        <v>31.848700000000001</v>
      </c>
      <c r="P288" s="2">
        <v>303.52870000000001</v>
      </c>
      <c r="Q288">
        <v>3</v>
      </c>
    </row>
    <row r="289" spans="1:17" hidden="1" x14ac:dyDescent="0.25">
      <c r="A289" t="s">
        <v>320</v>
      </c>
      <c r="B289" t="s">
        <v>233</v>
      </c>
      <c r="C289" t="s">
        <v>1</v>
      </c>
      <c r="D289" t="s">
        <v>0</v>
      </c>
      <c r="E289">
        <v>104208</v>
      </c>
      <c r="F289" t="s">
        <v>208</v>
      </c>
      <c r="G289" t="s">
        <v>209</v>
      </c>
      <c r="H289" s="2">
        <v>41.58</v>
      </c>
      <c r="I289" s="2">
        <v>0</v>
      </c>
      <c r="J289" s="2">
        <v>0</v>
      </c>
      <c r="K289" s="2">
        <v>343.13</v>
      </c>
      <c r="L289" s="2">
        <v>0</v>
      </c>
      <c r="M289" s="2">
        <v>0</v>
      </c>
      <c r="N289" s="2">
        <v>0</v>
      </c>
      <c r="O289" s="2">
        <v>44.606900000000003</v>
      </c>
      <c r="P289" s="2">
        <v>429.31689999999998</v>
      </c>
      <c r="Q289">
        <v>3</v>
      </c>
    </row>
    <row r="290" spans="1:17" hidden="1" x14ac:dyDescent="0.25">
      <c r="A290" t="s">
        <v>320</v>
      </c>
      <c r="B290" t="s">
        <v>233</v>
      </c>
      <c r="C290" t="s">
        <v>1</v>
      </c>
      <c r="D290" t="s">
        <v>0</v>
      </c>
      <c r="E290">
        <v>104177</v>
      </c>
      <c r="F290" t="s">
        <v>208</v>
      </c>
      <c r="G290" t="s">
        <v>209</v>
      </c>
      <c r="H290" s="2">
        <v>18.18</v>
      </c>
      <c r="I290" s="2">
        <v>0</v>
      </c>
      <c r="J290" s="2">
        <v>0</v>
      </c>
      <c r="K290" s="2">
        <v>150.08000000000001</v>
      </c>
      <c r="L290" s="2">
        <v>0</v>
      </c>
      <c r="M290" s="2">
        <v>0</v>
      </c>
      <c r="N290" s="2">
        <v>0</v>
      </c>
      <c r="O290" s="2">
        <v>19.510400000000001</v>
      </c>
      <c r="P290" s="2">
        <v>187.77040000000002</v>
      </c>
      <c r="Q290">
        <v>3</v>
      </c>
    </row>
    <row r="291" spans="1:17" hidden="1" x14ac:dyDescent="0.25">
      <c r="A291" t="s">
        <v>320</v>
      </c>
      <c r="B291" t="s">
        <v>236</v>
      </c>
      <c r="C291" t="s">
        <v>1</v>
      </c>
      <c r="D291" t="s">
        <v>0</v>
      </c>
      <c r="E291">
        <v>104135</v>
      </c>
      <c r="F291" t="s">
        <v>208</v>
      </c>
      <c r="G291" t="s">
        <v>209</v>
      </c>
      <c r="H291" s="2">
        <v>18.130000000000003</v>
      </c>
      <c r="I291" s="2">
        <v>0</v>
      </c>
      <c r="J291" s="2">
        <v>0</v>
      </c>
      <c r="K291" s="2">
        <v>149.27000000000001</v>
      </c>
      <c r="L291" s="2">
        <v>0</v>
      </c>
      <c r="M291" s="2">
        <v>0</v>
      </c>
      <c r="N291" s="2">
        <v>0</v>
      </c>
      <c r="O291" s="2">
        <v>19.405100000000001</v>
      </c>
      <c r="P291" s="2">
        <v>186.80510000000001</v>
      </c>
      <c r="Q291">
        <v>3</v>
      </c>
    </row>
    <row r="292" spans="1:17" hidden="1" x14ac:dyDescent="0.25">
      <c r="A292" t="s">
        <v>320</v>
      </c>
      <c r="B292" t="s">
        <v>236</v>
      </c>
      <c r="C292" t="s">
        <v>1</v>
      </c>
      <c r="D292" t="s">
        <v>0</v>
      </c>
      <c r="E292">
        <v>104100</v>
      </c>
      <c r="F292" t="s">
        <v>208</v>
      </c>
      <c r="G292" t="s">
        <v>209</v>
      </c>
      <c r="H292" s="2">
        <v>45.33</v>
      </c>
      <c r="I292" s="2">
        <v>0</v>
      </c>
      <c r="J292" s="2">
        <v>0</v>
      </c>
      <c r="K292" s="2">
        <v>374.18</v>
      </c>
      <c r="L292" s="2">
        <v>0</v>
      </c>
      <c r="M292" s="2">
        <v>0</v>
      </c>
      <c r="N292" s="2">
        <v>0</v>
      </c>
      <c r="O292" s="2">
        <v>48.6434</v>
      </c>
      <c r="P292" s="2">
        <v>468.15339999999998</v>
      </c>
      <c r="Q292">
        <v>3</v>
      </c>
    </row>
    <row r="293" spans="1:17" hidden="1" x14ac:dyDescent="0.25">
      <c r="A293" t="s">
        <v>320</v>
      </c>
      <c r="B293" t="s">
        <v>220</v>
      </c>
      <c r="C293" t="s">
        <v>1</v>
      </c>
      <c r="D293" t="s">
        <v>0</v>
      </c>
      <c r="E293">
        <v>104057</v>
      </c>
      <c r="F293" t="s">
        <v>208</v>
      </c>
      <c r="G293" t="s">
        <v>209</v>
      </c>
      <c r="H293" s="2">
        <v>5.3</v>
      </c>
      <c r="I293" s="2">
        <v>0</v>
      </c>
      <c r="J293" s="2">
        <v>0</v>
      </c>
      <c r="K293" s="2">
        <v>43.73</v>
      </c>
      <c r="L293" s="2">
        <v>0</v>
      </c>
      <c r="M293" s="2">
        <v>0</v>
      </c>
      <c r="N293" s="2">
        <v>0</v>
      </c>
      <c r="O293" s="2">
        <v>5.6848999999999998</v>
      </c>
      <c r="P293" s="2">
        <v>54.714899999999993</v>
      </c>
      <c r="Q293">
        <v>3</v>
      </c>
    </row>
    <row r="294" spans="1:17" hidden="1" x14ac:dyDescent="0.25">
      <c r="A294" t="s">
        <v>320</v>
      </c>
      <c r="B294" t="s">
        <v>220</v>
      </c>
      <c r="C294" t="s">
        <v>1</v>
      </c>
      <c r="D294" t="s">
        <v>0</v>
      </c>
      <c r="E294">
        <v>104056</v>
      </c>
      <c r="F294" t="s">
        <v>208</v>
      </c>
      <c r="G294" t="s">
        <v>209</v>
      </c>
      <c r="H294" s="2">
        <v>3.8</v>
      </c>
      <c r="I294" s="2">
        <v>0</v>
      </c>
      <c r="J294" s="2">
        <v>0</v>
      </c>
      <c r="K294" s="2">
        <v>31.24</v>
      </c>
      <c r="L294" s="2">
        <v>0</v>
      </c>
      <c r="M294" s="2">
        <v>0</v>
      </c>
      <c r="N294" s="2">
        <v>0</v>
      </c>
      <c r="O294" s="2">
        <v>4.0612000000000004</v>
      </c>
      <c r="P294" s="2">
        <v>39.101199999999999</v>
      </c>
      <c r="Q294">
        <v>3</v>
      </c>
    </row>
    <row r="295" spans="1:17" hidden="1" x14ac:dyDescent="0.25">
      <c r="A295" t="s">
        <v>320</v>
      </c>
      <c r="B295" t="s">
        <v>220</v>
      </c>
      <c r="C295" t="s">
        <v>1</v>
      </c>
      <c r="D295" t="s">
        <v>0</v>
      </c>
      <c r="E295">
        <v>104039</v>
      </c>
      <c r="F295" t="s">
        <v>208</v>
      </c>
      <c r="G295" t="s">
        <v>209</v>
      </c>
      <c r="H295" s="2">
        <v>35.5</v>
      </c>
      <c r="I295" s="2">
        <v>0</v>
      </c>
      <c r="J295" s="2">
        <v>0</v>
      </c>
      <c r="K295" s="2">
        <v>293</v>
      </c>
      <c r="L295" s="2">
        <v>0</v>
      </c>
      <c r="M295" s="2">
        <v>0</v>
      </c>
      <c r="N295" s="2">
        <v>0</v>
      </c>
      <c r="O295" s="2">
        <v>38.090000000000003</v>
      </c>
      <c r="P295" s="2">
        <v>366.59000000000003</v>
      </c>
      <c r="Q295">
        <v>3</v>
      </c>
    </row>
    <row r="296" spans="1:17" hidden="1" x14ac:dyDescent="0.25">
      <c r="A296" t="s">
        <v>320</v>
      </c>
      <c r="B296" t="s">
        <v>219</v>
      </c>
      <c r="C296" t="s">
        <v>1</v>
      </c>
      <c r="D296" t="s">
        <v>0</v>
      </c>
      <c r="E296">
        <v>103987</v>
      </c>
      <c r="F296" t="s">
        <v>208</v>
      </c>
      <c r="G296" t="s">
        <v>209</v>
      </c>
      <c r="H296" s="2">
        <v>38.270000000000003</v>
      </c>
      <c r="I296" s="2">
        <v>0</v>
      </c>
      <c r="J296" s="2">
        <v>0</v>
      </c>
      <c r="K296" s="2">
        <v>313.66000000000003</v>
      </c>
      <c r="L296" s="2">
        <v>0</v>
      </c>
      <c r="M296" s="2">
        <v>0</v>
      </c>
      <c r="N296" s="2">
        <v>0</v>
      </c>
      <c r="O296" s="2">
        <v>40.775800000000004</v>
      </c>
      <c r="P296" s="2">
        <v>392.70580000000001</v>
      </c>
      <c r="Q296">
        <v>3</v>
      </c>
    </row>
    <row r="297" spans="1:17" hidden="1" x14ac:dyDescent="0.25">
      <c r="A297" t="s">
        <v>320</v>
      </c>
      <c r="B297" t="s">
        <v>324</v>
      </c>
      <c r="C297" t="s">
        <v>1</v>
      </c>
      <c r="D297" t="s">
        <v>0</v>
      </c>
      <c r="E297">
        <v>106093</v>
      </c>
      <c r="F297" t="s">
        <v>208</v>
      </c>
      <c r="G297" t="s">
        <v>209</v>
      </c>
      <c r="H297" s="2">
        <v>9.57</v>
      </c>
      <c r="I297" s="2">
        <v>0</v>
      </c>
      <c r="J297" s="2">
        <v>0</v>
      </c>
      <c r="K297" s="2">
        <v>77.900000000000006</v>
      </c>
      <c r="L297" s="2">
        <v>0</v>
      </c>
      <c r="M297" s="2">
        <v>0</v>
      </c>
      <c r="N297" s="2">
        <v>0</v>
      </c>
      <c r="O297" s="2">
        <v>10.127000000000001</v>
      </c>
      <c r="P297" s="2">
        <v>97.596999999999994</v>
      </c>
      <c r="Q297">
        <v>3</v>
      </c>
    </row>
    <row r="298" spans="1:17" hidden="1" x14ac:dyDescent="0.25">
      <c r="A298" t="s">
        <v>320</v>
      </c>
      <c r="B298" t="s">
        <v>339</v>
      </c>
      <c r="C298" t="s">
        <v>1</v>
      </c>
      <c r="D298" t="s">
        <v>0</v>
      </c>
      <c r="E298">
        <v>105655</v>
      </c>
      <c r="F298" t="s">
        <v>208</v>
      </c>
      <c r="G298" t="s">
        <v>209</v>
      </c>
      <c r="H298" s="2">
        <v>21.18</v>
      </c>
      <c r="I298" s="2">
        <v>0</v>
      </c>
      <c r="J298" s="2">
        <v>0</v>
      </c>
      <c r="K298" s="2">
        <v>173.04</v>
      </c>
      <c r="L298" s="2">
        <v>0</v>
      </c>
      <c r="M298" s="2">
        <v>0</v>
      </c>
      <c r="N298" s="2">
        <v>0</v>
      </c>
      <c r="O298" s="2">
        <v>22.495200000000001</v>
      </c>
      <c r="P298" s="2">
        <v>216.71520000000001</v>
      </c>
      <c r="Q298">
        <v>3</v>
      </c>
    </row>
    <row r="299" spans="1:17" hidden="1" x14ac:dyDescent="0.25">
      <c r="A299" t="s">
        <v>320</v>
      </c>
      <c r="B299" t="s">
        <v>339</v>
      </c>
      <c r="C299" t="s">
        <v>1</v>
      </c>
      <c r="D299" t="s">
        <v>0</v>
      </c>
      <c r="E299">
        <v>105653</v>
      </c>
      <c r="F299" t="s">
        <v>208</v>
      </c>
      <c r="G299" t="s">
        <v>209</v>
      </c>
      <c r="H299" s="2">
        <v>31.75</v>
      </c>
      <c r="I299" s="2">
        <v>0</v>
      </c>
      <c r="J299" s="2">
        <v>0</v>
      </c>
      <c r="K299" s="2">
        <v>259.39999999999998</v>
      </c>
      <c r="L299" s="2">
        <v>0</v>
      </c>
      <c r="M299" s="2">
        <v>0</v>
      </c>
      <c r="N299" s="2">
        <v>0</v>
      </c>
      <c r="O299" s="2">
        <v>33.722000000000001</v>
      </c>
      <c r="P299" s="2">
        <v>324.87199999999996</v>
      </c>
      <c r="Q299">
        <v>3</v>
      </c>
    </row>
    <row r="300" spans="1:17" hidden="1" x14ac:dyDescent="0.25">
      <c r="A300" t="s">
        <v>320</v>
      </c>
      <c r="B300" t="s">
        <v>322</v>
      </c>
      <c r="C300" t="s">
        <v>1</v>
      </c>
      <c r="D300" t="s">
        <v>0</v>
      </c>
      <c r="E300">
        <v>105616</v>
      </c>
      <c r="F300" t="s">
        <v>208</v>
      </c>
      <c r="G300" t="s">
        <v>209</v>
      </c>
      <c r="H300" s="2">
        <v>15.72</v>
      </c>
      <c r="I300" s="2">
        <v>0</v>
      </c>
      <c r="J300" s="2">
        <v>0</v>
      </c>
      <c r="K300" s="2">
        <v>127.95</v>
      </c>
      <c r="L300" s="2">
        <v>0</v>
      </c>
      <c r="M300" s="2">
        <v>0</v>
      </c>
      <c r="N300" s="2">
        <v>0</v>
      </c>
      <c r="O300" s="2">
        <v>16.633500000000002</v>
      </c>
      <c r="P300" s="2">
        <v>160.30350000000001</v>
      </c>
      <c r="Q300">
        <v>3</v>
      </c>
    </row>
    <row r="301" spans="1:17" hidden="1" x14ac:dyDescent="0.25">
      <c r="A301" t="s">
        <v>320</v>
      </c>
      <c r="B301" t="s">
        <v>266</v>
      </c>
      <c r="C301" t="s">
        <v>1</v>
      </c>
      <c r="D301" t="s">
        <v>0</v>
      </c>
      <c r="E301">
        <v>105475</v>
      </c>
      <c r="F301" t="s">
        <v>208</v>
      </c>
      <c r="G301" t="s">
        <v>209</v>
      </c>
      <c r="H301" s="2">
        <v>12.75</v>
      </c>
      <c r="I301" s="2">
        <v>0</v>
      </c>
      <c r="J301" s="2">
        <v>0</v>
      </c>
      <c r="K301" s="2">
        <v>103.74</v>
      </c>
      <c r="L301" s="2">
        <v>0</v>
      </c>
      <c r="M301" s="2">
        <v>0</v>
      </c>
      <c r="N301" s="2">
        <v>0</v>
      </c>
      <c r="O301" s="2">
        <v>13.4862</v>
      </c>
      <c r="P301" s="2">
        <v>129.97620000000001</v>
      </c>
      <c r="Q301">
        <v>3</v>
      </c>
    </row>
    <row r="302" spans="1:17" hidden="1" x14ac:dyDescent="0.25">
      <c r="A302" t="s">
        <v>320</v>
      </c>
      <c r="B302" t="s">
        <v>323</v>
      </c>
      <c r="C302" t="s">
        <v>1</v>
      </c>
      <c r="D302" t="s">
        <v>0</v>
      </c>
      <c r="E302">
        <v>105879</v>
      </c>
      <c r="F302" t="s">
        <v>208</v>
      </c>
      <c r="G302" t="s">
        <v>209</v>
      </c>
      <c r="H302" s="2">
        <v>1.97</v>
      </c>
      <c r="I302" s="2">
        <v>0</v>
      </c>
      <c r="J302" s="2">
        <v>0</v>
      </c>
      <c r="K302" s="2">
        <v>15.99</v>
      </c>
      <c r="L302" s="2">
        <v>0</v>
      </c>
      <c r="M302" s="2">
        <v>0</v>
      </c>
      <c r="N302" s="2">
        <v>0</v>
      </c>
      <c r="O302" s="2">
        <v>2.0787</v>
      </c>
      <c r="P302" s="2">
        <v>20.038700000000002</v>
      </c>
      <c r="Q302">
        <v>3</v>
      </c>
    </row>
    <row r="303" spans="1:17" hidden="1" x14ac:dyDescent="0.25">
      <c r="A303" t="s">
        <v>320</v>
      </c>
      <c r="B303" t="s">
        <v>342</v>
      </c>
      <c r="C303" t="s">
        <v>1</v>
      </c>
      <c r="D303" t="s">
        <v>0</v>
      </c>
      <c r="E303">
        <v>105848</v>
      </c>
      <c r="F303" t="s">
        <v>208</v>
      </c>
      <c r="G303" t="s">
        <v>209</v>
      </c>
      <c r="H303" s="2">
        <v>56.03</v>
      </c>
      <c r="I303" s="2">
        <v>0</v>
      </c>
      <c r="J303" s="2">
        <v>0</v>
      </c>
      <c r="K303" s="2">
        <v>457.83</v>
      </c>
      <c r="L303" s="2">
        <v>0</v>
      </c>
      <c r="M303" s="2">
        <v>0</v>
      </c>
      <c r="N303" s="2">
        <v>0</v>
      </c>
      <c r="O303" s="2">
        <v>59.517899999999997</v>
      </c>
      <c r="P303" s="2">
        <v>573.37789999999995</v>
      </c>
      <c r="Q303">
        <v>3</v>
      </c>
    </row>
    <row r="304" spans="1:17" hidden="1" x14ac:dyDescent="0.25">
      <c r="A304" t="s">
        <v>320</v>
      </c>
      <c r="B304" t="s">
        <v>342</v>
      </c>
      <c r="C304" t="s">
        <v>1</v>
      </c>
      <c r="D304" t="s">
        <v>0</v>
      </c>
      <c r="E304">
        <v>105843</v>
      </c>
      <c r="F304" t="s">
        <v>208</v>
      </c>
      <c r="G304" t="s">
        <v>209</v>
      </c>
      <c r="H304" s="2">
        <v>4.55</v>
      </c>
      <c r="I304" s="2">
        <v>0</v>
      </c>
      <c r="J304" s="2">
        <v>0</v>
      </c>
      <c r="K304" s="2">
        <v>37.130000000000003</v>
      </c>
      <c r="L304" s="2">
        <v>0</v>
      </c>
      <c r="M304" s="2">
        <v>0</v>
      </c>
      <c r="N304" s="2">
        <v>0</v>
      </c>
      <c r="O304" s="2">
        <v>4.8269000000000002</v>
      </c>
      <c r="P304" s="2">
        <v>46.506900000000002</v>
      </c>
      <c r="Q304">
        <v>3</v>
      </c>
    </row>
    <row r="305" spans="1:17" hidden="1" x14ac:dyDescent="0.25">
      <c r="A305" t="s">
        <v>320</v>
      </c>
      <c r="B305" t="s">
        <v>342</v>
      </c>
      <c r="C305" t="s">
        <v>1</v>
      </c>
      <c r="D305" t="s">
        <v>0</v>
      </c>
      <c r="E305">
        <v>105842</v>
      </c>
      <c r="F305" t="s">
        <v>208</v>
      </c>
      <c r="G305" t="s">
        <v>209</v>
      </c>
      <c r="H305" s="2">
        <v>7.5</v>
      </c>
      <c r="I305" s="2">
        <v>0</v>
      </c>
      <c r="J305" s="2">
        <v>0</v>
      </c>
      <c r="K305" s="2">
        <v>61.28</v>
      </c>
      <c r="L305" s="2">
        <v>0</v>
      </c>
      <c r="M305" s="2">
        <v>0</v>
      </c>
      <c r="N305" s="2">
        <v>0</v>
      </c>
      <c r="O305" s="2">
        <v>7.9664000000000001</v>
      </c>
      <c r="P305" s="2">
        <v>76.746399999999994</v>
      </c>
      <c r="Q305">
        <v>3</v>
      </c>
    </row>
    <row r="306" spans="1:17" hidden="1" x14ac:dyDescent="0.25">
      <c r="A306" t="s">
        <v>320</v>
      </c>
      <c r="B306" t="s">
        <v>341</v>
      </c>
      <c r="C306" t="s">
        <v>1</v>
      </c>
      <c r="D306" t="s">
        <v>0</v>
      </c>
      <c r="E306">
        <v>105830</v>
      </c>
      <c r="F306" t="s">
        <v>208</v>
      </c>
      <c r="G306" t="s">
        <v>209</v>
      </c>
      <c r="H306" s="2">
        <v>38.25</v>
      </c>
      <c r="I306" s="2">
        <v>0</v>
      </c>
      <c r="J306" s="2">
        <v>0</v>
      </c>
      <c r="K306" s="2">
        <v>312.51</v>
      </c>
      <c r="L306" s="2">
        <v>0</v>
      </c>
      <c r="M306" s="2">
        <v>0</v>
      </c>
      <c r="N306" s="2">
        <v>0</v>
      </c>
      <c r="O306" s="2">
        <v>40.626300000000001</v>
      </c>
      <c r="P306" s="2">
        <v>391.38630000000001</v>
      </c>
      <c r="Q306">
        <v>3</v>
      </c>
    </row>
    <row r="307" spans="1:17" hidden="1" x14ac:dyDescent="0.25">
      <c r="A307" t="s">
        <v>320</v>
      </c>
      <c r="B307" t="s">
        <v>341</v>
      </c>
      <c r="C307" t="s">
        <v>1</v>
      </c>
      <c r="D307" t="s">
        <v>0</v>
      </c>
      <c r="E307">
        <v>105800</v>
      </c>
      <c r="F307" t="s">
        <v>208</v>
      </c>
      <c r="G307" t="s">
        <v>209</v>
      </c>
      <c r="H307" s="2">
        <v>5.01</v>
      </c>
      <c r="I307" s="2">
        <v>0</v>
      </c>
      <c r="J307" s="2">
        <v>0</v>
      </c>
      <c r="K307" s="2">
        <v>41.02</v>
      </c>
      <c r="L307" s="2">
        <v>0</v>
      </c>
      <c r="M307" s="2">
        <v>0</v>
      </c>
      <c r="N307" s="2">
        <v>0</v>
      </c>
      <c r="O307" s="2">
        <v>5.3326000000000002</v>
      </c>
      <c r="P307" s="2">
        <v>51.3626</v>
      </c>
      <c r="Q307">
        <v>3</v>
      </c>
    </row>
    <row r="308" spans="1:17" hidden="1" x14ac:dyDescent="0.25">
      <c r="A308" t="s">
        <v>320</v>
      </c>
      <c r="B308" t="s">
        <v>340</v>
      </c>
      <c r="C308" t="s">
        <v>1</v>
      </c>
      <c r="D308" t="s">
        <v>0</v>
      </c>
      <c r="E308">
        <v>105716</v>
      </c>
      <c r="F308" t="s">
        <v>208</v>
      </c>
      <c r="G308" t="s">
        <v>209</v>
      </c>
      <c r="H308" s="2">
        <v>4.5600000000000005</v>
      </c>
      <c r="I308" s="2">
        <v>0</v>
      </c>
      <c r="J308" s="2">
        <v>0</v>
      </c>
      <c r="K308" s="2">
        <v>37.26</v>
      </c>
      <c r="L308" s="2">
        <v>0</v>
      </c>
      <c r="M308" s="2">
        <v>0</v>
      </c>
      <c r="N308" s="2">
        <v>0</v>
      </c>
      <c r="O308" s="2">
        <v>4.8437999999999999</v>
      </c>
      <c r="P308" s="2">
        <v>46.663800000000002</v>
      </c>
      <c r="Q308">
        <v>3</v>
      </c>
    </row>
    <row r="309" spans="1:17" hidden="1" x14ac:dyDescent="0.25">
      <c r="A309" t="s">
        <v>320</v>
      </c>
      <c r="B309" t="s">
        <v>339</v>
      </c>
      <c r="C309" t="s">
        <v>1</v>
      </c>
      <c r="D309" t="s">
        <v>0</v>
      </c>
      <c r="E309">
        <v>105684</v>
      </c>
      <c r="F309" t="s">
        <v>208</v>
      </c>
      <c r="G309" t="s">
        <v>209</v>
      </c>
      <c r="H309" s="2">
        <v>16.580000000000002</v>
      </c>
      <c r="I309" s="2">
        <v>0</v>
      </c>
      <c r="J309" s="2">
        <v>0</v>
      </c>
      <c r="K309" s="2">
        <v>135.44</v>
      </c>
      <c r="L309" s="2">
        <v>0</v>
      </c>
      <c r="M309" s="2">
        <v>0</v>
      </c>
      <c r="N309" s="2">
        <v>0</v>
      </c>
      <c r="O309" s="2">
        <v>17.607199999999999</v>
      </c>
      <c r="P309" s="2">
        <v>169.62720000000002</v>
      </c>
      <c r="Q309">
        <v>3</v>
      </c>
    </row>
    <row r="310" spans="1:17" hidden="1" x14ac:dyDescent="0.25">
      <c r="A310" t="s">
        <v>320</v>
      </c>
      <c r="B310" t="s">
        <v>323</v>
      </c>
      <c r="C310" t="s">
        <v>1</v>
      </c>
      <c r="D310" t="s">
        <v>0</v>
      </c>
      <c r="E310">
        <v>105880</v>
      </c>
      <c r="F310" t="s">
        <v>208</v>
      </c>
      <c r="G310" t="s">
        <v>209</v>
      </c>
      <c r="H310" s="2">
        <v>40.54</v>
      </c>
      <c r="I310" s="2">
        <v>0</v>
      </c>
      <c r="J310" s="2">
        <v>0</v>
      </c>
      <c r="K310" s="2">
        <v>331.31</v>
      </c>
      <c r="L310" s="2">
        <v>0</v>
      </c>
      <c r="M310" s="2">
        <v>0</v>
      </c>
      <c r="N310" s="2">
        <v>0</v>
      </c>
      <c r="O310" s="2">
        <v>43.070300000000003</v>
      </c>
      <c r="P310" s="2">
        <v>414.9203</v>
      </c>
      <c r="Q310">
        <v>3</v>
      </c>
    </row>
    <row r="311" spans="1:17" hidden="1" x14ac:dyDescent="0.25">
      <c r="A311" t="s">
        <v>320</v>
      </c>
      <c r="B311" t="s">
        <v>331</v>
      </c>
      <c r="C311" t="s">
        <v>1</v>
      </c>
      <c r="D311" t="s">
        <v>0</v>
      </c>
      <c r="E311">
        <v>106842</v>
      </c>
      <c r="F311" t="s">
        <v>208</v>
      </c>
      <c r="G311" t="s">
        <v>209</v>
      </c>
      <c r="H311" s="2">
        <v>18.98</v>
      </c>
      <c r="I311" s="2">
        <v>0</v>
      </c>
      <c r="J311" s="2">
        <v>0</v>
      </c>
      <c r="K311" s="2">
        <v>154.61000000000001</v>
      </c>
      <c r="L311" s="2">
        <v>0</v>
      </c>
      <c r="M311" s="2">
        <v>0</v>
      </c>
      <c r="N311" s="2">
        <v>0</v>
      </c>
      <c r="O311" s="2">
        <v>20.099300000000003</v>
      </c>
      <c r="P311" s="2">
        <v>193.6893</v>
      </c>
      <c r="Q311">
        <v>3</v>
      </c>
    </row>
    <row r="312" spans="1:17" hidden="1" x14ac:dyDescent="0.25">
      <c r="A312" t="s">
        <v>195</v>
      </c>
      <c r="B312" t="s">
        <v>283</v>
      </c>
      <c r="C312" t="s">
        <v>1</v>
      </c>
      <c r="D312" t="s">
        <v>0</v>
      </c>
      <c r="E312">
        <v>4163</v>
      </c>
      <c r="F312" t="s">
        <v>245</v>
      </c>
      <c r="G312" t="s">
        <v>246</v>
      </c>
      <c r="H312" s="2">
        <v>0</v>
      </c>
      <c r="I312" s="2">
        <v>0</v>
      </c>
      <c r="J312" s="2">
        <v>0</v>
      </c>
      <c r="K312" s="2">
        <v>364.6</v>
      </c>
      <c r="L312" s="2">
        <v>0</v>
      </c>
      <c r="M312" s="2">
        <v>0</v>
      </c>
      <c r="N312" s="2">
        <v>0</v>
      </c>
      <c r="O312" s="2">
        <v>47.398000000000003</v>
      </c>
      <c r="P312" s="2">
        <v>411.99800000000005</v>
      </c>
      <c r="Q312">
        <v>3</v>
      </c>
    </row>
    <row r="313" spans="1:17" hidden="1" x14ac:dyDescent="0.25">
      <c r="A313" t="s">
        <v>195</v>
      </c>
      <c r="B313" t="s">
        <v>228</v>
      </c>
      <c r="C313" t="s">
        <v>1</v>
      </c>
      <c r="D313" t="s">
        <v>0</v>
      </c>
      <c r="E313">
        <v>103577</v>
      </c>
      <c r="F313" t="s">
        <v>208</v>
      </c>
      <c r="G313" t="s">
        <v>209</v>
      </c>
      <c r="H313" s="2">
        <v>14.79</v>
      </c>
      <c r="I313" s="2">
        <v>0</v>
      </c>
      <c r="J313" s="2">
        <v>0</v>
      </c>
      <c r="K313" s="2">
        <v>121.28</v>
      </c>
      <c r="L313" s="2">
        <v>0</v>
      </c>
      <c r="M313" s="2">
        <v>0</v>
      </c>
      <c r="N313" s="2">
        <v>0</v>
      </c>
      <c r="O313" s="2">
        <v>15.766400000000001</v>
      </c>
      <c r="P313" s="2">
        <v>151.8364</v>
      </c>
      <c r="Q313">
        <v>3</v>
      </c>
    </row>
    <row r="314" spans="1:17" hidden="1" x14ac:dyDescent="0.25">
      <c r="A314" t="s">
        <v>195</v>
      </c>
      <c r="B314" t="s">
        <v>228</v>
      </c>
      <c r="C314" t="s">
        <v>1</v>
      </c>
      <c r="D314" t="s">
        <v>0</v>
      </c>
      <c r="E314">
        <v>103608</v>
      </c>
      <c r="F314" t="s">
        <v>208</v>
      </c>
      <c r="G314" t="s">
        <v>209</v>
      </c>
      <c r="H314" s="2">
        <v>4.91</v>
      </c>
      <c r="I314" s="2">
        <v>0</v>
      </c>
      <c r="J314" s="2">
        <v>0</v>
      </c>
      <c r="K314" s="2">
        <v>40.28</v>
      </c>
      <c r="L314" s="2">
        <v>0</v>
      </c>
      <c r="M314" s="2">
        <v>0</v>
      </c>
      <c r="N314" s="2">
        <v>0</v>
      </c>
      <c r="O314" s="2">
        <v>5.2364000000000006</v>
      </c>
      <c r="P314" s="2">
        <v>50.426400000000001</v>
      </c>
      <c r="Q314">
        <v>3</v>
      </c>
    </row>
    <row r="315" spans="1:17" hidden="1" x14ac:dyDescent="0.25">
      <c r="A315" t="s">
        <v>195</v>
      </c>
      <c r="B315" t="s">
        <v>229</v>
      </c>
      <c r="C315" t="s">
        <v>1</v>
      </c>
      <c r="D315" t="s">
        <v>0</v>
      </c>
      <c r="E315">
        <v>5759</v>
      </c>
      <c r="F315" t="s">
        <v>245</v>
      </c>
      <c r="G315" t="s">
        <v>246</v>
      </c>
      <c r="H315" s="2">
        <v>0</v>
      </c>
      <c r="I315" s="2">
        <v>0</v>
      </c>
      <c r="J315" s="2">
        <v>0</v>
      </c>
      <c r="K315" s="2">
        <v>182.3</v>
      </c>
      <c r="L315" s="2">
        <v>0</v>
      </c>
      <c r="M315" s="2">
        <v>0</v>
      </c>
      <c r="N315" s="2">
        <v>0</v>
      </c>
      <c r="O315" s="2">
        <v>23.699000000000002</v>
      </c>
      <c r="P315" s="2">
        <v>205.99900000000002</v>
      </c>
      <c r="Q315">
        <v>3</v>
      </c>
    </row>
    <row r="316" spans="1:17" hidden="1" x14ac:dyDescent="0.25">
      <c r="A316" t="s">
        <v>195</v>
      </c>
      <c r="B316" t="s">
        <v>229</v>
      </c>
      <c r="C316" t="s">
        <v>1</v>
      </c>
      <c r="D316" t="s">
        <v>0</v>
      </c>
      <c r="E316">
        <v>14954</v>
      </c>
      <c r="F316" t="s">
        <v>247</v>
      </c>
      <c r="G316" t="s">
        <v>248</v>
      </c>
      <c r="H316" s="2">
        <v>3.51</v>
      </c>
      <c r="I316" s="2">
        <v>0</v>
      </c>
      <c r="J316" s="2">
        <v>0</v>
      </c>
      <c r="K316" s="2">
        <v>29.92</v>
      </c>
      <c r="L316" s="2">
        <v>0</v>
      </c>
      <c r="M316" s="2">
        <v>0</v>
      </c>
      <c r="N316" s="2">
        <v>0</v>
      </c>
      <c r="O316" s="2">
        <v>3.8896000000000002</v>
      </c>
      <c r="P316" s="2">
        <v>37.319600000000001</v>
      </c>
      <c r="Q316">
        <v>3</v>
      </c>
    </row>
    <row r="317" spans="1:17" hidden="1" x14ac:dyDescent="0.25">
      <c r="A317" t="s">
        <v>195</v>
      </c>
      <c r="B317" t="s">
        <v>229</v>
      </c>
      <c r="C317" t="s">
        <v>1</v>
      </c>
      <c r="D317" t="s">
        <v>0</v>
      </c>
      <c r="E317">
        <v>5725</v>
      </c>
      <c r="F317" t="s">
        <v>245</v>
      </c>
      <c r="G317" t="s">
        <v>246</v>
      </c>
      <c r="H317" s="2">
        <v>0</v>
      </c>
      <c r="I317" s="2">
        <v>0</v>
      </c>
      <c r="J317" s="2">
        <v>0</v>
      </c>
      <c r="K317" s="2">
        <v>34.200000000000003</v>
      </c>
      <c r="L317" s="2">
        <v>0</v>
      </c>
      <c r="M317" s="2">
        <v>0</v>
      </c>
      <c r="N317" s="2">
        <v>0</v>
      </c>
      <c r="O317" s="2">
        <v>4.4460000000000006</v>
      </c>
      <c r="P317" s="2">
        <v>38.646000000000001</v>
      </c>
      <c r="Q317">
        <v>3</v>
      </c>
    </row>
    <row r="318" spans="1:17" hidden="1" x14ac:dyDescent="0.25">
      <c r="A318" t="s">
        <v>195</v>
      </c>
      <c r="B318" t="s">
        <v>229</v>
      </c>
      <c r="C318" t="s">
        <v>1</v>
      </c>
      <c r="D318" t="s">
        <v>0</v>
      </c>
      <c r="E318">
        <v>121384</v>
      </c>
      <c r="F318" t="s">
        <v>243</v>
      </c>
      <c r="G318" t="s">
        <v>244</v>
      </c>
      <c r="H318" s="2">
        <v>0</v>
      </c>
      <c r="I318" s="2">
        <v>0</v>
      </c>
      <c r="J318" s="2">
        <v>0</v>
      </c>
      <c r="K318" s="2">
        <v>27.04</v>
      </c>
      <c r="L318" s="2">
        <v>0</v>
      </c>
      <c r="M318" s="2">
        <v>0</v>
      </c>
      <c r="N318" s="2">
        <v>0</v>
      </c>
      <c r="O318" s="2">
        <v>3.5152000000000001</v>
      </c>
      <c r="P318" s="2">
        <v>30.555199999999999</v>
      </c>
      <c r="Q318">
        <v>3</v>
      </c>
    </row>
    <row r="319" spans="1:17" hidden="1" x14ac:dyDescent="0.25">
      <c r="A319" t="s">
        <v>195</v>
      </c>
      <c r="B319" t="s">
        <v>229</v>
      </c>
      <c r="C319" t="s">
        <v>1</v>
      </c>
      <c r="D319" t="s">
        <v>0</v>
      </c>
      <c r="E319">
        <v>121586</v>
      </c>
      <c r="F319" t="s">
        <v>208</v>
      </c>
      <c r="G319" t="s">
        <v>209</v>
      </c>
      <c r="H319" s="2">
        <v>2.19</v>
      </c>
      <c r="I319" s="2">
        <v>0</v>
      </c>
      <c r="J319" s="2">
        <v>0</v>
      </c>
      <c r="K319" s="2">
        <v>21.19</v>
      </c>
      <c r="L319" s="2">
        <v>0</v>
      </c>
      <c r="M319" s="2">
        <v>0</v>
      </c>
      <c r="N319" s="2">
        <v>0</v>
      </c>
      <c r="O319" s="2">
        <v>2.7547000000000001</v>
      </c>
      <c r="P319" s="2">
        <v>26.134700000000002</v>
      </c>
      <c r="Q319">
        <v>3</v>
      </c>
    </row>
    <row r="320" spans="1:17" hidden="1" x14ac:dyDescent="0.25">
      <c r="A320" t="s">
        <v>195</v>
      </c>
      <c r="B320" t="s">
        <v>229</v>
      </c>
      <c r="C320" t="s">
        <v>1</v>
      </c>
      <c r="D320" t="s">
        <v>0</v>
      </c>
      <c r="E320">
        <v>103671</v>
      </c>
      <c r="F320" t="s">
        <v>208</v>
      </c>
      <c r="G320" t="s">
        <v>209</v>
      </c>
      <c r="H320" s="2">
        <v>22.330000000000002</v>
      </c>
      <c r="I320" s="2">
        <v>0</v>
      </c>
      <c r="J320" s="2">
        <v>0</v>
      </c>
      <c r="K320" s="2">
        <v>183.05</v>
      </c>
      <c r="L320" s="2">
        <v>0</v>
      </c>
      <c r="M320" s="2">
        <v>0</v>
      </c>
      <c r="N320" s="2">
        <v>0</v>
      </c>
      <c r="O320" s="2">
        <v>23.796500000000002</v>
      </c>
      <c r="P320" s="2">
        <v>229.17650000000003</v>
      </c>
      <c r="Q320">
        <v>3</v>
      </c>
    </row>
    <row r="321" spans="1:17" hidden="1" x14ac:dyDescent="0.25">
      <c r="A321" t="s">
        <v>195</v>
      </c>
      <c r="B321" t="s">
        <v>229</v>
      </c>
      <c r="C321" t="s">
        <v>1</v>
      </c>
      <c r="D321" t="s">
        <v>0</v>
      </c>
      <c r="E321">
        <v>58193</v>
      </c>
      <c r="F321" t="s">
        <v>234</v>
      </c>
      <c r="G321" t="s">
        <v>235</v>
      </c>
      <c r="H321" s="2">
        <v>0</v>
      </c>
      <c r="I321" s="2">
        <v>0</v>
      </c>
      <c r="J321" s="2">
        <v>0</v>
      </c>
      <c r="K321" s="2">
        <v>3.79</v>
      </c>
      <c r="L321" s="2">
        <v>0</v>
      </c>
      <c r="M321" s="2">
        <v>0</v>
      </c>
      <c r="N321" s="2">
        <v>0</v>
      </c>
      <c r="O321" s="2">
        <v>0.49270000000000003</v>
      </c>
      <c r="P321" s="2">
        <v>4.2827000000000002</v>
      </c>
      <c r="Q321">
        <v>3</v>
      </c>
    </row>
    <row r="322" spans="1:17" hidden="1" x14ac:dyDescent="0.25">
      <c r="A322" t="s">
        <v>195</v>
      </c>
      <c r="B322" t="s">
        <v>215</v>
      </c>
      <c r="C322" t="s">
        <v>1</v>
      </c>
      <c r="D322" t="s">
        <v>0</v>
      </c>
      <c r="E322">
        <v>5928</v>
      </c>
      <c r="F322" t="s">
        <v>260</v>
      </c>
      <c r="G322" t="s">
        <v>261</v>
      </c>
      <c r="H322" s="2">
        <v>0</v>
      </c>
      <c r="I322" s="2">
        <v>0</v>
      </c>
      <c r="J322" s="2">
        <v>0</v>
      </c>
      <c r="K322" s="2">
        <v>140.22</v>
      </c>
      <c r="L322" s="2">
        <v>0</v>
      </c>
      <c r="M322" s="2">
        <v>0</v>
      </c>
      <c r="N322" s="2">
        <v>0</v>
      </c>
      <c r="O322" s="2">
        <v>18.2286</v>
      </c>
      <c r="P322" s="2">
        <v>158.4486</v>
      </c>
      <c r="Q322">
        <v>3</v>
      </c>
    </row>
    <row r="323" spans="1:17" hidden="1" x14ac:dyDescent="0.25">
      <c r="A323" t="s">
        <v>195</v>
      </c>
      <c r="B323" t="s">
        <v>215</v>
      </c>
      <c r="C323" t="s">
        <v>1</v>
      </c>
      <c r="D323" t="s">
        <v>0</v>
      </c>
      <c r="E323">
        <v>161236</v>
      </c>
      <c r="F323" t="s">
        <v>253</v>
      </c>
      <c r="G323" t="s">
        <v>254</v>
      </c>
      <c r="H323" s="2">
        <v>7.77</v>
      </c>
      <c r="I323" s="2">
        <v>0</v>
      </c>
      <c r="J323" s="2">
        <v>0</v>
      </c>
      <c r="K323" s="2">
        <v>63.92</v>
      </c>
      <c r="L323" s="2">
        <v>0</v>
      </c>
      <c r="M323" s="2">
        <v>0</v>
      </c>
      <c r="N323" s="2">
        <v>0</v>
      </c>
      <c r="O323" s="2">
        <v>8.3095999999999997</v>
      </c>
      <c r="P323" s="2">
        <v>79.999600000000001</v>
      </c>
      <c r="Q323">
        <v>3</v>
      </c>
    </row>
    <row r="324" spans="1:17" hidden="1" x14ac:dyDescent="0.25">
      <c r="A324" t="s">
        <v>195</v>
      </c>
      <c r="B324" t="s">
        <v>215</v>
      </c>
      <c r="C324" t="s">
        <v>1</v>
      </c>
      <c r="D324" t="s">
        <v>0</v>
      </c>
      <c r="E324">
        <v>584</v>
      </c>
      <c r="F324" t="s">
        <v>251</v>
      </c>
      <c r="G324" t="s">
        <v>252</v>
      </c>
      <c r="H324" s="2">
        <v>0</v>
      </c>
      <c r="I324" s="2">
        <v>0</v>
      </c>
      <c r="J324" s="2">
        <v>0</v>
      </c>
      <c r="K324" s="2">
        <v>92.04</v>
      </c>
      <c r="L324" s="2">
        <v>0</v>
      </c>
      <c r="M324" s="2">
        <v>0</v>
      </c>
      <c r="N324" s="2">
        <v>0</v>
      </c>
      <c r="O324" s="2">
        <v>11.965200000000001</v>
      </c>
      <c r="P324" s="2">
        <v>104.0052</v>
      </c>
      <c r="Q324">
        <v>3</v>
      </c>
    </row>
    <row r="325" spans="1:17" hidden="1" x14ac:dyDescent="0.25">
      <c r="A325" t="s">
        <v>195</v>
      </c>
      <c r="B325" t="s">
        <v>215</v>
      </c>
      <c r="C325" t="s">
        <v>1</v>
      </c>
      <c r="D325" t="s">
        <v>0</v>
      </c>
      <c r="E325">
        <v>583</v>
      </c>
      <c r="F325" t="s">
        <v>251</v>
      </c>
      <c r="G325" t="s">
        <v>252</v>
      </c>
      <c r="H325" s="2">
        <v>0</v>
      </c>
      <c r="I325" s="2">
        <v>0</v>
      </c>
      <c r="J325" s="2">
        <v>0</v>
      </c>
      <c r="K325" s="2">
        <v>26.55</v>
      </c>
      <c r="L325" s="2">
        <v>0</v>
      </c>
      <c r="M325" s="2">
        <v>0</v>
      </c>
      <c r="N325" s="2">
        <v>0</v>
      </c>
      <c r="O325" s="2">
        <v>3.4515000000000002</v>
      </c>
      <c r="P325" s="2">
        <v>30.0015</v>
      </c>
      <c r="Q325">
        <v>3</v>
      </c>
    </row>
    <row r="326" spans="1:17" hidden="1" x14ac:dyDescent="0.25">
      <c r="A326" t="s">
        <v>195</v>
      </c>
      <c r="B326" t="s">
        <v>215</v>
      </c>
      <c r="C326" t="s">
        <v>1</v>
      </c>
      <c r="D326" t="s">
        <v>0</v>
      </c>
      <c r="E326">
        <v>6609</v>
      </c>
      <c r="F326" t="s">
        <v>249</v>
      </c>
      <c r="G326" t="s">
        <v>250</v>
      </c>
      <c r="H326" s="2">
        <v>0</v>
      </c>
      <c r="I326" s="2">
        <v>0</v>
      </c>
      <c r="J326" s="2">
        <v>0</v>
      </c>
      <c r="K326" s="2">
        <v>60</v>
      </c>
      <c r="L326" s="2">
        <v>0</v>
      </c>
      <c r="M326" s="2">
        <v>0</v>
      </c>
      <c r="N326" s="2">
        <v>0</v>
      </c>
      <c r="O326" s="2">
        <v>7.8000000000000007</v>
      </c>
      <c r="P326" s="2">
        <v>67.8</v>
      </c>
      <c r="Q326">
        <v>3</v>
      </c>
    </row>
    <row r="327" spans="1:17" hidden="1" x14ac:dyDescent="0.25">
      <c r="A327" t="s">
        <v>195</v>
      </c>
      <c r="B327" t="s">
        <v>215</v>
      </c>
      <c r="C327" t="s">
        <v>1</v>
      </c>
      <c r="D327" t="s">
        <v>0</v>
      </c>
      <c r="E327">
        <v>58320</v>
      </c>
      <c r="F327" t="s">
        <v>234</v>
      </c>
      <c r="G327" t="s">
        <v>235</v>
      </c>
      <c r="H327" s="2">
        <v>0</v>
      </c>
      <c r="I327" s="2">
        <v>0</v>
      </c>
      <c r="J327" s="2">
        <v>0</v>
      </c>
      <c r="K327" s="2">
        <v>24.42</v>
      </c>
      <c r="L327" s="2">
        <v>0</v>
      </c>
      <c r="M327" s="2">
        <v>0</v>
      </c>
      <c r="N327" s="2">
        <v>0</v>
      </c>
      <c r="O327" s="2">
        <v>3.1746000000000003</v>
      </c>
      <c r="P327" s="2">
        <v>27.594600000000003</v>
      </c>
      <c r="Q327">
        <v>3</v>
      </c>
    </row>
    <row r="328" spans="1:17" hidden="1" x14ac:dyDescent="0.25">
      <c r="A328" t="s">
        <v>195</v>
      </c>
      <c r="B328" t="s">
        <v>215</v>
      </c>
      <c r="C328" t="s">
        <v>1</v>
      </c>
      <c r="D328" t="s">
        <v>0</v>
      </c>
      <c r="E328">
        <v>103741</v>
      </c>
      <c r="F328" t="s">
        <v>208</v>
      </c>
      <c r="G328" t="s">
        <v>209</v>
      </c>
      <c r="H328" s="2">
        <v>9.870000000000001</v>
      </c>
      <c r="I328" s="2">
        <v>0</v>
      </c>
      <c r="J328" s="2">
        <v>0</v>
      </c>
      <c r="K328" s="2">
        <v>80.92</v>
      </c>
      <c r="L328" s="2">
        <v>0</v>
      </c>
      <c r="M328" s="2">
        <v>0</v>
      </c>
      <c r="N328" s="2">
        <v>0</v>
      </c>
      <c r="O328" s="2">
        <v>10.519600000000001</v>
      </c>
      <c r="P328" s="2">
        <v>101.3096</v>
      </c>
      <c r="Q328">
        <v>3</v>
      </c>
    </row>
    <row r="329" spans="1:17" hidden="1" x14ac:dyDescent="0.25">
      <c r="A329" t="s">
        <v>195</v>
      </c>
      <c r="B329" t="s">
        <v>215</v>
      </c>
      <c r="C329" t="s">
        <v>1</v>
      </c>
      <c r="D329" t="s">
        <v>0</v>
      </c>
      <c r="E329">
        <v>103722</v>
      </c>
      <c r="F329" t="s">
        <v>208</v>
      </c>
      <c r="G329" t="s">
        <v>209</v>
      </c>
      <c r="H329" s="2">
        <v>17.13</v>
      </c>
      <c r="I329" s="2">
        <v>0</v>
      </c>
      <c r="J329" s="2">
        <v>0</v>
      </c>
      <c r="K329" s="2">
        <v>140.41</v>
      </c>
      <c r="L329" s="2">
        <v>0</v>
      </c>
      <c r="M329" s="2">
        <v>0</v>
      </c>
      <c r="N329" s="2">
        <v>0</v>
      </c>
      <c r="O329" s="2">
        <v>18.253299999999999</v>
      </c>
      <c r="P329" s="2">
        <v>175.79329999999999</v>
      </c>
      <c r="Q329">
        <v>3</v>
      </c>
    </row>
    <row r="330" spans="1:17" hidden="1" x14ac:dyDescent="0.25">
      <c r="A330" t="s">
        <v>195</v>
      </c>
      <c r="B330" t="s">
        <v>216</v>
      </c>
      <c r="C330" t="s">
        <v>1</v>
      </c>
      <c r="D330" t="s">
        <v>0</v>
      </c>
      <c r="E330">
        <v>103800</v>
      </c>
      <c r="F330" t="s">
        <v>208</v>
      </c>
      <c r="G330" t="s">
        <v>209</v>
      </c>
      <c r="H330" s="2">
        <v>28.4</v>
      </c>
      <c r="I330" s="2">
        <v>0</v>
      </c>
      <c r="J330" s="2">
        <v>0</v>
      </c>
      <c r="K330" s="2">
        <v>232.83</v>
      </c>
      <c r="L330" s="2">
        <v>0</v>
      </c>
      <c r="M330" s="2">
        <v>0</v>
      </c>
      <c r="N330" s="2">
        <v>0</v>
      </c>
      <c r="O330" s="2">
        <v>30.267900000000001</v>
      </c>
      <c r="P330" s="2">
        <v>291.49790000000002</v>
      </c>
      <c r="Q330">
        <v>3</v>
      </c>
    </row>
    <row r="331" spans="1:17" hidden="1" x14ac:dyDescent="0.25">
      <c r="A331" t="s">
        <v>195</v>
      </c>
      <c r="B331" t="s">
        <v>216</v>
      </c>
      <c r="C331" t="s">
        <v>1</v>
      </c>
      <c r="D331" t="s">
        <v>0</v>
      </c>
      <c r="E331">
        <v>103777</v>
      </c>
      <c r="F331" t="s">
        <v>208</v>
      </c>
      <c r="G331" t="s">
        <v>209</v>
      </c>
      <c r="H331" s="2">
        <v>4.88</v>
      </c>
      <c r="I331" s="2">
        <v>0</v>
      </c>
      <c r="J331" s="2">
        <v>0</v>
      </c>
      <c r="K331" s="2">
        <v>39.96</v>
      </c>
      <c r="L331" s="2">
        <v>0</v>
      </c>
      <c r="M331" s="2">
        <v>0</v>
      </c>
      <c r="N331" s="2">
        <v>0</v>
      </c>
      <c r="O331" s="2">
        <v>5.1947999999999999</v>
      </c>
      <c r="P331" s="2">
        <v>50.034800000000004</v>
      </c>
      <c r="Q331">
        <v>3</v>
      </c>
    </row>
    <row r="332" spans="1:17" hidden="1" x14ac:dyDescent="0.25">
      <c r="A332" t="s">
        <v>195</v>
      </c>
      <c r="B332" t="s">
        <v>216</v>
      </c>
      <c r="C332" t="s">
        <v>1</v>
      </c>
      <c r="D332" t="s">
        <v>0</v>
      </c>
      <c r="E332">
        <v>103766</v>
      </c>
      <c r="F332" t="s">
        <v>208</v>
      </c>
      <c r="G332" t="s">
        <v>209</v>
      </c>
      <c r="H332" s="2">
        <v>50.13</v>
      </c>
      <c r="I332" s="2">
        <v>0</v>
      </c>
      <c r="J332" s="2">
        <v>0</v>
      </c>
      <c r="K332" s="2">
        <v>410.93</v>
      </c>
      <c r="L332" s="2">
        <v>0</v>
      </c>
      <c r="M332" s="2">
        <v>0</v>
      </c>
      <c r="N332" s="2">
        <v>0</v>
      </c>
      <c r="O332" s="2">
        <v>53.420900000000003</v>
      </c>
      <c r="P332" s="2">
        <v>514.48090000000002</v>
      </c>
      <c r="Q332">
        <v>3</v>
      </c>
    </row>
    <row r="333" spans="1:17" hidden="1" x14ac:dyDescent="0.25">
      <c r="A333" t="s">
        <v>195</v>
      </c>
      <c r="B333" t="s">
        <v>217</v>
      </c>
      <c r="C333" t="s">
        <v>1</v>
      </c>
      <c r="D333" t="s">
        <v>0</v>
      </c>
      <c r="E333">
        <v>2028</v>
      </c>
      <c r="F333" t="s">
        <v>234</v>
      </c>
      <c r="G333" t="s">
        <v>235</v>
      </c>
      <c r="H333" s="2">
        <v>0</v>
      </c>
      <c r="I333" s="2">
        <v>0</v>
      </c>
      <c r="J333" s="2">
        <v>0</v>
      </c>
      <c r="K333" s="2">
        <v>47.43</v>
      </c>
      <c r="L333" s="2">
        <v>0</v>
      </c>
      <c r="M333" s="2">
        <v>0</v>
      </c>
      <c r="N333" s="2">
        <v>0</v>
      </c>
      <c r="O333" s="2">
        <v>6.1659000000000006</v>
      </c>
      <c r="P333" s="2">
        <v>53.5959</v>
      </c>
      <c r="Q333">
        <v>3</v>
      </c>
    </row>
    <row r="334" spans="1:17" hidden="1" x14ac:dyDescent="0.25">
      <c r="A334" t="s">
        <v>195</v>
      </c>
      <c r="B334" t="s">
        <v>217</v>
      </c>
      <c r="C334" t="s">
        <v>1</v>
      </c>
      <c r="D334" t="s">
        <v>0</v>
      </c>
      <c r="E334">
        <v>103848</v>
      </c>
      <c r="F334" t="s">
        <v>208</v>
      </c>
      <c r="G334" t="s">
        <v>209</v>
      </c>
      <c r="H334" s="2">
        <v>16.5</v>
      </c>
      <c r="I334" s="2">
        <v>0</v>
      </c>
      <c r="J334" s="2">
        <v>0</v>
      </c>
      <c r="K334" s="2">
        <v>135.25</v>
      </c>
      <c r="L334" s="2">
        <v>0</v>
      </c>
      <c r="M334" s="2">
        <v>0</v>
      </c>
      <c r="N334" s="2">
        <v>0</v>
      </c>
      <c r="O334" s="2">
        <v>17.5825</v>
      </c>
      <c r="P334" s="2">
        <v>169.33250000000001</v>
      </c>
      <c r="Q334">
        <v>3</v>
      </c>
    </row>
    <row r="335" spans="1:17" hidden="1" x14ac:dyDescent="0.25">
      <c r="A335" t="s">
        <v>195</v>
      </c>
      <c r="B335" t="s">
        <v>218</v>
      </c>
      <c r="C335" t="s">
        <v>1</v>
      </c>
      <c r="D335" t="s">
        <v>0</v>
      </c>
      <c r="E335">
        <v>103895</v>
      </c>
      <c r="F335" t="s">
        <v>208</v>
      </c>
      <c r="G335" t="s">
        <v>209</v>
      </c>
      <c r="H335" s="2">
        <v>7.42</v>
      </c>
      <c r="I335" s="2">
        <v>0</v>
      </c>
      <c r="J335" s="2">
        <v>0</v>
      </c>
      <c r="K335" s="2">
        <v>60.82</v>
      </c>
      <c r="L335" s="2">
        <v>0</v>
      </c>
      <c r="M335" s="2">
        <v>0</v>
      </c>
      <c r="N335" s="2">
        <v>0</v>
      </c>
      <c r="O335" s="2">
        <v>7.9066000000000001</v>
      </c>
      <c r="P335" s="2">
        <v>76.146599999999992</v>
      </c>
      <c r="Q335">
        <v>3</v>
      </c>
    </row>
    <row r="336" spans="1:17" hidden="1" x14ac:dyDescent="0.25">
      <c r="A336" t="s">
        <v>195</v>
      </c>
      <c r="B336" t="s">
        <v>218</v>
      </c>
      <c r="C336" t="s">
        <v>1</v>
      </c>
      <c r="D336" t="s">
        <v>0</v>
      </c>
      <c r="E336">
        <v>103889</v>
      </c>
      <c r="F336" t="s">
        <v>208</v>
      </c>
      <c r="G336" t="s">
        <v>209</v>
      </c>
      <c r="H336" s="2">
        <v>39.11</v>
      </c>
      <c r="I336" s="2">
        <v>0</v>
      </c>
      <c r="J336" s="2">
        <v>0</v>
      </c>
      <c r="K336" s="2">
        <v>320.57</v>
      </c>
      <c r="L336" s="2">
        <v>0</v>
      </c>
      <c r="M336" s="2">
        <v>0</v>
      </c>
      <c r="N336" s="2">
        <v>0</v>
      </c>
      <c r="O336" s="2">
        <v>41.674100000000003</v>
      </c>
      <c r="P336" s="2">
        <v>401.35410000000002</v>
      </c>
      <c r="Q336">
        <v>3</v>
      </c>
    </row>
    <row r="337" spans="1:17" hidden="1" x14ac:dyDescent="0.25">
      <c r="A337" t="s">
        <v>195</v>
      </c>
      <c r="B337" t="s">
        <v>218</v>
      </c>
      <c r="C337" t="s">
        <v>1</v>
      </c>
      <c r="D337" t="s">
        <v>0</v>
      </c>
      <c r="E337">
        <v>103888</v>
      </c>
      <c r="F337" t="s">
        <v>208</v>
      </c>
      <c r="G337" t="s">
        <v>209</v>
      </c>
      <c r="H337" s="2">
        <v>17.809999999999999</v>
      </c>
      <c r="I337" s="2">
        <v>0</v>
      </c>
      <c r="J337" s="2">
        <v>0</v>
      </c>
      <c r="K337" s="2">
        <v>146</v>
      </c>
      <c r="L337" s="2">
        <v>0</v>
      </c>
      <c r="M337" s="2">
        <v>0</v>
      </c>
      <c r="N337" s="2">
        <v>0</v>
      </c>
      <c r="O337" s="2">
        <v>18.98</v>
      </c>
      <c r="P337" s="2">
        <v>182.79</v>
      </c>
      <c r="Q337">
        <v>3</v>
      </c>
    </row>
    <row r="338" spans="1:17" hidden="1" x14ac:dyDescent="0.25">
      <c r="A338" t="s">
        <v>195</v>
      </c>
      <c r="B338" t="s">
        <v>218</v>
      </c>
      <c r="C338" t="s">
        <v>1</v>
      </c>
      <c r="D338" t="s">
        <v>0</v>
      </c>
      <c r="E338">
        <v>103887</v>
      </c>
      <c r="F338" t="s">
        <v>208</v>
      </c>
      <c r="G338" t="s">
        <v>209</v>
      </c>
      <c r="H338" s="2">
        <v>4.1899999999999995</v>
      </c>
      <c r="I338" s="2">
        <v>0</v>
      </c>
      <c r="J338" s="2">
        <v>0</v>
      </c>
      <c r="K338" s="2">
        <v>34.340000000000003</v>
      </c>
      <c r="L338" s="2">
        <v>0</v>
      </c>
      <c r="M338" s="2">
        <v>0</v>
      </c>
      <c r="N338" s="2">
        <v>0</v>
      </c>
      <c r="O338" s="2">
        <v>4.4642000000000008</v>
      </c>
      <c r="P338" s="2">
        <v>42.994199999999999</v>
      </c>
      <c r="Q338">
        <v>3</v>
      </c>
    </row>
    <row r="339" spans="1:17" hidden="1" x14ac:dyDescent="0.25">
      <c r="A339" t="s">
        <v>195</v>
      </c>
      <c r="B339" t="s">
        <v>219</v>
      </c>
      <c r="C339" t="s">
        <v>1</v>
      </c>
      <c r="D339" t="s">
        <v>0</v>
      </c>
      <c r="E339">
        <v>737537</v>
      </c>
      <c r="F339" t="s">
        <v>237</v>
      </c>
      <c r="G339" t="s">
        <v>238</v>
      </c>
      <c r="H339" s="2">
        <v>0</v>
      </c>
      <c r="I339" s="2">
        <v>0</v>
      </c>
      <c r="J339" s="2">
        <v>0</v>
      </c>
      <c r="K339" s="2">
        <v>19.47</v>
      </c>
      <c r="L339" s="2">
        <v>0</v>
      </c>
      <c r="M339" s="2">
        <v>0</v>
      </c>
      <c r="N339" s="2">
        <v>0</v>
      </c>
      <c r="O339" s="2">
        <v>2.5310999999999999</v>
      </c>
      <c r="P339" s="2">
        <v>22.001099999999997</v>
      </c>
      <c r="Q339">
        <v>3</v>
      </c>
    </row>
    <row r="340" spans="1:17" hidden="1" x14ac:dyDescent="0.25">
      <c r="A340" t="s">
        <v>195</v>
      </c>
      <c r="B340" t="s">
        <v>219</v>
      </c>
      <c r="C340" t="s">
        <v>1</v>
      </c>
      <c r="D340" t="s">
        <v>0</v>
      </c>
      <c r="E340">
        <v>5116</v>
      </c>
      <c r="F340" t="s">
        <v>269</v>
      </c>
      <c r="G340" t="s">
        <v>270</v>
      </c>
      <c r="H340" s="2">
        <v>0</v>
      </c>
      <c r="I340" s="2">
        <v>0</v>
      </c>
      <c r="J340" s="2">
        <v>0</v>
      </c>
      <c r="K340" s="2">
        <v>379.65</v>
      </c>
      <c r="L340" s="2">
        <v>0</v>
      </c>
      <c r="M340" s="2">
        <v>0</v>
      </c>
      <c r="N340" s="2">
        <v>0</v>
      </c>
      <c r="O340" s="2">
        <v>49.354500000000002</v>
      </c>
      <c r="P340" s="2">
        <v>429.00450000000001</v>
      </c>
      <c r="Q340">
        <v>3</v>
      </c>
    </row>
    <row r="341" spans="1:17" hidden="1" x14ac:dyDescent="0.25">
      <c r="A341" t="s">
        <v>195</v>
      </c>
      <c r="B341" t="s">
        <v>219</v>
      </c>
      <c r="C341" t="s">
        <v>1</v>
      </c>
      <c r="D341" t="s">
        <v>0</v>
      </c>
      <c r="E341">
        <v>2021511</v>
      </c>
      <c r="F341" t="s">
        <v>237</v>
      </c>
      <c r="G341" t="s">
        <v>238</v>
      </c>
      <c r="H341" s="2">
        <v>0</v>
      </c>
      <c r="I341" s="2">
        <v>0</v>
      </c>
      <c r="J341" s="2">
        <v>0</v>
      </c>
      <c r="K341" s="2">
        <v>72.39</v>
      </c>
      <c r="L341" s="2">
        <v>0</v>
      </c>
      <c r="M341" s="2">
        <v>0</v>
      </c>
      <c r="N341" s="2">
        <v>0</v>
      </c>
      <c r="O341" s="2">
        <v>9.4107000000000003</v>
      </c>
      <c r="P341" s="2">
        <v>81.800700000000006</v>
      </c>
      <c r="Q341">
        <v>3</v>
      </c>
    </row>
    <row r="342" spans="1:17" hidden="1" x14ac:dyDescent="0.25">
      <c r="A342" t="s">
        <v>195</v>
      </c>
      <c r="B342" t="s">
        <v>219</v>
      </c>
      <c r="C342" t="s">
        <v>1</v>
      </c>
      <c r="D342" t="s">
        <v>0</v>
      </c>
      <c r="E342">
        <v>5932</v>
      </c>
      <c r="F342" t="s">
        <v>260</v>
      </c>
      <c r="G342" t="s">
        <v>261</v>
      </c>
      <c r="H342" s="2">
        <v>0</v>
      </c>
      <c r="I342" s="2">
        <v>0</v>
      </c>
      <c r="J342" s="2">
        <v>0</v>
      </c>
      <c r="K342" s="2">
        <v>133.87</v>
      </c>
      <c r="L342" s="2">
        <v>0</v>
      </c>
      <c r="M342" s="2">
        <v>0</v>
      </c>
      <c r="N342" s="2">
        <v>0</v>
      </c>
      <c r="O342" s="2">
        <v>17.403100000000002</v>
      </c>
      <c r="P342" s="2">
        <v>151.2731</v>
      </c>
      <c r="Q342">
        <v>3</v>
      </c>
    </row>
    <row r="343" spans="1:17" hidden="1" x14ac:dyDescent="0.25">
      <c r="A343" t="s">
        <v>195</v>
      </c>
      <c r="B343" t="s">
        <v>219</v>
      </c>
      <c r="C343" t="s">
        <v>1</v>
      </c>
      <c r="D343" t="s">
        <v>0</v>
      </c>
      <c r="E343">
        <v>10091</v>
      </c>
      <c r="F343" t="s">
        <v>241</v>
      </c>
      <c r="G343" t="s">
        <v>242</v>
      </c>
      <c r="H343" s="2">
        <v>0</v>
      </c>
      <c r="I343" s="2">
        <v>0</v>
      </c>
      <c r="J343" s="2">
        <v>0</v>
      </c>
      <c r="K343" s="2">
        <v>57.26</v>
      </c>
      <c r="L343" s="2">
        <v>0</v>
      </c>
      <c r="M343" s="2">
        <v>0</v>
      </c>
      <c r="N343" s="2">
        <v>0</v>
      </c>
      <c r="O343" s="2">
        <v>7.4438000000000004</v>
      </c>
      <c r="P343" s="2">
        <v>64.703800000000001</v>
      </c>
      <c r="Q343">
        <v>3</v>
      </c>
    </row>
    <row r="344" spans="1:17" hidden="1" x14ac:dyDescent="0.25">
      <c r="A344" t="s">
        <v>195</v>
      </c>
      <c r="B344" t="s">
        <v>219</v>
      </c>
      <c r="C344" t="s">
        <v>1</v>
      </c>
      <c r="D344" t="s">
        <v>0</v>
      </c>
      <c r="E344">
        <v>3154</v>
      </c>
      <c r="F344" t="s">
        <v>239</v>
      </c>
      <c r="G344" t="s">
        <v>240</v>
      </c>
      <c r="H344" s="2">
        <v>0</v>
      </c>
      <c r="I344" s="2">
        <v>0</v>
      </c>
      <c r="J344" s="2">
        <v>0</v>
      </c>
      <c r="K344" s="2">
        <v>5.31</v>
      </c>
      <c r="L344" s="2">
        <v>0</v>
      </c>
      <c r="M344" s="2">
        <v>0</v>
      </c>
      <c r="N344" s="2">
        <v>0</v>
      </c>
      <c r="O344" s="2">
        <v>0.69030000000000002</v>
      </c>
      <c r="P344" s="2">
        <v>6.0002999999999993</v>
      </c>
      <c r="Q344">
        <v>3</v>
      </c>
    </row>
    <row r="345" spans="1:17" hidden="1" x14ac:dyDescent="0.25">
      <c r="A345" t="s">
        <v>195</v>
      </c>
      <c r="B345" t="s">
        <v>219</v>
      </c>
      <c r="C345" t="s">
        <v>1</v>
      </c>
      <c r="D345" t="s">
        <v>0</v>
      </c>
      <c r="E345">
        <v>103958</v>
      </c>
      <c r="F345" t="s">
        <v>208</v>
      </c>
      <c r="G345" t="s">
        <v>209</v>
      </c>
      <c r="H345" s="2">
        <v>10.850000000000001</v>
      </c>
      <c r="I345" s="2">
        <v>0</v>
      </c>
      <c r="J345" s="2">
        <v>0</v>
      </c>
      <c r="K345" s="2">
        <v>88.96</v>
      </c>
      <c r="L345" s="2">
        <v>0</v>
      </c>
      <c r="M345" s="2">
        <v>0</v>
      </c>
      <c r="N345" s="2">
        <v>0</v>
      </c>
      <c r="O345" s="2">
        <v>11.5648</v>
      </c>
      <c r="P345" s="2">
        <v>111.37480000000001</v>
      </c>
      <c r="Q345">
        <v>3</v>
      </c>
    </row>
    <row r="346" spans="1:17" hidden="1" x14ac:dyDescent="0.25">
      <c r="A346" t="s">
        <v>195</v>
      </c>
      <c r="B346" t="s">
        <v>219</v>
      </c>
      <c r="C346" t="s">
        <v>1</v>
      </c>
      <c r="D346" t="s">
        <v>0</v>
      </c>
      <c r="E346">
        <v>103938</v>
      </c>
      <c r="F346" t="s">
        <v>208</v>
      </c>
      <c r="G346" t="s">
        <v>209</v>
      </c>
      <c r="H346" s="2">
        <v>3.08</v>
      </c>
      <c r="I346" s="2">
        <v>0</v>
      </c>
      <c r="J346" s="2">
        <v>0</v>
      </c>
      <c r="K346" s="2">
        <v>33.18</v>
      </c>
      <c r="L346" s="2">
        <v>0</v>
      </c>
      <c r="M346" s="2">
        <v>0</v>
      </c>
      <c r="N346" s="2">
        <v>0</v>
      </c>
      <c r="O346" s="2">
        <v>4.3133999999999997</v>
      </c>
      <c r="P346" s="2">
        <v>40.573399999999999</v>
      </c>
      <c r="Q346">
        <v>3</v>
      </c>
    </row>
    <row r="347" spans="1:17" hidden="1" x14ac:dyDescent="0.25">
      <c r="A347" t="s">
        <v>195</v>
      </c>
      <c r="B347" t="s">
        <v>219</v>
      </c>
      <c r="C347" t="s">
        <v>1</v>
      </c>
      <c r="D347" t="s">
        <v>0</v>
      </c>
      <c r="E347">
        <v>103959</v>
      </c>
      <c r="F347" t="s">
        <v>208</v>
      </c>
      <c r="G347" t="s">
        <v>209</v>
      </c>
      <c r="H347" s="2">
        <v>13.9</v>
      </c>
      <c r="I347" s="2">
        <v>0</v>
      </c>
      <c r="J347" s="2">
        <v>0</v>
      </c>
      <c r="K347" s="2">
        <v>113.98</v>
      </c>
      <c r="L347" s="2">
        <v>0</v>
      </c>
      <c r="M347" s="2">
        <v>0</v>
      </c>
      <c r="N347" s="2">
        <v>0</v>
      </c>
      <c r="O347" s="2">
        <v>14.817400000000001</v>
      </c>
      <c r="P347" s="2">
        <v>142.69740000000002</v>
      </c>
      <c r="Q347">
        <v>3</v>
      </c>
    </row>
    <row r="348" spans="1:17" hidden="1" x14ac:dyDescent="0.25">
      <c r="A348" t="s">
        <v>195</v>
      </c>
      <c r="B348" t="s">
        <v>219</v>
      </c>
      <c r="C348" t="s">
        <v>1</v>
      </c>
      <c r="D348" t="s">
        <v>0</v>
      </c>
      <c r="E348">
        <v>103939</v>
      </c>
      <c r="F348" t="s">
        <v>208</v>
      </c>
      <c r="G348" t="s">
        <v>209</v>
      </c>
      <c r="H348" s="2">
        <v>10.77</v>
      </c>
      <c r="I348" s="2">
        <v>0</v>
      </c>
      <c r="J348" s="2">
        <v>0</v>
      </c>
      <c r="K348" s="2">
        <v>88.26</v>
      </c>
      <c r="L348" s="2">
        <v>0</v>
      </c>
      <c r="M348" s="2">
        <v>0</v>
      </c>
      <c r="N348" s="2">
        <v>0</v>
      </c>
      <c r="O348" s="2">
        <v>11.473800000000001</v>
      </c>
      <c r="P348" s="2">
        <v>110.5038</v>
      </c>
      <c r="Q348">
        <v>3</v>
      </c>
    </row>
    <row r="349" spans="1:17" hidden="1" x14ac:dyDescent="0.25">
      <c r="A349" t="s">
        <v>195</v>
      </c>
      <c r="B349" t="s">
        <v>219</v>
      </c>
      <c r="C349" t="s">
        <v>1</v>
      </c>
      <c r="D349" t="s">
        <v>0</v>
      </c>
      <c r="E349">
        <v>103980</v>
      </c>
      <c r="F349" t="s">
        <v>208</v>
      </c>
      <c r="G349" t="s">
        <v>209</v>
      </c>
      <c r="H349" s="2">
        <v>36.159999999999997</v>
      </c>
      <c r="I349" s="2">
        <v>0</v>
      </c>
      <c r="J349" s="2">
        <v>0</v>
      </c>
      <c r="K349" s="2">
        <v>296.42</v>
      </c>
      <c r="L349" s="2">
        <v>0</v>
      </c>
      <c r="M349" s="2">
        <v>0</v>
      </c>
      <c r="N349" s="2">
        <v>0</v>
      </c>
      <c r="O349" s="2">
        <v>38.534600000000005</v>
      </c>
      <c r="P349" s="2">
        <v>371.11460000000005</v>
      </c>
      <c r="Q349">
        <v>3</v>
      </c>
    </row>
    <row r="350" spans="1:17" hidden="1" x14ac:dyDescent="0.25">
      <c r="A350" t="s">
        <v>195</v>
      </c>
      <c r="B350" t="s">
        <v>219</v>
      </c>
      <c r="C350" t="s">
        <v>1</v>
      </c>
      <c r="D350" t="s">
        <v>0</v>
      </c>
      <c r="E350">
        <v>103922</v>
      </c>
      <c r="F350" t="s">
        <v>208</v>
      </c>
      <c r="G350" t="s">
        <v>209</v>
      </c>
      <c r="H350" s="2">
        <v>5.85</v>
      </c>
      <c r="I350" s="2">
        <v>0</v>
      </c>
      <c r="J350" s="2">
        <v>0</v>
      </c>
      <c r="K350" s="2">
        <v>47.94</v>
      </c>
      <c r="L350" s="2">
        <v>0</v>
      </c>
      <c r="M350" s="2">
        <v>0</v>
      </c>
      <c r="N350" s="2">
        <v>0</v>
      </c>
      <c r="O350" s="2">
        <v>6.2321999999999997</v>
      </c>
      <c r="P350" s="2">
        <v>60.022199999999998</v>
      </c>
      <c r="Q350">
        <v>3</v>
      </c>
    </row>
    <row r="351" spans="1:17" hidden="1" x14ac:dyDescent="0.25">
      <c r="A351" t="s">
        <v>195</v>
      </c>
      <c r="B351" t="s">
        <v>220</v>
      </c>
      <c r="C351" t="s">
        <v>1</v>
      </c>
      <c r="D351" t="s">
        <v>0</v>
      </c>
      <c r="E351">
        <v>10133</v>
      </c>
      <c r="F351" t="s">
        <v>241</v>
      </c>
      <c r="G351" t="s">
        <v>242</v>
      </c>
      <c r="H351" s="2">
        <v>0</v>
      </c>
      <c r="I351" s="2">
        <v>0</v>
      </c>
      <c r="J351" s="2">
        <v>0</v>
      </c>
      <c r="K351" s="2">
        <v>6.18</v>
      </c>
      <c r="L351" s="2">
        <v>0</v>
      </c>
      <c r="M351" s="2">
        <v>0</v>
      </c>
      <c r="N351" s="2">
        <v>0</v>
      </c>
      <c r="O351" s="2">
        <v>0.8034</v>
      </c>
      <c r="P351" s="2">
        <v>6.9833999999999996</v>
      </c>
      <c r="Q351">
        <v>3</v>
      </c>
    </row>
    <row r="352" spans="1:17" hidden="1" x14ac:dyDescent="0.25">
      <c r="A352" t="s">
        <v>195</v>
      </c>
      <c r="B352" t="s">
        <v>220</v>
      </c>
      <c r="C352" t="s">
        <v>1</v>
      </c>
      <c r="D352" t="s">
        <v>0</v>
      </c>
      <c r="E352">
        <v>1271093</v>
      </c>
      <c r="F352" t="s">
        <v>237</v>
      </c>
      <c r="G352" t="s">
        <v>238</v>
      </c>
      <c r="H352" s="2">
        <v>0</v>
      </c>
      <c r="I352" s="2">
        <v>0</v>
      </c>
      <c r="J352" s="2">
        <v>0</v>
      </c>
      <c r="K352" s="2">
        <v>57.81</v>
      </c>
      <c r="L352" s="2">
        <v>0</v>
      </c>
      <c r="M352" s="2">
        <v>0</v>
      </c>
      <c r="N352" s="2">
        <v>0</v>
      </c>
      <c r="O352" s="2">
        <v>7.5153000000000008</v>
      </c>
      <c r="P352" s="2">
        <v>65.325299999999999</v>
      </c>
      <c r="Q352">
        <v>3</v>
      </c>
    </row>
    <row r="353" spans="1:17" hidden="1" x14ac:dyDescent="0.25">
      <c r="A353" t="s">
        <v>195</v>
      </c>
      <c r="B353" t="s">
        <v>220</v>
      </c>
      <c r="C353" t="s">
        <v>1</v>
      </c>
      <c r="D353" t="s">
        <v>0</v>
      </c>
      <c r="E353">
        <v>104060</v>
      </c>
      <c r="F353" t="s">
        <v>208</v>
      </c>
      <c r="G353" t="s">
        <v>209</v>
      </c>
      <c r="H353" s="2">
        <v>18.690000000000001</v>
      </c>
      <c r="I353" s="2">
        <v>0</v>
      </c>
      <c r="J353" s="2">
        <v>0</v>
      </c>
      <c r="K353" s="2">
        <v>154.28</v>
      </c>
      <c r="L353" s="2">
        <v>0</v>
      </c>
      <c r="M353" s="2">
        <v>0</v>
      </c>
      <c r="N353" s="2">
        <v>0</v>
      </c>
      <c r="O353" s="2">
        <v>20.0564</v>
      </c>
      <c r="P353" s="2">
        <v>193.0264</v>
      </c>
      <c r="Q353">
        <v>3</v>
      </c>
    </row>
    <row r="354" spans="1:17" hidden="1" x14ac:dyDescent="0.25">
      <c r="A354" t="s">
        <v>195</v>
      </c>
      <c r="B354" t="s">
        <v>220</v>
      </c>
      <c r="C354" t="s">
        <v>1</v>
      </c>
      <c r="D354" t="s">
        <v>0</v>
      </c>
      <c r="E354">
        <v>104007</v>
      </c>
      <c r="F354" t="s">
        <v>208</v>
      </c>
      <c r="G354" t="s">
        <v>209</v>
      </c>
      <c r="H354" s="2">
        <v>5</v>
      </c>
      <c r="I354" s="2">
        <v>0</v>
      </c>
      <c r="J354" s="2">
        <v>0</v>
      </c>
      <c r="K354" s="2">
        <v>41.27</v>
      </c>
      <c r="L354" s="2">
        <v>0</v>
      </c>
      <c r="M354" s="2">
        <v>0</v>
      </c>
      <c r="N354" s="2">
        <v>0</v>
      </c>
      <c r="O354" s="2">
        <v>5.3651000000000009</v>
      </c>
      <c r="P354" s="2">
        <v>51.635100000000001</v>
      </c>
      <c r="Q354">
        <v>3</v>
      </c>
    </row>
    <row r="355" spans="1:17" hidden="1" x14ac:dyDescent="0.25">
      <c r="A355" t="s">
        <v>195</v>
      </c>
      <c r="B355" t="s">
        <v>220</v>
      </c>
      <c r="C355" t="s">
        <v>1</v>
      </c>
      <c r="D355" t="s">
        <v>0</v>
      </c>
      <c r="E355">
        <v>104010</v>
      </c>
      <c r="F355" t="s">
        <v>208</v>
      </c>
      <c r="G355" t="s">
        <v>209</v>
      </c>
      <c r="H355" s="2">
        <v>6.3500000000000005</v>
      </c>
      <c r="I355" s="2">
        <v>0</v>
      </c>
      <c r="J355" s="2">
        <v>0</v>
      </c>
      <c r="K355" s="2">
        <v>52.39</v>
      </c>
      <c r="L355" s="2">
        <v>0</v>
      </c>
      <c r="M355" s="2">
        <v>0</v>
      </c>
      <c r="N355" s="2">
        <v>0</v>
      </c>
      <c r="O355" s="2">
        <v>6.8107000000000006</v>
      </c>
      <c r="P355" s="2">
        <v>65.550700000000006</v>
      </c>
      <c r="Q355">
        <v>3</v>
      </c>
    </row>
    <row r="356" spans="1:17" hidden="1" x14ac:dyDescent="0.25">
      <c r="A356" t="s">
        <v>195</v>
      </c>
      <c r="B356" t="s">
        <v>236</v>
      </c>
      <c r="C356" t="s">
        <v>1</v>
      </c>
      <c r="D356" t="s">
        <v>0</v>
      </c>
      <c r="E356">
        <v>1638</v>
      </c>
      <c r="F356" t="s">
        <v>273</v>
      </c>
      <c r="G356" t="s">
        <v>274</v>
      </c>
      <c r="H356" s="2">
        <v>0</v>
      </c>
      <c r="I356" s="2">
        <v>0</v>
      </c>
      <c r="J356" s="2">
        <v>0</v>
      </c>
      <c r="K356" s="2">
        <v>2.21</v>
      </c>
      <c r="L356" s="2">
        <v>0</v>
      </c>
      <c r="M356" s="2">
        <v>0</v>
      </c>
      <c r="N356" s="2">
        <v>0</v>
      </c>
      <c r="O356" s="2">
        <v>0.2873</v>
      </c>
      <c r="P356" s="2">
        <v>2.4973000000000001</v>
      </c>
      <c r="Q356">
        <v>3</v>
      </c>
    </row>
    <row r="357" spans="1:17" hidden="1" x14ac:dyDescent="0.25">
      <c r="A357" t="s">
        <v>195</v>
      </c>
      <c r="B357" t="s">
        <v>236</v>
      </c>
      <c r="C357" t="s">
        <v>1</v>
      </c>
      <c r="D357" t="s">
        <v>0</v>
      </c>
      <c r="E357">
        <v>1639</v>
      </c>
      <c r="F357" t="s">
        <v>273</v>
      </c>
      <c r="G357" t="s">
        <v>274</v>
      </c>
      <c r="H357" s="2">
        <v>0</v>
      </c>
      <c r="I357" s="2">
        <v>0</v>
      </c>
      <c r="J357" s="2">
        <v>0</v>
      </c>
      <c r="K357" s="2">
        <v>2.21</v>
      </c>
      <c r="L357" s="2">
        <v>0</v>
      </c>
      <c r="M357" s="2">
        <v>0</v>
      </c>
      <c r="N357" s="2">
        <v>0</v>
      </c>
      <c r="O357" s="2">
        <v>0.2873</v>
      </c>
      <c r="P357" s="2">
        <v>2.4973000000000001</v>
      </c>
      <c r="Q357">
        <v>3</v>
      </c>
    </row>
    <row r="358" spans="1:17" hidden="1" x14ac:dyDescent="0.25">
      <c r="A358" t="s">
        <v>195</v>
      </c>
      <c r="B358" t="s">
        <v>236</v>
      </c>
      <c r="C358" t="s">
        <v>1</v>
      </c>
      <c r="D358" t="s">
        <v>0</v>
      </c>
      <c r="E358">
        <v>162288</v>
      </c>
      <c r="F358" t="s">
        <v>253</v>
      </c>
      <c r="G358" t="s">
        <v>254</v>
      </c>
      <c r="H358" s="2">
        <v>3.18</v>
      </c>
      <c r="I358" s="2">
        <v>0</v>
      </c>
      <c r="J358" s="2">
        <v>0</v>
      </c>
      <c r="K358" s="2">
        <v>26.32</v>
      </c>
      <c r="L358" s="2">
        <v>0</v>
      </c>
      <c r="M358" s="2">
        <v>0</v>
      </c>
      <c r="N358" s="2">
        <v>0</v>
      </c>
      <c r="O358" s="2">
        <v>3.4216000000000002</v>
      </c>
      <c r="P358" s="2">
        <v>32.921599999999998</v>
      </c>
      <c r="Q358">
        <v>3</v>
      </c>
    </row>
    <row r="359" spans="1:17" hidden="1" x14ac:dyDescent="0.25">
      <c r="A359" t="s">
        <v>195</v>
      </c>
      <c r="B359" t="s">
        <v>236</v>
      </c>
      <c r="C359" t="s">
        <v>1</v>
      </c>
      <c r="D359" t="s">
        <v>0</v>
      </c>
      <c r="E359">
        <v>210742516</v>
      </c>
      <c r="F359" t="s">
        <v>237</v>
      </c>
      <c r="G359" t="s">
        <v>238</v>
      </c>
      <c r="H359" s="2">
        <v>0</v>
      </c>
      <c r="I359" s="2">
        <v>0</v>
      </c>
      <c r="J359" s="2">
        <v>0</v>
      </c>
      <c r="K359" s="2">
        <v>16.37</v>
      </c>
      <c r="L359" s="2">
        <v>0</v>
      </c>
      <c r="M359" s="2">
        <v>0</v>
      </c>
      <c r="N359" s="2">
        <v>0</v>
      </c>
      <c r="O359" s="2">
        <v>2.1281000000000003</v>
      </c>
      <c r="P359" s="2">
        <v>18.498100000000001</v>
      </c>
      <c r="Q359">
        <v>3</v>
      </c>
    </row>
    <row r="360" spans="1:17" hidden="1" x14ac:dyDescent="0.25">
      <c r="A360" t="s">
        <v>195</v>
      </c>
      <c r="B360" t="s">
        <v>233</v>
      </c>
      <c r="C360" t="s">
        <v>1</v>
      </c>
      <c r="D360" t="s">
        <v>0</v>
      </c>
      <c r="E360">
        <v>438921</v>
      </c>
      <c r="F360" t="s">
        <v>276</v>
      </c>
      <c r="G360" t="s">
        <v>277</v>
      </c>
      <c r="H360" s="2">
        <v>12.92</v>
      </c>
      <c r="I360" s="2">
        <v>0</v>
      </c>
      <c r="J360" s="2">
        <v>0</v>
      </c>
      <c r="K360" s="2">
        <v>130.68</v>
      </c>
      <c r="L360" s="2">
        <v>0</v>
      </c>
      <c r="M360" s="2">
        <v>0</v>
      </c>
      <c r="N360" s="2">
        <v>0</v>
      </c>
      <c r="O360" s="2">
        <v>16.988400000000002</v>
      </c>
      <c r="P360" s="2">
        <v>160.58840000000001</v>
      </c>
      <c r="Q360">
        <v>3</v>
      </c>
    </row>
    <row r="361" spans="1:17" hidden="1" x14ac:dyDescent="0.25">
      <c r="A361" t="s">
        <v>195</v>
      </c>
      <c r="B361" t="s">
        <v>233</v>
      </c>
      <c r="C361" t="s">
        <v>1</v>
      </c>
      <c r="D361" t="s">
        <v>0</v>
      </c>
      <c r="E361">
        <v>2402</v>
      </c>
      <c r="F361" t="s">
        <v>234</v>
      </c>
      <c r="G361" t="s">
        <v>235</v>
      </c>
      <c r="H361" s="2">
        <v>0</v>
      </c>
      <c r="I361" s="2">
        <v>0</v>
      </c>
      <c r="J361" s="2">
        <v>0</v>
      </c>
      <c r="K361" s="2">
        <v>20.8</v>
      </c>
      <c r="L361" s="2">
        <v>0</v>
      </c>
      <c r="M361" s="2">
        <v>0</v>
      </c>
      <c r="N361" s="2">
        <v>0</v>
      </c>
      <c r="O361" s="2">
        <v>2.7040000000000002</v>
      </c>
      <c r="P361" s="2">
        <v>23.504000000000001</v>
      </c>
      <c r="Q361">
        <v>3</v>
      </c>
    </row>
    <row r="362" spans="1:17" hidden="1" x14ac:dyDescent="0.25">
      <c r="A362" t="s">
        <v>195</v>
      </c>
      <c r="B362" t="s">
        <v>233</v>
      </c>
      <c r="C362" t="s">
        <v>1</v>
      </c>
      <c r="D362" t="s">
        <v>0</v>
      </c>
      <c r="E362">
        <v>1357</v>
      </c>
      <c r="F362" t="s">
        <v>64</v>
      </c>
      <c r="G362" t="s">
        <v>259</v>
      </c>
      <c r="H362" s="2">
        <v>0</v>
      </c>
      <c r="I362" s="2">
        <v>0</v>
      </c>
      <c r="J362" s="2">
        <v>0</v>
      </c>
      <c r="K362" s="2">
        <v>101.77</v>
      </c>
      <c r="L362" s="2">
        <v>0</v>
      </c>
      <c r="M362" s="2">
        <v>0</v>
      </c>
      <c r="N362" s="2">
        <v>0</v>
      </c>
      <c r="O362" s="2">
        <v>13.2301</v>
      </c>
      <c r="P362" s="2">
        <v>115.0001</v>
      </c>
      <c r="Q362">
        <v>3</v>
      </c>
    </row>
    <row r="363" spans="1:17" hidden="1" x14ac:dyDescent="0.25">
      <c r="A363" t="s">
        <v>195</v>
      </c>
      <c r="B363" t="s">
        <v>233</v>
      </c>
      <c r="C363" t="s">
        <v>1</v>
      </c>
      <c r="D363" t="s">
        <v>0</v>
      </c>
      <c r="E363">
        <v>1356</v>
      </c>
      <c r="F363" t="s">
        <v>64</v>
      </c>
      <c r="G363" t="s">
        <v>259</v>
      </c>
      <c r="H363" s="2">
        <v>0</v>
      </c>
      <c r="I363" s="2">
        <v>0</v>
      </c>
      <c r="J363" s="2">
        <v>0</v>
      </c>
      <c r="K363" s="2">
        <v>66.37</v>
      </c>
      <c r="L363" s="2">
        <v>0</v>
      </c>
      <c r="M363" s="2">
        <v>0</v>
      </c>
      <c r="N363" s="2">
        <v>0</v>
      </c>
      <c r="O363" s="2">
        <v>8.6281000000000017</v>
      </c>
      <c r="P363" s="2">
        <v>74.998100000000008</v>
      </c>
      <c r="Q363">
        <v>3</v>
      </c>
    </row>
    <row r="364" spans="1:17" hidden="1" x14ac:dyDescent="0.25">
      <c r="A364" t="s">
        <v>195</v>
      </c>
      <c r="B364" t="s">
        <v>233</v>
      </c>
      <c r="C364" t="s">
        <v>1</v>
      </c>
      <c r="D364" t="s">
        <v>0</v>
      </c>
      <c r="E364">
        <v>1359</v>
      </c>
      <c r="F364" t="s">
        <v>64</v>
      </c>
      <c r="G364" t="s">
        <v>259</v>
      </c>
      <c r="H364" s="2">
        <v>0</v>
      </c>
      <c r="I364" s="2">
        <v>0</v>
      </c>
      <c r="J364" s="2">
        <v>0</v>
      </c>
      <c r="K364" s="2">
        <v>66.37</v>
      </c>
      <c r="L364" s="2">
        <v>0</v>
      </c>
      <c r="M364" s="2">
        <v>0</v>
      </c>
      <c r="N364" s="2">
        <v>0</v>
      </c>
      <c r="O364" s="2">
        <v>8.6281000000000017</v>
      </c>
      <c r="P364" s="2">
        <v>74.998100000000008</v>
      </c>
      <c r="Q364">
        <v>3</v>
      </c>
    </row>
    <row r="365" spans="1:17" hidden="1" x14ac:dyDescent="0.25">
      <c r="A365" t="s">
        <v>195</v>
      </c>
      <c r="B365" t="s">
        <v>233</v>
      </c>
      <c r="C365" t="s">
        <v>1</v>
      </c>
      <c r="D365" t="s">
        <v>0</v>
      </c>
      <c r="E365">
        <v>2376</v>
      </c>
      <c r="F365" t="s">
        <v>234</v>
      </c>
      <c r="G365" t="s">
        <v>235</v>
      </c>
      <c r="H365" s="2">
        <v>0</v>
      </c>
      <c r="I365" s="2">
        <v>0</v>
      </c>
      <c r="J365" s="2">
        <v>0</v>
      </c>
      <c r="K365" s="2">
        <v>21.35</v>
      </c>
      <c r="L365" s="2">
        <v>0</v>
      </c>
      <c r="M365" s="2">
        <v>0</v>
      </c>
      <c r="N365" s="2">
        <v>0</v>
      </c>
      <c r="O365" s="2">
        <v>2.7755000000000001</v>
      </c>
      <c r="P365" s="2">
        <v>24.125500000000002</v>
      </c>
      <c r="Q365">
        <v>3</v>
      </c>
    </row>
    <row r="366" spans="1:17" hidden="1" x14ac:dyDescent="0.25">
      <c r="A366" t="s">
        <v>195</v>
      </c>
      <c r="B366" t="s">
        <v>282</v>
      </c>
      <c r="C366" t="s">
        <v>1</v>
      </c>
      <c r="D366" t="s">
        <v>0</v>
      </c>
      <c r="E366">
        <v>4708</v>
      </c>
      <c r="F366" t="s">
        <v>245</v>
      </c>
      <c r="G366" t="s">
        <v>246</v>
      </c>
      <c r="H366" s="2">
        <v>0</v>
      </c>
      <c r="I366" s="2">
        <v>0</v>
      </c>
      <c r="J366" s="2">
        <v>0</v>
      </c>
      <c r="K366" s="2">
        <v>195</v>
      </c>
      <c r="L366" s="2">
        <v>0</v>
      </c>
      <c r="M366" s="2">
        <v>0</v>
      </c>
      <c r="N366" s="2">
        <v>0</v>
      </c>
      <c r="O366" s="2">
        <v>25.35</v>
      </c>
      <c r="P366" s="2">
        <v>220.35</v>
      </c>
      <c r="Q366">
        <v>3</v>
      </c>
    </row>
    <row r="367" spans="1:17" hidden="1" x14ac:dyDescent="0.25">
      <c r="A367" t="s">
        <v>195</v>
      </c>
      <c r="B367" t="s">
        <v>257</v>
      </c>
      <c r="C367" t="s">
        <v>1</v>
      </c>
      <c r="D367" t="s">
        <v>0</v>
      </c>
      <c r="E367">
        <v>6118</v>
      </c>
      <c r="F367" t="s">
        <v>245</v>
      </c>
      <c r="G367" t="s">
        <v>246</v>
      </c>
      <c r="H367" s="2">
        <v>0</v>
      </c>
      <c r="I367" s="2">
        <v>0</v>
      </c>
      <c r="J367" s="2">
        <v>0</v>
      </c>
      <c r="K367" s="2">
        <v>150</v>
      </c>
      <c r="L367" s="2">
        <v>0</v>
      </c>
      <c r="M367" s="2">
        <v>0</v>
      </c>
      <c r="N367" s="2">
        <v>0</v>
      </c>
      <c r="O367" s="2">
        <v>19.5</v>
      </c>
      <c r="P367" s="2">
        <v>169.5</v>
      </c>
      <c r="Q367">
        <v>3</v>
      </c>
    </row>
    <row r="368" spans="1:17" hidden="1" x14ac:dyDescent="0.25">
      <c r="A368" t="s">
        <v>195</v>
      </c>
      <c r="B368" t="s">
        <v>257</v>
      </c>
      <c r="C368" t="s">
        <v>1</v>
      </c>
      <c r="D368" t="s">
        <v>0</v>
      </c>
      <c r="E368">
        <v>2542</v>
      </c>
      <c r="F368" t="s">
        <v>234</v>
      </c>
      <c r="G368" t="s">
        <v>235</v>
      </c>
      <c r="H368" s="2">
        <v>0</v>
      </c>
      <c r="I368" s="2">
        <v>0</v>
      </c>
      <c r="J368" s="2">
        <v>0</v>
      </c>
      <c r="K368" s="2">
        <v>54.63</v>
      </c>
      <c r="L368" s="2">
        <v>0</v>
      </c>
      <c r="M368" s="2">
        <v>0</v>
      </c>
      <c r="N368" s="2">
        <v>0</v>
      </c>
      <c r="O368" s="2">
        <v>7.1019000000000005</v>
      </c>
      <c r="P368" s="2">
        <v>61.731900000000003</v>
      </c>
      <c r="Q368">
        <v>3</v>
      </c>
    </row>
    <row r="369" spans="1:17" hidden="1" x14ac:dyDescent="0.25">
      <c r="A369" t="s">
        <v>195</v>
      </c>
      <c r="B369" t="s">
        <v>257</v>
      </c>
      <c r="C369" t="s">
        <v>1</v>
      </c>
      <c r="D369" t="s">
        <v>0</v>
      </c>
      <c r="E369">
        <v>210736088</v>
      </c>
      <c r="F369" t="s">
        <v>237</v>
      </c>
      <c r="G369" t="s">
        <v>238</v>
      </c>
      <c r="H369" s="2">
        <v>0</v>
      </c>
      <c r="I369" s="2">
        <v>0</v>
      </c>
      <c r="J369" s="2">
        <v>0</v>
      </c>
      <c r="K369" s="2">
        <v>6.74</v>
      </c>
      <c r="L369" s="2">
        <v>0</v>
      </c>
      <c r="M369" s="2">
        <v>0</v>
      </c>
      <c r="N369" s="2">
        <v>0</v>
      </c>
      <c r="O369" s="2">
        <v>0.87620000000000009</v>
      </c>
      <c r="P369" s="2">
        <v>7.6162000000000001</v>
      </c>
      <c r="Q369">
        <v>3</v>
      </c>
    </row>
    <row r="370" spans="1:17" hidden="1" x14ac:dyDescent="0.25">
      <c r="A370" t="s">
        <v>195</v>
      </c>
      <c r="B370" t="s">
        <v>258</v>
      </c>
      <c r="C370" t="s">
        <v>1</v>
      </c>
      <c r="D370" t="s">
        <v>297</v>
      </c>
      <c r="E370">
        <v>1657</v>
      </c>
      <c r="F370" t="s">
        <v>245</v>
      </c>
      <c r="G370" t="s">
        <v>246</v>
      </c>
      <c r="H370" s="2">
        <v>0</v>
      </c>
      <c r="I370" s="2">
        <v>0</v>
      </c>
      <c r="J370" s="2">
        <v>0</v>
      </c>
      <c r="K370" s="2">
        <v>150</v>
      </c>
      <c r="L370" s="2">
        <v>0</v>
      </c>
      <c r="M370" s="2">
        <v>0</v>
      </c>
      <c r="N370" s="2">
        <v>0</v>
      </c>
      <c r="O370" s="2">
        <v>19.5</v>
      </c>
      <c r="P370" s="2">
        <v>169.5</v>
      </c>
      <c r="Q370">
        <v>3</v>
      </c>
    </row>
    <row r="371" spans="1:17" hidden="1" x14ac:dyDescent="0.25">
      <c r="A371" t="s">
        <v>195</v>
      </c>
      <c r="B371" t="s">
        <v>258</v>
      </c>
      <c r="C371" t="s">
        <v>1</v>
      </c>
      <c r="D371" t="s">
        <v>0</v>
      </c>
      <c r="E371">
        <v>6158</v>
      </c>
      <c r="F371" t="s">
        <v>253</v>
      </c>
      <c r="G371" t="s">
        <v>254</v>
      </c>
      <c r="H371" s="2">
        <v>0</v>
      </c>
      <c r="I371" s="2">
        <v>0</v>
      </c>
      <c r="J371" s="2">
        <v>0</v>
      </c>
      <c r="K371" s="2">
        <v>125</v>
      </c>
      <c r="L371" s="2">
        <v>0</v>
      </c>
      <c r="M371" s="2">
        <v>0</v>
      </c>
      <c r="N371" s="2">
        <v>0</v>
      </c>
      <c r="O371" s="2">
        <v>16.25</v>
      </c>
      <c r="P371" s="2">
        <v>141.25</v>
      </c>
      <c r="Q371">
        <v>3</v>
      </c>
    </row>
    <row r="372" spans="1:17" hidden="1" x14ac:dyDescent="0.25">
      <c r="A372" t="s">
        <v>195</v>
      </c>
      <c r="B372" t="s">
        <v>258</v>
      </c>
      <c r="C372" t="s">
        <v>1</v>
      </c>
      <c r="D372" t="s">
        <v>0</v>
      </c>
      <c r="E372">
        <v>19955</v>
      </c>
      <c r="F372" t="s">
        <v>286</v>
      </c>
      <c r="G372" t="s">
        <v>287</v>
      </c>
      <c r="H372" s="2">
        <v>0</v>
      </c>
      <c r="I372" s="2">
        <v>0</v>
      </c>
      <c r="J372" s="2">
        <v>0</v>
      </c>
      <c r="K372" s="2">
        <v>6.5</v>
      </c>
      <c r="L372" s="2">
        <v>0</v>
      </c>
      <c r="M372" s="2">
        <v>0</v>
      </c>
      <c r="N372" s="2">
        <v>0</v>
      </c>
      <c r="O372" s="2">
        <v>0.84499999999999997</v>
      </c>
      <c r="P372" s="2">
        <v>7.3449999999999998</v>
      </c>
      <c r="Q372">
        <v>3</v>
      </c>
    </row>
    <row r="373" spans="1:17" hidden="1" x14ac:dyDescent="0.25">
      <c r="A373" t="s">
        <v>195</v>
      </c>
      <c r="B373" t="s">
        <v>258</v>
      </c>
      <c r="C373" t="s">
        <v>1</v>
      </c>
      <c r="D373" t="s">
        <v>0</v>
      </c>
      <c r="E373">
        <v>10201</v>
      </c>
      <c r="F373" t="s">
        <v>241</v>
      </c>
      <c r="G373" t="s">
        <v>242</v>
      </c>
      <c r="H373" s="2">
        <v>0</v>
      </c>
      <c r="I373" s="2">
        <v>0</v>
      </c>
      <c r="J373" s="2">
        <v>0</v>
      </c>
      <c r="K373" s="2">
        <v>21.56</v>
      </c>
      <c r="L373" s="2">
        <v>0</v>
      </c>
      <c r="M373" s="2">
        <v>0</v>
      </c>
      <c r="N373" s="2">
        <v>0</v>
      </c>
      <c r="O373" s="2">
        <v>2.8028</v>
      </c>
      <c r="P373" s="2">
        <v>24.3628</v>
      </c>
      <c r="Q373">
        <v>3</v>
      </c>
    </row>
    <row r="374" spans="1:17" hidden="1" x14ac:dyDescent="0.25">
      <c r="A374" t="s">
        <v>195</v>
      </c>
      <c r="B374" t="s">
        <v>258</v>
      </c>
      <c r="C374" t="s">
        <v>1</v>
      </c>
      <c r="D374" t="s">
        <v>0</v>
      </c>
      <c r="E374">
        <v>6157</v>
      </c>
      <c r="F374" t="s">
        <v>245</v>
      </c>
      <c r="G374" t="s">
        <v>246</v>
      </c>
      <c r="H374" s="2">
        <v>0</v>
      </c>
      <c r="I374" s="2">
        <v>0</v>
      </c>
      <c r="J374" s="2">
        <v>0</v>
      </c>
      <c r="K374" s="2">
        <v>19</v>
      </c>
      <c r="L374" s="2">
        <v>0</v>
      </c>
      <c r="M374" s="2">
        <v>0</v>
      </c>
      <c r="N374" s="2">
        <v>0</v>
      </c>
      <c r="O374" s="2">
        <v>2.4700000000000002</v>
      </c>
      <c r="P374" s="2">
        <v>21.47</v>
      </c>
      <c r="Q374">
        <v>3</v>
      </c>
    </row>
    <row r="375" spans="1:17" hidden="1" x14ac:dyDescent="0.25">
      <c r="A375" t="s">
        <v>195</v>
      </c>
      <c r="B375" t="s">
        <v>258</v>
      </c>
      <c r="C375" t="s">
        <v>1</v>
      </c>
      <c r="D375" t="s">
        <v>0</v>
      </c>
      <c r="E375">
        <v>218906</v>
      </c>
      <c r="F375" t="s">
        <v>237</v>
      </c>
      <c r="G375" t="s">
        <v>238</v>
      </c>
      <c r="H375" s="2">
        <v>0</v>
      </c>
      <c r="I375" s="2">
        <v>0</v>
      </c>
      <c r="J375" s="2">
        <v>0</v>
      </c>
      <c r="K375" s="2">
        <v>77.08</v>
      </c>
      <c r="L375" s="2">
        <v>0</v>
      </c>
      <c r="M375" s="2">
        <v>0</v>
      </c>
      <c r="N375" s="2">
        <v>0</v>
      </c>
      <c r="O375" s="2">
        <v>10.0204</v>
      </c>
      <c r="P375" s="2">
        <v>87.100399999999993</v>
      </c>
      <c r="Q375">
        <v>3</v>
      </c>
    </row>
    <row r="376" spans="1:17" hidden="1" x14ac:dyDescent="0.25">
      <c r="A376" t="s">
        <v>195</v>
      </c>
      <c r="B376" t="s">
        <v>210</v>
      </c>
      <c r="C376" t="s">
        <v>1</v>
      </c>
      <c r="D376" t="s">
        <v>0</v>
      </c>
      <c r="E376">
        <v>19858</v>
      </c>
      <c r="F376" t="s">
        <v>253</v>
      </c>
      <c r="G376" t="s">
        <v>254</v>
      </c>
      <c r="H376" s="2">
        <v>10.27</v>
      </c>
      <c r="I376" s="2">
        <v>0</v>
      </c>
      <c r="J376" s="2">
        <v>0</v>
      </c>
      <c r="K376" s="2">
        <v>87.25</v>
      </c>
      <c r="L376" s="2">
        <v>0</v>
      </c>
      <c r="M376" s="2">
        <v>0</v>
      </c>
      <c r="N376" s="2">
        <v>0</v>
      </c>
      <c r="O376" s="2">
        <v>11.342500000000001</v>
      </c>
      <c r="P376" s="2">
        <v>108.8625</v>
      </c>
      <c r="Q376">
        <v>3</v>
      </c>
    </row>
    <row r="377" spans="1:17" hidden="1" x14ac:dyDescent="0.25">
      <c r="A377" t="s">
        <v>195</v>
      </c>
      <c r="B377" t="s">
        <v>210</v>
      </c>
      <c r="C377" t="s">
        <v>1</v>
      </c>
      <c r="D377" t="s">
        <v>0</v>
      </c>
      <c r="E377">
        <v>157969</v>
      </c>
      <c r="F377" t="s">
        <v>253</v>
      </c>
      <c r="G377" t="s">
        <v>254</v>
      </c>
      <c r="H377" s="2">
        <v>8.49</v>
      </c>
      <c r="I377" s="2">
        <v>0</v>
      </c>
      <c r="J377" s="2">
        <v>0</v>
      </c>
      <c r="K377" s="2">
        <v>71.39</v>
      </c>
      <c r="L377" s="2">
        <v>0</v>
      </c>
      <c r="M377" s="2">
        <v>0</v>
      </c>
      <c r="N377" s="2">
        <v>0</v>
      </c>
      <c r="O377" s="2">
        <v>9.2806999999999995</v>
      </c>
      <c r="P377" s="2">
        <v>89.160699999999991</v>
      </c>
      <c r="Q377">
        <v>3</v>
      </c>
    </row>
    <row r="378" spans="1:17" hidden="1" x14ac:dyDescent="0.25">
      <c r="A378" t="s">
        <v>195</v>
      </c>
      <c r="B378" t="s">
        <v>210</v>
      </c>
      <c r="C378" t="s">
        <v>1</v>
      </c>
      <c r="D378" t="s">
        <v>0</v>
      </c>
      <c r="E378">
        <v>102317</v>
      </c>
      <c r="F378" t="s">
        <v>208</v>
      </c>
      <c r="G378" t="s">
        <v>209</v>
      </c>
      <c r="H378" s="2">
        <v>45.37</v>
      </c>
      <c r="I378" s="2">
        <v>0</v>
      </c>
      <c r="J378" s="2">
        <v>0</v>
      </c>
      <c r="K378" s="2">
        <v>374.42</v>
      </c>
      <c r="L378" s="2">
        <v>0</v>
      </c>
      <c r="M378" s="2">
        <v>0</v>
      </c>
      <c r="N378" s="2">
        <v>0</v>
      </c>
      <c r="O378" s="2">
        <v>48.674600000000005</v>
      </c>
      <c r="P378" s="2">
        <v>468.46460000000002</v>
      </c>
      <c r="Q378">
        <v>3</v>
      </c>
    </row>
    <row r="379" spans="1:17" hidden="1" x14ac:dyDescent="0.25">
      <c r="A379" t="s">
        <v>195</v>
      </c>
      <c r="B379" t="s">
        <v>210</v>
      </c>
      <c r="C379" t="s">
        <v>1</v>
      </c>
      <c r="D379" t="s">
        <v>0</v>
      </c>
      <c r="E379">
        <v>102318</v>
      </c>
      <c r="F379" t="s">
        <v>208</v>
      </c>
      <c r="G379" t="s">
        <v>209</v>
      </c>
      <c r="H379" s="2">
        <v>14.23</v>
      </c>
      <c r="I379" s="2">
        <v>0</v>
      </c>
      <c r="J379" s="2">
        <v>0</v>
      </c>
      <c r="K379" s="2">
        <v>117.6</v>
      </c>
      <c r="L379" s="2">
        <v>0</v>
      </c>
      <c r="M379" s="2">
        <v>0</v>
      </c>
      <c r="N379" s="2">
        <v>0</v>
      </c>
      <c r="O379" s="2">
        <v>15.288</v>
      </c>
      <c r="P379" s="2">
        <v>147.11799999999999</v>
      </c>
      <c r="Q379">
        <v>3</v>
      </c>
    </row>
    <row r="380" spans="1:17" hidden="1" x14ac:dyDescent="0.25">
      <c r="A380" t="s">
        <v>195</v>
      </c>
      <c r="B380" t="s">
        <v>203</v>
      </c>
      <c r="C380" t="s">
        <v>1</v>
      </c>
      <c r="D380" t="s">
        <v>0</v>
      </c>
      <c r="E380">
        <v>1081749</v>
      </c>
      <c r="F380" t="s">
        <v>255</v>
      </c>
      <c r="G380" t="s">
        <v>256</v>
      </c>
      <c r="H380" s="2">
        <v>0</v>
      </c>
      <c r="I380" s="2">
        <v>0</v>
      </c>
      <c r="J380" s="2">
        <v>0</v>
      </c>
      <c r="K380" s="2">
        <v>40.14</v>
      </c>
      <c r="L380" s="2">
        <v>0</v>
      </c>
      <c r="M380" s="2">
        <v>0</v>
      </c>
      <c r="N380" s="2">
        <v>0</v>
      </c>
      <c r="O380" s="2">
        <v>5.2182000000000004</v>
      </c>
      <c r="P380" s="2">
        <v>45.358200000000004</v>
      </c>
      <c r="Q380">
        <v>3</v>
      </c>
    </row>
    <row r="381" spans="1:17" hidden="1" x14ac:dyDescent="0.25">
      <c r="A381" t="s">
        <v>195</v>
      </c>
      <c r="B381" t="s">
        <v>203</v>
      </c>
      <c r="C381" t="s">
        <v>1</v>
      </c>
      <c r="D381" t="s">
        <v>0</v>
      </c>
      <c r="E381">
        <v>1224439</v>
      </c>
      <c r="F381" t="s">
        <v>255</v>
      </c>
      <c r="G381" t="s">
        <v>256</v>
      </c>
      <c r="H381" s="2">
        <v>0</v>
      </c>
      <c r="I381" s="2">
        <v>0</v>
      </c>
      <c r="J381" s="2">
        <v>0</v>
      </c>
      <c r="K381" s="2">
        <v>8.81</v>
      </c>
      <c r="L381" s="2">
        <v>0</v>
      </c>
      <c r="M381" s="2">
        <v>0</v>
      </c>
      <c r="N381" s="2">
        <v>0</v>
      </c>
      <c r="O381" s="2">
        <v>1.1453000000000002</v>
      </c>
      <c r="P381" s="2">
        <v>9.9553000000000011</v>
      </c>
      <c r="Q381">
        <v>3</v>
      </c>
    </row>
    <row r="382" spans="1:17" hidden="1" x14ac:dyDescent="0.25">
      <c r="A382" t="s">
        <v>195</v>
      </c>
      <c r="B382" t="s">
        <v>207</v>
      </c>
      <c r="C382" t="s">
        <v>1</v>
      </c>
      <c r="D382" t="s">
        <v>0</v>
      </c>
      <c r="E382">
        <v>102385</v>
      </c>
      <c r="F382" t="s">
        <v>208</v>
      </c>
      <c r="G382" t="s">
        <v>209</v>
      </c>
      <c r="H382" s="2">
        <v>5.3100000000000005</v>
      </c>
      <c r="I382" s="2">
        <v>0</v>
      </c>
      <c r="J382" s="2">
        <v>0</v>
      </c>
      <c r="K382" s="2">
        <v>43.89</v>
      </c>
      <c r="L382" s="2">
        <v>0</v>
      </c>
      <c r="M382" s="2">
        <v>0</v>
      </c>
      <c r="N382" s="2">
        <v>0</v>
      </c>
      <c r="O382" s="2">
        <v>5.7057000000000002</v>
      </c>
      <c r="P382" s="2">
        <v>54.905700000000003</v>
      </c>
      <c r="Q382">
        <v>3</v>
      </c>
    </row>
    <row r="383" spans="1:17" hidden="1" x14ac:dyDescent="0.25">
      <c r="A383" t="s">
        <v>195</v>
      </c>
      <c r="B383" t="s">
        <v>275</v>
      </c>
      <c r="C383" t="s">
        <v>1</v>
      </c>
      <c r="D383" t="s">
        <v>0</v>
      </c>
      <c r="E383">
        <v>10236</v>
      </c>
      <c r="F383" t="s">
        <v>241</v>
      </c>
      <c r="G383" t="s">
        <v>242</v>
      </c>
      <c r="H383" s="2">
        <v>0</v>
      </c>
      <c r="I383" s="2">
        <v>0</v>
      </c>
      <c r="J383" s="2">
        <v>0</v>
      </c>
      <c r="K383" s="2">
        <v>3.94</v>
      </c>
      <c r="L383" s="2">
        <v>0</v>
      </c>
      <c r="M383" s="2">
        <v>0</v>
      </c>
      <c r="N383" s="2">
        <v>0</v>
      </c>
      <c r="O383" s="2">
        <v>0.51219999999999999</v>
      </c>
      <c r="P383" s="2">
        <v>4.4521999999999995</v>
      </c>
      <c r="Q383">
        <v>3</v>
      </c>
    </row>
    <row r="384" spans="1:17" hidden="1" x14ac:dyDescent="0.25">
      <c r="A384" t="s">
        <v>195</v>
      </c>
      <c r="B384" t="s">
        <v>275</v>
      </c>
      <c r="C384" t="s">
        <v>1</v>
      </c>
      <c r="D384" t="s">
        <v>0</v>
      </c>
      <c r="E384">
        <v>163034</v>
      </c>
      <c r="F384" t="s">
        <v>253</v>
      </c>
      <c r="G384" t="s">
        <v>254</v>
      </c>
      <c r="H384" s="2">
        <v>2.0699999999999998</v>
      </c>
      <c r="I384" s="2">
        <v>0</v>
      </c>
      <c r="J384" s="2">
        <v>0</v>
      </c>
      <c r="K384" s="2">
        <v>17.149999999999999</v>
      </c>
      <c r="L384" s="2">
        <v>0</v>
      </c>
      <c r="M384" s="2">
        <v>0</v>
      </c>
      <c r="N384" s="2">
        <v>0</v>
      </c>
      <c r="O384" s="2">
        <v>2.2294999999999998</v>
      </c>
      <c r="P384" s="2">
        <v>21.4495</v>
      </c>
      <c r="Q384">
        <v>3</v>
      </c>
    </row>
    <row r="385" spans="1:17" hidden="1" x14ac:dyDescent="0.25">
      <c r="A385" t="s">
        <v>195</v>
      </c>
      <c r="B385" t="s">
        <v>211</v>
      </c>
      <c r="C385" t="s">
        <v>1</v>
      </c>
      <c r="D385" t="s">
        <v>0</v>
      </c>
      <c r="E385">
        <v>102453</v>
      </c>
      <c r="F385" t="s">
        <v>208</v>
      </c>
      <c r="G385" t="s">
        <v>209</v>
      </c>
      <c r="H385" s="2">
        <v>13.49</v>
      </c>
      <c r="I385" s="2">
        <v>0</v>
      </c>
      <c r="J385" s="2">
        <v>0</v>
      </c>
      <c r="K385" s="2">
        <v>111.33</v>
      </c>
      <c r="L385" s="2">
        <v>0</v>
      </c>
      <c r="M385" s="2">
        <v>0</v>
      </c>
      <c r="N385" s="2">
        <v>0</v>
      </c>
      <c r="O385" s="2">
        <v>14.472900000000001</v>
      </c>
      <c r="P385" s="2">
        <v>139.2929</v>
      </c>
      <c r="Q385">
        <v>3</v>
      </c>
    </row>
    <row r="386" spans="1:17" hidden="1" x14ac:dyDescent="0.25">
      <c r="A386" t="s">
        <v>195</v>
      </c>
      <c r="B386" t="s">
        <v>211</v>
      </c>
      <c r="C386" t="s">
        <v>1</v>
      </c>
      <c r="D386" t="s">
        <v>0</v>
      </c>
      <c r="E386">
        <v>102435</v>
      </c>
      <c r="F386" t="s">
        <v>208</v>
      </c>
      <c r="G386" t="s">
        <v>209</v>
      </c>
      <c r="H386" s="2">
        <v>57.87</v>
      </c>
      <c r="I386" s="2">
        <v>0</v>
      </c>
      <c r="J386" s="2">
        <v>0</v>
      </c>
      <c r="K386" s="2">
        <v>477.67</v>
      </c>
      <c r="L386" s="2">
        <v>0</v>
      </c>
      <c r="M386" s="2">
        <v>0</v>
      </c>
      <c r="N386" s="2">
        <v>0</v>
      </c>
      <c r="O386" s="2">
        <v>62.097100000000005</v>
      </c>
      <c r="P386" s="2">
        <v>597.63709999999992</v>
      </c>
      <c r="Q386">
        <v>3</v>
      </c>
    </row>
    <row r="387" spans="1:17" hidden="1" x14ac:dyDescent="0.25">
      <c r="A387" t="s">
        <v>195</v>
      </c>
      <c r="B387" t="s">
        <v>231</v>
      </c>
      <c r="C387" t="s">
        <v>1</v>
      </c>
      <c r="D387" t="s">
        <v>0</v>
      </c>
      <c r="E387">
        <v>98700</v>
      </c>
      <c r="F387" t="s">
        <v>267</v>
      </c>
      <c r="G387" t="s">
        <v>268</v>
      </c>
      <c r="H387" s="2">
        <v>0</v>
      </c>
      <c r="I387" s="2">
        <v>0</v>
      </c>
      <c r="J387" s="2">
        <v>0</v>
      </c>
      <c r="K387" s="2">
        <v>29.24</v>
      </c>
      <c r="L387" s="2">
        <v>0</v>
      </c>
      <c r="M387" s="2">
        <v>0</v>
      </c>
      <c r="N387" s="2">
        <v>0</v>
      </c>
      <c r="O387" s="2">
        <v>3.8012000000000001</v>
      </c>
      <c r="P387" s="2">
        <v>33.041199999999996</v>
      </c>
      <c r="Q387">
        <v>3</v>
      </c>
    </row>
    <row r="388" spans="1:17" hidden="1" x14ac:dyDescent="0.25">
      <c r="A388" t="s">
        <v>195</v>
      </c>
      <c r="B388" t="s">
        <v>231</v>
      </c>
      <c r="C388" t="s">
        <v>1</v>
      </c>
      <c r="D388" t="s">
        <v>0</v>
      </c>
      <c r="E388">
        <v>20147</v>
      </c>
      <c r="F388" t="s">
        <v>286</v>
      </c>
      <c r="G388" t="s">
        <v>287</v>
      </c>
      <c r="H388" s="2">
        <v>0</v>
      </c>
      <c r="I388" s="2">
        <v>0</v>
      </c>
      <c r="J388" s="2">
        <v>0</v>
      </c>
      <c r="K388" s="2">
        <v>34.56</v>
      </c>
      <c r="L388" s="2">
        <v>0</v>
      </c>
      <c r="M388" s="2">
        <v>0</v>
      </c>
      <c r="N388" s="2">
        <v>0</v>
      </c>
      <c r="O388" s="2">
        <v>4.4928000000000008</v>
      </c>
      <c r="P388" s="2">
        <v>39.052800000000005</v>
      </c>
      <c r="Q388">
        <v>3</v>
      </c>
    </row>
    <row r="389" spans="1:17" hidden="1" x14ac:dyDescent="0.25">
      <c r="A389" t="s">
        <v>195</v>
      </c>
      <c r="B389" t="s">
        <v>231</v>
      </c>
      <c r="C389" t="s">
        <v>1</v>
      </c>
      <c r="D389" t="s">
        <v>0</v>
      </c>
      <c r="E389">
        <v>20094</v>
      </c>
      <c r="F389" t="s">
        <v>286</v>
      </c>
      <c r="G389" t="s">
        <v>287</v>
      </c>
      <c r="H389" s="2">
        <v>0</v>
      </c>
      <c r="I389" s="2">
        <v>0</v>
      </c>
      <c r="J389" s="2">
        <v>0</v>
      </c>
      <c r="K389" s="2">
        <v>72.59</v>
      </c>
      <c r="L389" s="2">
        <v>0</v>
      </c>
      <c r="M389" s="2">
        <v>0</v>
      </c>
      <c r="N389" s="2">
        <v>0</v>
      </c>
      <c r="O389" s="2">
        <v>9.4367000000000001</v>
      </c>
      <c r="P389" s="2">
        <v>82.026700000000005</v>
      </c>
      <c r="Q389">
        <v>3</v>
      </c>
    </row>
    <row r="390" spans="1:17" hidden="1" x14ac:dyDescent="0.25">
      <c r="A390" t="s">
        <v>195</v>
      </c>
      <c r="B390" t="s">
        <v>231</v>
      </c>
      <c r="C390" t="s">
        <v>1</v>
      </c>
      <c r="D390" t="s">
        <v>0</v>
      </c>
      <c r="E390">
        <v>104549</v>
      </c>
      <c r="F390" t="s">
        <v>208</v>
      </c>
      <c r="G390" t="s">
        <v>209</v>
      </c>
      <c r="H390" s="2">
        <v>0.94</v>
      </c>
      <c r="I390" s="2">
        <v>0</v>
      </c>
      <c r="J390" s="2">
        <v>0</v>
      </c>
      <c r="K390" s="2">
        <v>7.71</v>
      </c>
      <c r="L390" s="2">
        <v>0</v>
      </c>
      <c r="M390" s="2">
        <v>0</v>
      </c>
      <c r="N390" s="2">
        <v>0</v>
      </c>
      <c r="O390" s="2">
        <v>1.0023</v>
      </c>
      <c r="P390" s="2">
        <v>9.6523000000000003</v>
      </c>
      <c r="Q390">
        <v>3</v>
      </c>
    </row>
    <row r="391" spans="1:17" hidden="1" x14ac:dyDescent="0.25">
      <c r="A391" t="s">
        <v>195</v>
      </c>
      <c r="B391" t="s">
        <v>212</v>
      </c>
      <c r="C391" t="s">
        <v>1</v>
      </c>
      <c r="D391" t="s">
        <v>0</v>
      </c>
      <c r="E391">
        <v>102503</v>
      </c>
      <c r="F391" t="s">
        <v>208</v>
      </c>
      <c r="G391" t="s">
        <v>209</v>
      </c>
      <c r="H391" s="2">
        <v>28.1</v>
      </c>
      <c r="I391" s="2">
        <v>0</v>
      </c>
      <c r="J391" s="2">
        <v>0</v>
      </c>
      <c r="K391" s="2">
        <v>231.94</v>
      </c>
      <c r="L391" s="2">
        <v>0</v>
      </c>
      <c r="M391" s="2">
        <v>0</v>
      </c>
      <c r="N391" s="2">
        <v>0</v>
      </c>
      <c r="O391" s="2">
        <v>30.152200000000001</v>
      </c>
      <c r="P391" s="2">
        <v>290.19220000000001</v>
      </c>
      <c r="Q391">
        <v>3</v>
      </c>
    </row>
    <row r="392" spans="1:17" hidden="1" x14ac:dyDescent="0.25">
      <c r="A392" t="s">
        <v>195</v>
      </c>
      <c r="B392" t="s">
        <v>230</v>
      </c>
      <c r="C392" t="s">
        <v>1</v>
      </c>
      <c r="D392" t="s">
        <v>0</v>
      </c>
      <c r="E392">
        <v>736137</v>
      </c>
      <c r="F392" t="s">
        <v>237</v>
      </c>
      <c r="G392" t="s">
        <v>238</v>
      </c>
      <c r="H392" s="2">
        <v>0</v>
      </c>
      <c r="I392" s="2">
        <v>0</v>
      </c>
      <c r="J392" s="2">
        <v>0</v>
      </c>
      <c r="K392" s="2">
        <v>13.81</v>
      </c>
      <c r="L392" s="2">
        <v>0</v>
      </c>
      <c r="M392" s="2">
        <v>0</v>
      </c>
      <c r="N392" s="2">
        <v>0</v>
      </c>
      <c r="O392" s="2">
        <v>1.7953000000000001</v>
      </c>
      <c r="P392" s="2">
        <v>15.6053</v>
      </c>
      <c r="Q392">
        <v>3</v>
      </c>
    </row>
    <row r="393" spans="1:17" hidden="1" x14ac:dyDescent="0.25">
      <c r="A393" t="s">
        <v>195</v>
      </c>
      <c r="B393" t="s">
        <v>230</v>
      </c>
      <c r="C393" t="s">
        <v>1</v>
      </c>
      <c r="D393" t="s">
        <v>0</v>
      </c>
      <c r="E393">
        <v>3468</v>
      </c>
      <c r="F393" t="s">
        <v>294</v>
      </c>
      <c r="G393" t="s">
        <v>295</v>
      </c>
      <c r="H393" s="2">
        <v>0</v>
      </c>
      <c r="I393" s="2">
        <v>0</v>
      </c>
      <c r="J393" s="2">
        <v>0</v>
      </c>
      <c r="K393" s="2">
        <v>221.65</v>
      </c>
      <c r="L393" s="2">
        <v>0</v>
      </c>
      <c r="M393" s="2">
        <v>0</v>
      </c>
      <c r="N393" s="2">
        <v>0</v>
      </c>
      <c r="O393" s="2">
        <v>28.814500000000002</v>
      </c>
      <c r="P393" s="2">
        <v>250.46450000000002</v>
      </c>
      <c r="Q393">
        <v>3</v>
      </c>
    </row>
    <row r="394" spans="1:17" hidden="1" x14ac:dyDescent="0.25">
      <c r="A394" t="s">
        <v>195</v>
      </c>
      <c r="B394" t="s">
        <v>230</v>
      </c>
      <c r="C394" t="s">
        <v>1</v>
      </c>
      <c r="D394" t="s">
        <v>0</v>
      </c>
      <c r="E394">
        <v>303</v>
      </c>
      <c r="F394" t="s">
        <v>284</v>
      </c>
      <c r="G394" t="s">
        <v>285</v>
      </c>
      <c r="H394" s="2">
        <v>0</v>
      </c>
      <c r="I394" s="2">
        <v>0</v>
      </c>
      <c r="J394" s="2">
        <v>0</v>
      </c>
      <c r="K394" s="2">
        <v>45.33</v>
      </c>
      <c r="L394" s="2">
        <v>0</v>
      </c>
      <c r="M394" s="2">
        <v>0</v>
      </c>
      <c r="N394" s="2">
        <v>0</v>
      </c>
      <c r="O394" s="2">
        <v>5.8929</v>
      </c>
      <c r="P394" s="2">
        <v>51.222899999999996</v>
      </c>
      <c r="Q394">
        <v>3</v>
      </c>
    </row>
    <row r="395" spans="1:17" hidden="1" x14ac:dyDescent="0.25">
      <c r="A395" t="s">
        <v>195</v>
      </c>
      <c r="B395" t="s">
        <v>230</v>
      </c>
      <c r="C395" t="s">
        <v>1</v>
      </c>
      <c r="D395" t="s">
        <v>0</v>
      </c>
      <c r="E395">
        <v>10273</v>
      </c>
      <c r="F395" t="s">
        <v>241</v>
      </c>
      <c r="G395" t="s">
        <v>242</v>
      </c>
      <c r="H395" s="2">
        <v>0</v>
      </c>
      <c r="I395" s="2">
        <v>0</v>
      </c>
      <c r="J395" s="2">
        <v>0</v>
      </c>
      <c r="K395" s="2">
        <v>9.73</v>
      </c>
      <c r="L395" s="2">
        <v>0</v>
      </c>
      <c r="M395" s="2">
        <v>0</v>
      </c>
      <c r="N395" s="2">
        <v>0</v>
      </c>
      <c r="O395" s="2">
        <v>1.2649000000000001</v>
      </c>
      <c r="P395" s="2">
        <v>10.994900000000001</v>
      </c>
      <c r="Q395">
        <v>3</v>
      </c>
    </row>
    <row r="396" spans="1:17" hidden="1" x14ac:dyDescent="0.25">
      <c r="A396" t="s">
        <v>195</v>
      </c>
      <c r="B396" t="s">
        <v>230</v>
      </c>
      <c r="C396" t="s">
        <v>1</v>
      </c>
      <c r="D396" t="s">
        <v>0</v>
      </c>
      <c r="E396">
        <v>104604</v>
      </c>
      <c r="F396" t="s">
        <v>208</v>
      </c>
      <c r="G396" t="s">
        <v>209</v>
      </c>
      <c r="H396" s="2">
        <v>18.690000000000001</v>
      </c>
      <c r="I396" s="2">
        <v>0</v>
      </c>
      <c r="J396" s="2">
        <v>0</v>
      </c>
      <c r="K396" s="2">
        <v>154.28</v>
      </c>
      <c r="L396" s="2">
        <v>0</v>
      </c>
      <c r="M396" s="2">
        <v>0</v>
      </c>
      <c r="N396" s="2">
        <v>0</v>
      </c>
      <c r="O396" s="2">
        <v>20.0564</v>
      </c>
      <c r="P396" s="2">
        <v>193.0264</v>
      </c>
      <c r="Q396">
        <v>3</v>
      </c>
    </row>
    <row r="397" spans="1:17" hidden="1" x14ac:dyDescent="0.25">
      <c r="A397" t="s">
        <v>195</v>
      </c>
      <c r="B397" t="s">
        <v>213</v>
      </c>
      <c r="C397" t="s">
        <v>1</v>
      </c>
      <c r="D397" t="s">
        <v>0</v>
      </c>
      <c r="E397">
        <v>102596</v>
      </c>
      <c r="F397" t="s">
        <v>208</v>
      </c>
      <c r="G397" t="s">
        <v>209</v>
      </c>
      <c r="H397" s="2">
        <v>6.8000000000000007</v>
      </c>
      <c r="I397" s="2">
        <v>0</v>
      </c>
      <c r="J397" s="2">
        <v>0</v>
      </c>
      <c r="K397" s="2">
        <v>56.11</v>
      </c>
      <c r="L397" s="2">
        <v>0</v>
      </c>
      <c r="M397" s="2">
        <v>0</v>
      </c>
      <c r="N397" s="2">
        <v>0</v>
      </c>
      <c r="O397" s="2">
        <v>7.2942999999999998</v>
      </c>
      <c r="P397" s="2">
        <v>70.204299999999989</v>
      </c>
      <c r="Q397">
        <v>3</v>
      </c>
    </row>
    <row r="398" spans="1:17" hidden="1" x14ac:dyDescent="0.25">
      <c r="A398" t="s">
        <v>195</v>
      </c>
      <c r="B398" t="s">
        <v>213</v>
      </c>
      <c r="C398" t="s">
        <v>1</v>
      </c>
      <c r="D398" t="s">
        <v>0</v>
      </c>
      <c r="E398">
        <v>102578</v>
      </c>
      <c r="F398" t="s">
        <v>208</v>
      </c>
      <c r="G398" t="s">
        <v>209</v>
      </c>
      <c r="H398" s="2">
        <v>17.440000000000001</v>
      </c>
      <c r="I398" s="2">
        <v>0</v>
      </c>
      <c r="J398" s="2">
        <v>0</v>
      </c>
      <c r="K398" s="2">
        <v>143.93</v>
      </c>
      <c r="L398" s="2">
        <v>0</v>
      </c>
      <c r="M398" s="2">
        <v>0</v>
      </c>
      <c r="N398" s="2">
        <v>0</v>
      </c>
      <c r="O398" s="2">
        <v>18.710900000000002</v>
      </c>
      <c r="P398" s="2">
        <v>180.08090000000001</v>
      </c>
      <c r="Q398">
        <v>3</v>
      </c>
    </row>
    <row r="399" spans="1:17" hidden="1" x14ac:dyDescent="0.25">
      <c r="A399" t="s">
        <v>195</v>
      </c>
      <c r="B399" t="s">
        <v>206</v>
      </c>
      <c r="C399" t="s">
        <v>1</v>
      </c>
      <c r="D399" t="s">
        <v>0</v>
      </c>
      <c r="E399">
        <v>20256</v>
      </c>
      <c r="F399" t="s">
        <v>286</v>
      </c>
      <c r="G399" t="s">
        <v>287</v>
      </c>
      <c r="H399" s="2">
        <v>0</v>
      </c>
      <c r="I399" s="2">
        <v>0</v>
      </c>
      <c r="J399" s="2">
        <v>0</v>
      </c>
      <c r="K399" s="2">
        <v>818.58</v>
      </c>
      <c r="L399" s="2">
        <v>0</v>
      </c>
      <c r="M399" s="2">
        <v>0</v>
      </c>
      <c r="N399" s="2">
        <v>0</v>
      </c>
      <c r="O399" s="2">
        <v>106.41540000000001</v>
      </c>
      <c r="P399" s="2">
        <v>924.99540000000002</v>
      </c>
      <c r="Q399">
        <v>3</v>
      </c>
    </row>
    <row r="400" spans="1:17" hidden="1" x14ac:dyDescent="0.25">
      <c r="A400" t="s">
        <v>195</v>
      </c>
      <c r="B400" t="s">
        <v>206</v>
      </c>
      <c r="C400" t="s">
        <v>1</v>
      </c>
      <c r="D400" t="s">
        <v>0</v>
      </c>
      <c r="E400">
        <v>368779</v>
      </c>
      <c r="F400" t="s">
        <v>237</v>
      </c>
      <c r="G400" t="s">
        <v>238</v>
      </c>
      <c r="H400" s="2">
        <v>0</v>
      </c>
      <c r="I400" s="2">
        <v>0</v>
      </c>
      <c r="J400" s="2">
        <v>0</v>
      </c>
      <c r="K400" s="2">
        <v>17.04</v>
      </c>
      <c r="L400" s="2">
        <v>0</v>
      </c>
      <c r="M400" s="2">
        <v>0</v>
      </c>
      <c r="N400" s="2">
        <v>0</v>
      </c>
      <c r="O400" s="2">
        <v>2.2151999999999998</v>
      </c>
      <c r="P400" s="2">
        <v>19.255199999999999</v>
      </c>
      <c r="Q400">
        <v>3</v>
      </c>
    </row>
    <row r="401" spans="1:17" hidden="1" x14ac:dyDescent="0.25">
      <c r="A401" t="s">
        <v>195</v>
      </c>
      <c r="B401" t="s">
        <v>206</v>
      </c>
      <c r="C401" t="s">
        <v>1</v>
      </c>
      <c r="D401" t="s">
        <v>0</v>
      </c>
      <c r="E401">
        <v>10144</v>
      </c>
      <c r="F401" t="s">
        <v>278</v>
      </c>
      <c r="G401" t="s">
        <v>279</v>
      </c>
      <c r="H401" s="2">
        <v>0</v>
      </c>
      <c r="I401" s="2">
        <v>0</v>
      </c>
      <c r="J401" s="2">
        <v>0</v>
      </c>
      <c r="K401" s="2">
        <v>336.28</v>
      </c>
      <c r="L401" s="2">
        <v>0</v>
      </c>
      <c r="M401" s="2">
        <v>0</v>
      </c>
      <c r="N401" s="2">
        <v>0</v>
      </c>
      <c r="O401" s="2">
        <v>43.7164</v>
      </c>
      <c r="P401" s="2">
        <v>379.99639999999999</v>
      </c>
      <c r="Q401">
        <v>3</v>
      </c>
    </row>
    <row r="402" spans="1:17" hidden="1" x14ac:dyDescent="0.25">
      <c r="A402" t="s">
        <v>195</v>
      </c>
      <c r="B402" t="s">
        <v>206</v>
      </c>
      <c r="C402" t="s">
        <v>1</v>
      </c>
      <c r="D402" t="s">
        <v>0</v>
      </c>
      <c r="E402">
        <v>1397</v>
      </c>
      <c r="F402" t="s">
        <v>241</v>
      </c>
      <c r="G402" t="s">
        <v>242</v>
      </c>
      <c r="H402" s="2">
        <v>0</v>
      </c>
      <c r="I402" s="2">
        <v>0</v>
      </c>
      <c r="J402" s="2">
        <v>0</v>
      </c>
      <c r="K402" s="2">
        <v>353.98</v>
      </c>
      <c r="L402" s="2">
        <v>0</v>
      </c>
      <c r="M402" s="2">
        <v>0</v>
      </c>
      <c r="N402" s="2">
        <v>0</v>
      </c>
      <c r="O402" s="2">
        <v>46.017400000000002</v>
      </c>
      <c r="P402" s="2">
        <v>399.99740000000003</v>
      </c>
      <c r="Q402">
        <v>3</v>
      </c>
    </row>
    <row r="403" spans="1:17" hidden="1" x14ac:dyDescent="0.25">
      <c r="A403" t="s">
        <v>195</v>
      </c>
      <c r="B403" t="s">
        <v>206</v>
      </c>
      <c r="C403" t="s">
        <v>1</v>
      </c>
      <c r="D403" t="s">
        <v>0</v>
      </c>
      <c r="E403">
        <v>736230</v>
      </c>
      <c r="F403" t="s">
        <v>237</v>
      </c>
      <c r="G403" t="s">
        <v>238</v>
      </c>
      <c r="H403" s="2">
        <v>0</v>
      </c>
      <c r="I403" s="2">
        <v>0</v>
      </c>
      <c r="J403" s="2">
        <v>0</v>
      </c>
      <c r="K403" s="2">
        <v>31.42</v>
      </c>
      <c r="L403" s="2">
        <v>0</v>
      </c>
      <c r="M403" s="2">
        <v>0</v>
      </c>
      <c r="N403" s="2">
        <v>0</v>
      </c>
      <c r="O403" s="2">
        <v>4.0846</v>
      </c>
      <c r="P403" s="2">
        <v>35.504600000000003</v>
      </c>
      <c r="Q403">
        <v>3</v>
      </c>
    </row>
    <row r="404" spans="1:17" hidden="1" x14ac:dyDescent="0.25">
      <c r="A404" t="s">
        <v>195</v>
      </c>
      <c r="B404" t="s">
        <v>206</v>
      </c>
      <c r="C404" t="s">
        <v>1</v>
      </c>
      <c r="D404" t="s">
        <v>0</v>
      </c>
      <c r="E404">
        <v>163537</v>
      </c>
      <c r="F404" t="s">
        <v>253</v>
      </c>
      <c r="G404" t="s">
        <v>254</v>
      </c>
      <c r="H404" s="2">
        <v>1.67</v>
      </c>
      <c r="I404" s="2">
        <v>0</v>
      </c>
      <c r="J404" s="2">
        <v>0</v>
      </c>
      <c r="K404" s="2">
        <v>14.5</v>
      </c>
      <c r="L404" s="2">
        <v>0</v>
      </c>
      <c r="M404" s="2">
        <v>0</v>
      </c>
      <c r="N404" s="2">
        <v>0</v>
      </c>
      <c r="O404" s="2">
        <v>1.885</v>
      </c>
      <c r="P404" s="2">
        <v>18.055000000000003</v>
      </c>
      <c r="Q404">
        <v>3</v>
      </c>
    </row>
    <row r="405" spans="1:17" hidden="1" x14ac:dyDescent="0.25">
      <c r="A405" t="s">
        <v>195</v>
      </c>
      <c r="B405" t="s">
        <v>206</v>
      </c>
      <c r="C405" t="s">
        <v>1</v>
      </c>
      <c r="D405" t="s">
        <v>0</v>
      </c>
      <c r="E405">
        <v>1398</v>
      </c>
      <c r="F405" t="s">
        <v>64</v>
      </c>
      <c r="G405" t="s">
        <v>259</v>
      </c>
      <c r="H405" s="2">
        <v>0</v>
      </c>
      <c r="I405" s="2">
        <v>0</v>
      </c>
      <c r="J405" s="2">
        <v>0</v>
      </c>
      <c r="K405" s="2">
        <v>353.98</v>
      </c>
      <c r="L405" s="2">
        <v>0</v>
      </c>
      <c r="M405" s="2">
        <v>0</v>
      </c>
      <c r="N405" s="2">
        <v>0</v>
      </c>
      <c r="O405" s="2">
        <v>46.017400000000002</v>
      </c>
      <c r="P405" s="2">
        <v>399.99740000000003</v>
      </c>
      <c r="Q405">
        <v>3</v>
      </c>
    </row>
    <row r="406" spans="1:17" hidden="1" x14ac:dyDescent="0.25">
      <c r="A406" t="s">
        <v>195</v>
      </c>
      <c r="B406" t="s">
        <v>206</v>
      </c>
      <c r="C406" t="s">
        <v>1</v>
      </c>
      <c r="D406" t="s">
        <v>0</v>
      </c>
      <c r="E406">
        <v>104717</v>
      </c>
      <c r="F406" t="s">
        <v>208</v>
      </c>
      <c r="G406" t="s">
        <v>209</v>
      </c>
      <c r="H406" s="2">
        <v>14.669999999999998</v>
      </c>
      <c r="I406" s="2">
        <v>0</v>
      </c>
      <c r="J406" s="2">
        <v>0</v>
      </c>
      <c r="K406" s="2">
        <v>121.03</v>
      </c>
      <c r="L406" s="2">
        <v>0</v>
      </c>
      <c r="M406" s="2">
        <v>0</v>
      </c>
      <c r="N406" s="2">
        <v>0</v>
      </c>
      <c r="O406" s="2">
        <v>15.7339</v>
      </c>
      <c r="P406" s="2">
        <v>151.43389999999999</v>
      </c>
      <c r="Q406">
        <v>3</v>
      </c>
    </row>
    <row r="407" spans="1:17" hidden="1" x14ac:dyDescent="0.25">
      <c r="A407" t="s">
        <v>195</v>
      </c>
      <c r="B407" t="s">
        <v>291</v>
      </c>
      <c r="C407" t="s">
        <v>1</v>
      </c>
      <c r="D407" t="s">
        <v>0</v>
      </c>
      <c r="E407">
        <v>169961</v>
      </c>
      <c r="F407" t="s">
        <v>289</v>
      </c>
      <c r="G407" t="s">
        <v>290</v>
      </c>
      <c r="H407" s="2">
        <v>0</v>
      </c>
      <c r="I407" s="2">
        <v>0</v>
      </c>
      <c r="J407" s="2">
        <v>0</v>
      </c>
      <c r="K407" s="2">
        <v>9.5</v>
      </c>
      <c r="L407" s="2">
        <v>0</v>
      </c>
      <c r="M407" s="2">
        <v>0</v>
      </c>
      <c r="N407" s="2">
        <v>0</v>
      </c>
      <c r="O407" s="2">
        <v>1.2350000000000001</v>
      </c>
      <c r="P407" s="2">
        <v>10.734999999999999</v>
      </c>
      <c r="Q407">
        <v>3</v>
      </c>
    </row>
    <row r="408" spans="1:17" hidden="1" x14ac:dyDescent="0.25">
      <c r="A408" t="s">
        <v>195</v>
      </c>
      <c r="B408" t="s">
        <v>214</v>
      </c>
      <c r="C408" t="s">
        <v>1</v>
      </c>
      <c r="D408" t="s">
        <v>0</v>
      </c>
      <c r="E408">
        <v>5136</v>
      </c>
      <c r="F408" t="s">
        <v>245</v>
      </c>
      <c r="G408" t="s">
        <v>246</v>
      </c>
      <c r="H408" s="2">
        <v>0</v>
      </c>
      <c r="I408" s="2">
        <v>0</v>
      </c>
      <c r="J408" s="2">
        <v>0</v>
      </c>
      <c r="K408" s="2">
        <v>182.3</v>
      </c>
      <c r="L408" s="2">
        <v>0</v>
      </c>
      <c r="M408" s="2">
        <v>0</v>
      </c>
      <c r="N408" s="2">
        <v>0</v>
      </c>
      <c r="O408" s="2">
        <v>23.699000000000002</v>
      </c>
      <c r="P408" s="2">
        <v>205.99900000000002</v>
      </c>
      <c r="Q408">
        <v>3</v>
      </c>
    </row>
    <row r="409" spans="1:17" hidden="1" x14ac:dyDescent="0.25">
      <c r="A409" t="s">
        <v>195</v>
      </c>
      <c r="B409" t="s">
        <v>214</v>
      </c>
      <c r="C409" t="s">
        <v>1</v>
      </c>
      <c r="D409" t="s">
        <v>0</v>
      </c>
      <c r="E409">
        <v>102768</v>
      </c>
      <c r="F409" t="s">
        <v>208</v>
      </c>
      <c r="G409" t="s">
        <v>209</v>
      </c>
      <c r="H409" s="2">
        <v>15.46</v>
      </c>
      <c r="I409" s="2">
        <v>0</v>
      </c>
      <c r="J409" s="2">
        <v>0</v>
      </c>
      <c r="K409" s="2">
        <v>127.57</v>
      </c>
      <c r="L409" s="2">
        <v>0</v>
      </c>
      <c r="M409" s="2">
        <v>0</v>
      </c>
      <c r="N409" s="2">
        <v>0</v>
      </c>
      <c r="O409" s="2">
        <v>16.584099999999999</v>
      </c>
      <c r="P409" s="2">
        <v>159.61410000000001</v>
      </c>
      <c r="Q409">
        <v>3</v>
      </c>
    </row>
    <row r="410" spans="1:17" hidden="1" x14ac:dyDescent="0.25">
      <c r="A410" t="s">
        <v>195</v>
      </c>
      <c r="B410" t="s">
        <v>214</v>
      </c>
      <c r="C410" t="s">
        <v>1</v>
      </c>
      <c r="D410" t="s">
        <v>0</v>
      </c>
      <c r="E410">
        <v>102769</v>
      </c>
      <c r="F410" t="s">
        <v>208</v>
      </c>
      <c r="G410" t="s">
        <v>209</v>
      </c>
      <c r="H410" s="2">
        <v>18.98</v>
      </c>
      <c r="I410" s="2">
        <v>0</v>
      </c>
      <c r="J410" s="2">
        <v>0</v>
      </c>
      <c r="K410" s="2">
        <v>156.66</v>
      </c>
      <c r="L410" s="2">
        <v>0</v>
      </c>
      <c r="M410" s="2">
        <v>0</v>
      </c>
      <c r="N410" s="2">
        <v>0</v>
      </c>
      <c r="O410" s="2">
        <v>20.3658</v>
      </c>
      <c r="P410" s="2">
        <v>196.00579999999999</v>
      </c>
      <c r="Q410">
        <v>3</v>
      </c>
    </row>
    <row r="411" spans="1:17" hidden="1" x14ac:dyDescent="0.25">
      <c r="A411" t="s">
        <v>195</v>
      </c>
      <c r="B411" t="s">
        <v>214</v>
      </c>
      <c r="C411" t="s">
        <v>1</v>
      </c>
      <c r="D411" t="s">
        <v>0</v>
      </c>
      <c r="E411">
        <v>102767</v>
      </c>
      <c r="F411" t="s">
        <v>208</v>
      </c>
      <c r="G411" t="s">
        <v>209</v>
      </c>
      <c r="H411" s="2">
        <v>4.82</v>
      </c>
      <c r="I411" s="2">
        <v>0</v>
      </c>
      <c r="J411" s="2">
        <v>0</v>
      </c>
      <c r="K411" s="2">
        <v>39.78</v>
      </c>
      <c r="L411" s="2">
        <v>0</v>
      </c>
      <c r="M411" s="2">
        <v>0</v>
      </c>
      <c r="N411" s="2">
        <v>0</v>
      </c>
      <c r="O411" s="2">
        <v>5.1714000000000002</v>
      </c>
      <c r="P411" s="2">
        <v>49.7714</v>
      </c>
      <c r="Q411">
        <v>3</v>
      </c>
    </row>
    <row r="412" spans="1:17" hidden="1" x14ac:dyDescent="0.25">
      <c r="A412" t="s">
        <v>195</v>
      </c>
      <c r="B412" t="s">
        <v>214</v>
      </c>
      <c r="C412" t="s">
        <v>1</v>
      </c>
      <c r="D412" t="s">
        <v>0</v>
      </c>
      <c r="E412">
        <v>102722</v>
      </c>
      <c r="F412" t="s">
        <v>208</v>
      </c>
      <c r="G412" t="s">
        <v>209</v>
      </c>
      <c r="H412" s="2">
        <v>18.87</v>
      </c>
      <c r="I412" s="2">
        <v>0</v>
      </c>
      <c r="J412" s="2">
        <v>0</v>
      </c>
      <c r="K412" s="2">
        <v>155.77000000000001</v>
      </c>
      <c r="L412" s="2">
        <v>0</v>
      </c>
      <c r="M412" s="2">
        <v>0</v>
      </c>
      <c r="N412" s="2">
        <v>0</v>
      </c>
      <c r="O412" s="2">
        <v>20.250100000000003</v>
      </c>
      <c r="P412" s="2">
        <v>194.89010000000002</v>
      </c>
      <c r="Q412">
        <v>3</v>
      </c>
    </row>
    <row r="413" spans="1:17" hidden="1" x14ac:dyDescent="0.25">
      <c r="A413" t="s">
        <v>195</v>
      </c>
      <c r="B413" t="s">
        <v>214</v>
      </c>
      <c r="C413" t="s">
        <v>1</v>
      </c>
      <c r="D413" t="s">
        <v>0</v>
      </c>
      <c r="E413">
        <v>102718</v>
      </c>
      <c r="F413" t="s">
        <v>208</v>
      </c>
      <c r="G413" t="s">
        <v>209</v>
      </c>
      <c r="H413" s="2">
        <v>35.36</v>
      </c>
      <c r="I413" s="2">
        <v>0</v>
      </c>
      <c r="J413" s="2">
        <v>0</v>
      </c>
      <c r="K413" s="2">
        <v>291.83</v>
      </c>
      <c r="L413" s="2">
        <v>0</v>
      </c>
      <c r="M413" s="2">
        <v>0</v>
      </c>
      <c r="N413" s="2">
        <v>0</v>
      </c>
      <c r="O413" s="2">
        <v>37.937899999999999</v>
      </c>
      <c r="P413" s="2">
        <v>365.12790000000001</v>
      </c>
      <c r="Q413">
        <v>3</v>
      </c>
    </row>
    <row r="414" spans="1:17" hidden="1" x14ac:dyDescent="0.25">
      <c r="A414" t="s">
        <v>195</v>
      </c>
      <c r="B414" t="s">
        <v>262</v>
      </c>
      <c r="C414" t="s">
        <v>1</v>
      </c>
      <c r="D414" t="s">
        <v>0</v>
      </c>
      <c r="E414">
        <v>20422</v>
      </c>
      <c r="F414" t="s">
        <v>286</v>
      </c>
      <c r="G414" t="s">
        <v>287</v>
      </c>
      <c r="H414" s="2">
        <v>0</v>
      </c>
      <c r="I414" s="2">
        <v>0</v>
      </c>
      <c r="J414" s="2">
        <v>0</v>
      </c>
      <c r="K414" s="2">
        <v>18.86</v>
      </c>
      <c r="L414" s="2">
        <v>0</v>
      </c>
      <c r="M414" s="2">
        <v>0</v>
      </c>
      <c r="N414" s="2">
        <v>0</v>
      </c>
      <c r="O414" s="2">
        <v>2.4518</v>
      </c>
      <c r="P414" s="2">
        <v>21.311799999999998</v>
      </c>
      <c r="Q414">
        <v>3</v>
      </c>
    </row>
    <row r="415" spans="1:17" hidden="1" x14ac:dyDescent="0.25">
      <c r="A415" t="s">
        <v>195</v>
      </c>
      <c r="B415" t="s">
        <v>262</v>
      </c>
      <c r="C415" t="s">
        <v>1</v>
      </c>
      <c r="D415" t="s">
        <v>0</v>
      </c>
      <c r="E415">
        <v>72711</v>
      </c>
      <c r="F415" t="s">
        <v>263</v>
      </c>
      <c r="G415" t="s">
        <v>264</v>
      </c>
      <c r="H415" s="2">
        <v>0</v>
      </c>
      <c r="I415" s="2">
        <v>0</v>
      </c>
      <c r="J415" s="2">
        <v>0</v>
      </c>
      <c r="K415" s="2">
        <v>97.34</v>
      </c>
      <c r="L415" s="2">
        <v>0</v>
      </c>
      <c r="M415" s="2">
        <v>0</v>
      </c>
      <c r="N415" s="2">
        <v>0</v>
      </c>
      <c r="O415" s="2">
        <v>12.654200000000001</v>
      </c>
      <c r="P415" s="2">
        <v>109.99420000000001</v>
      </c>
      <c r="Q415">
        <v>3</v>
      </c>
    </row>
    <row r="416" spans="1:17" hidden="1" x14ac:dyDescent="0.25">
      <c r="A416" t="s">
        <v>195</v>
      </c>
      <c r="B416" t="s">
        <v>281</v>
      </c>
      <c r="C416" t="s">
        <v>1</v>
      </c>
      <c r="D416" t="s">
        <v>0</v>
      </c>
      <c r="E416">
        <v>3687</v>
      </c>
      <c r="F416" t="s">
        <v>245</v>
      </c>
      <c r="G416" t="s">
        <v>246</v>
      </c>
      <c r="H416" s="2">
        <v>0</v>
      </c>
      <c r="I416" s="2">
        <v>0</v>
      </c>
      <c r="J416" s="2">
        <v>0</v>
      </c>
      <c r="K416" s="2">
        <v>140</v>
      </c>
      <c r="L416" s="2">
        <v>0</v>
      </c>
      <c r="M416" s="2">
        <v>0</v>
      </c>
      <c r="N416" s="2">
        <v>0</v>
      </c>
      <c r="O416" s="2">
        <v>18.2</v>
      </c>
      <c r="P416" s="2">
        <v>158.19999999999999</v>
      </c>
      <c r="Q416">
        <v>3</v>
      </c>
    </row>
    <row r="417" spans="1:17" hidden="1" x14ac:dyDescent="0.25">
      <c r="A417" t="s">
        <v>195</v>
      </c>
      <c r="B417" t="s">
        <v>222</v>
      </c>
      <c r="C417" t="s">
        <v>1</v>
      </c>
      <c r="D417" t="s">
        <v>0</v>
      </c>
      <c r="E417">
        <v>102787</v>
      </c>
      <c r="F417" t="s">
        <v>208</v>
      </c>
      <c r="G417" t="s">
        <v>209</v>
      </c>
      <c r="H417" s="2">
        <v>18.16</v>
      </c>
      <c r="I417" s="2">
        <v>0</v>
      </c>
      <c r="J417" s="2">
        <v>0</v>
      </c>
      <c r="K417" s="2">
        <v>149.93</v>
      </c>
      <c r="L417" s="2">
        <v>0</v>
      </c>
      <c r="M417" s="2">
        <v>0</v>
      </c>
      <c r="N417" s="2">
        <v>0</v>
      </c>
      <c r="O417" s="2">
        <v>19.4909</v>
      </c>
      <c r="P417" s="2">
        <v>187.58090000000001</v>
      </c>
      <c r="Q417">
        <v>3</v>
      </c>
    </row>
    <row r="418" spans="1:17" hidden="1" x14ac:dyDescent="0.25">
      <c r="A418" t="s">
        <v>195</v>
      </c>
      <c r="B418" t="s">
        <v>222</v>
      </c>
      <c r="C418" t="s">
        <v>1</v>
      </c>
      <c r="D418" t="s">
        <v>0</v>
      </c>
      <c r="E418">
        <v>102788</v>
      </c>
      <c r="F418" t="s">
        <v>208</v>
      </c>
      <c r="G418" t="s">
        <v>209</v>
      </c>
      <c r="H418" s="2">
        <v>4.46</v>
      </c>
      <c r="I418" s="2">
        <v>0</v>
      </c>
      <c r="J418" s="2">
        <v>0</v>
      </c>
      <c r="K418" s="2">
        <v>36.81</v>
      </c>
      <c r="L418" s="2">
        <v>0</v>
      </c>
      <c r="M418" s="2">
        <v>0</v>
      </c>
      <c r="N418" s="2">
        <v>0</v>
      </c>
      <c r="O418" s="2">
        <v>4.7853000000000003</v>
      </c>
      <c r="P418" s="2">
        <v>46.055300000000003</v>
      </c>
      <c r="Q418">
        <v>3</v>
      </c>
    </row>
    <row r="419" spans="1:17" hidden="1" x14ac:dyDescent="0.25">
      <c r="A419" t="s">
        <v>195</v>
      </c>
      <c r="B419" t="s">
        <v>222</v>
      </c>
      <c r="C419" t="s">
        <v>1</v>
      </c>
      <c r="D419" t="s">
        <v>0</v>
      </c>
      <c r="E419">
        <v>102818</v>
      </c>
      <c r="F419" t="s">
        <v>208</v>
      </c>
      <c r="G419" t="s">
        <v>209</v>
      </c>
      <c r="H419" s="2">
        <v>5.82</v>
      </c>
      <c r="I419" s="2">
        <v>0</v>
      </c>
      <c r="J419" s="2">
        <v>0</v>
      </c>
      <c r="K419" s="2">
        <v>48.1</v>
      </c>
      <c r="L419" s="2">
        <v>0</v>
      </c>
      <c r="M419" s="2">
        <v>0</v>
      </c>
      <c r="N419" s="2">
        <v>0</v>
      </c>
      <c r="O419" s="2">
        <v>6.2530000000000001</v>
      </c>
      <c r="P419" s="2">
        <v>60.173000000000002</v>
      </c>
      <c r="Q419">
        <v>3</v>
      </c>
    </row>
    <row r="420" spans="1:17" hidden="1" x14ac:dyDescent="0.25">
      <c r="A420" t="s">
        <v>195</v>
      </c>
      <c r="B420" t="s">
        <v>222</v>
      </c>
      <c r="C420" t="s">
        <v>1</v>
      </c>
      <c r="D420" t="s">
        <v>0</v>
      </c>
      <c r="E420">
        <v>102847</v>
      </c>
      <c r="F420" t="s">
        <v>208</v>
      </c>
      <c r="G420" t="s">
        <v>209</v>
      </c>
      <c r="H420" s="2">
        <v>38.79</v>
      </c>
      <c r="I420" s="2">
        <v>0</v>
      </c>
      <c r="J420" s="2">
        <v>0</v>
      </c>
      <c r="K420" s="2">
        <v>320.14</v>
      </c>
      <c r="L420" s="2">
        <v>0</v>
      </c>
      <c r="M420" s="2">
        <v>0</v>
      </c>
      <c r="N420" s="2">
        <v>0</v>
      </c>
      <c r="O420" s="2">
        <v>41.618200000000002</v>
      </c>
      <c r="P420" s="2">
        <v>400.54820000000001</v>
      </c>
      <c r="Q420">
        <v>3</v>
      </c>
    </row>
    <row r="421" spans="1:17" hidden="1" x14ac:dyDescent="0.25">
      <c r="A421" t="s">
        <v>195</v>
      </c>
      <c r="B421" t="s">
        <v>272</v>
      </c>
      <c r="C421" t="s">
        <v>1</v>
      </c>
      <c r="D421" t="s">
        <v>0</v>
      </c>
      <c r="E421">
        <v>164074</v>
      </c>
      <c r="F421" t="s">
        <v>253</v>
      </c>
      <c r="G421" t="s">
        <v>254</v>
      </c>
      <c r="H421" s="2">
        <v>2.66</v>
      </c>
      <c r="I421" s="2">
        <v>0</v>
      </c>
      <c r="J421" s="2">
        <v>0</v>
      </c>
      <c r="K421" s="2">
        <v>26.49</v>
      </c>
      <c r="L421" s="2">
        <v>0</v>
      </c>
      <c r="M421" s="2">
        <v>0</v>
      </c>
      <c r="N421" s="2">
        <v>0</v>
      </c>
      <c r="O421" s="2">
        <v>3.4436999999999998</v>
      </c>
      <c r="P421" s="2">
        <v>32.593699999999998</v>
      </c>
      <c r="Q421">
        <v>3</v>
      </c>
    </row>
    <row r="422" spans="1:17" hidden="1" x14ac:dyDescent="0.25">
      <c r="A422" t="s">
        <v>195</v>
      </c>
      <c r="B422" t="s">
        <v>232</v>
      </c>
      <c r="C422" t="s">
        <v>1</v>
      </c>
      <c r="D422" t="s">
        <v>0</v>
      </c>
      <c r="E422">
        <v>102897</v>
      </c>
      <c r="F422" t="s">
        <v>208</v>
      </c>
      <c r="G422" t="s">
        <v>209</v>
      </c>
      <c r="H422" s="2">
        <v>26.14</v>
      </c>
      <c r="I422" s="2">
        <v>0</v>
      </c>
      <c r="J422" s="2">
        <v>0</v>
      </c>
      <c r="K422" s="2">
        <v>215.72</v>
      </c>
      <c r="L422" s="2">
        <v>0</v>
      </c>
      <c r="M422" s="2">
        <v>0</v>
      </c>
      <c r="N422" s="2">
        <v>0</v>
      </c>
      <c r="O422" s="2">
        <v>28.043600000000001</v>
      </c>
      <c r="P422" s="2">
        <v>269.90360000000004</v>
      </c>
      <c r="Q422">
        <v>3</v>
      </c>
    </row>
    <row r="423" spans="1:17" hidden="1" x14ac:dyDescent="0.25">
      <c r="A423" t="s">
        <v>195</v>
      </c>
      <c r="B423" t="s">
        <v>265</v>
      </c>
      <c r="C423" t="s">
        <v>1</v>
      </c>
      <c r="D423" t="s">
        <v>0</v>
      </c>
      <c r="E423">
        <v>1225487</v>
      </c>
      <c r="F423" t="s">
        <v>255</v>
      </c>
      <c r="G423" t="s">
        <v>256</v>
      </c>
      <c r="H423" s="2">
        <v>0</v>
      </c>
      <c r="I423" s="2">
        <v>0</v>
      </c>
      <c r="J423" s="2">
        <v>0</v>
      </c>
      <c r="K423" s="2">
        <v>28.72</v>
      </c>
      <c r="L423" s="2">
        <v>0</v>
      </c>
      <c r="M423" s="2">
        <v>0</v>
      </c>
      <c r="N423" s="2">
        <v>0</v>
      </c>
      <c r="O423" s="2">
        <v>3.7336</v>
      </c>
      <c r="P423" s="2">
        <v>32.453600000000002</v>
      </c>
      <c r="Q423">
        <v>3</v>
      </c>
    </row>
    <row r="424" spans="1:17" hidden="1" x14ac:dyDescent="0.25">
      <c r="A424" t="s">
        <v>195</v>
      </c>
      <c r="B424" t="s">
        <v>265</v>
      </c>
      <c r="C424" t="s">
        <v>1</v>
      </c>
      <c r="D424" t="s">
        <v>0</v>
      </c>
      <c r="E424">
        <v>368226</v>
      </c>
      <c r="F424" t="s">
        <v>237</v>
      </c>
      <c r="G424" t="s">
        <v>238</v>
      </c>
      <c r="H424" s="2">
        <v>0</v>
      </c>
      <c r="I424" s="2">
        <v>0</v>
      </c>
      <c r="J424" s="2">
        <v>0</v>
      </c>
      <c r="K424" s="2">
        <v>42.48</v>
      </c>
      <c r="L424" s="2">
        <v>0</v>
      </c>
      <c r="M424" s="2">
        <v>0</v>
      </c>
      <c r="N424" s="2">
        <v>0</v>
      </c>
      <c r="O424" s="2">
        <v>5.5224000000000002</v>
      </c>
      <c r="P424" s="2">
        <v>48.002399999999994</v>
      </c>
      <c r="Q424">
        <v>3</v>
      </c>
    </row>
    <row r="425" spans="1:17" hidden="1" x14ac:dyDescent="0.25">
      <c r="A425" t="s">
        <v>195</v>
      </c>
      <c r="B425" t="s">
        <v>265</v>
      </c>
      <c r="C425" t="s">
        <v>1</v>
      </c>
      <c r="D425" t="s">
        <v>0</v>
      </c>
      <c r="E425">
        <v>746742</v>
      </c>
      <c r="F425" t="s">
        <v>237</v>
      </c>
      <c r="G425" t="s">
        <v>238</v>
      </c>
      <c r="H425" s="2">
        <v>0</v>
      </c>
      <c r="I425" s="2">
        <v>0</v>
      </c>
      <c r="J425" s="2">
        <v>0</v>
      </c>
      <c r="K425" s="2">
        <v>345.42</v>
      </c>
      <c r="L425" s="2">
        <v>0</v>
      </c>
      <c r="M425" s="2">
        <v>0</v>
      </c>
      <c r="N425" s="2">
        <v>0</v>
      </c>
      <c r="O425" s="2">
        <v>44.904600000000002</v>
      </c>
      <c r="P425" s="2">
        <v>390.32460000000003</v>
      </c>
      <c r="Q425">
        <v>3</v>
      </c>
    </row>
    <row r="426" spans="1:17" hidden="1" x14ac:dyDescent="0.25">
      <c r="A426" t="s">
        <v>195</v>
      </c>
      <c r="B426" t="s">
        <v>265</v>
      </c>
      <c r="C426" t="s">
        <v>1</v>
      </c>
      <c r="D426" t="s">
        <v>0</v>
      </c>
      <c r="E426">
        <v>1228446</v>
      </c>
      <c r="F426" t="s">
        <v>255</v>
      </c>
      <c r="G426" t="s">
        <v>256</v>
      </c>
      <c r="H426" s="2">
        <v>0</v>
      </c>
      <c r="I426" s="2">
        <v>0</v>
      </c>
      <c r="J426" s="2">
        <v>0</v>
      </c>
      <c r="K426" s="2">
        <v>33.58</v>
      </c>
      <c r="L426" s="2">
        <v>0</v>
      </c>
      <c r="M426" s="2">
        <v>0</v>
      </c>
      <c r="N426" s="2">
        <v>0</v>
      </c>
      <c r="O426" s="2">
        <v>4.3654000000000002</v>
      </c>
      <c r="P426" s="2">
        <v>37.945399999999999</v>
      </c>
      <c r="Q426">
        <v>3</v>
      </c>
    </row>
    <row r="427" spans="1:17" hidden="1" x14ac:dyDescent="0.25">
      <c r="A427" t="s">
        <v>195</v>
      </c>
      <c r="B427" t="s">
        <v>204</v>
      </c>
      <c r="C427" t="s">
        <v>1</v>
      </c>
      <c r="D427" t="s">
        <v>0</v>
      </c>
      <c r="E427">
        <v>102956</v>
      </c>
      <c r="F427" t="s">
        <v>208</v>
      </c>
      <c r="G427" t="s">
        <v>209</v>
      </c>
      <c r="H427" s="2">
        <v>5.34</v>
      </c>
      <c r="I427" s="2">
        <v>0</v>
      </c>
      <c r="J427" s="2">
        <v>0</v>
      </c>
      <c r="K427" s="2">
        <v>44.09</v>
      </c>
      <c r="L427" s="2">
        <v>0</v>
      </c>
      <c r="M427" s="2">
        <v>0</v>
      </c>
      <c r="N427" s="2">
        <v>0</v>
      </c>
      <c r="O427" s="2">
        <v>5.7317000000000009</v>
      </c>
      <c r="P427" s="2">
        <v>55.16170000000001</v>
      </c>
      <c r="Q427">
        <v>3</v>
      </c>
    </row>
    <row r="428" spans="1:17" hidden="1" x14ac:dyDescent="0.25">
      <c r="A428" t="s">
        <v>195</v>
      </c>
      <c r="B428" t="s">
        <v>204</v>
      </c>
      <c r="C428" t="s">
        <v>1</v>
      </c>
      <c r="D428" t="s">
        <v>0</v>
      </c>
      <c r="E428">
        <v>102987</v>
      </c>
      <c r="F428" t="s">
        <v>208</v>
      </c>
      <c r="G428" t="s">
        <v>209</v>
      </c>
      <c r="H428" s="2">
        <v>2.2199999999999998</v>
      </c>
      <c r="I428" s="2">
        <v>0</v>
      </c>
      <c r="J428" s="2">
        <v>0</v>
      </c>
      <c r="K428" s="2">
        <v>18.27</v>
      </c>
      <c r="L428" s="2">
        <v>0</v>
      </c>
      <c r="M428" s="2">
        <v>0</v>
      </c>
      <c r="N428" s="2">
        <v>0</v>
      </c>
      <c r="O428" s="2">
        <v>2.3751000000000002</v>
      </c>
      <c r="P428" s="2">
        <v>22.865099999999998</v>
      </c>
      <c r="Q428">
        <v>3</v>
      </c>
    </row>
    <row r="429" spans="1:17" hidden="1" x14ac:dyDescent="0.25">
      <c r="A429" t="s">
        <v>195</v>
      </c>
      <c r="B429" t="s">
        <v>271</v>
      </c>
      <c r="C429" t="s">
        <v>1</v>
      </c>
      <c r="D429" t="s">
        <v>0</v>
      </c>
      <c r="E429">
        <v>719</v>
      </c>
      <c r="F429" t="s">
        <v>304</v>
      </c>
      <c r="G429" t="s">
        <v>305</v>
      </c>
      <c r="H429" s="2">
        <v>0</v>
      </c>
      <c r="I429" s="2">
        <v>0</v>
      </c>
      <c r="J429" s="2">
        <v>0</v>
      </c>
      <c r="K429" s="2">
        <v>332</v>
      </c>
      <c r="L429" s="2">
        <v>0</v>
      </c>
      <c r="M429" s="2">
        <v>0</v>
      </c>
      <c r="N429" s="2">
        <v>0</v>
      </c>
      <c r="O429" s="2">
        <v>43.160000000000004</v>
      </c>
      <c r="P429" s="2">
        <v>375.16</v>
      </c>
      <c r="Q429">
        <v>3</v>
      </c>
    </row>
    <row r="430" spans="1:17" hidden="1" x14ac:dyDescent="0.25">
      <c r="A430" t="s">
        <v>195</v>
      </c>
      <c r="B430" t="s">
        <v>271</v>
      </c>
      <c r="C430" t="s">
        <v>1</v>
      </c>
      <c r="D430" t="s">
        <v>0</v>
      </c>
      <c r="E430">
        <v>57884</v>
      </c>
      <c r="F430" t="s">
        <v>255</v>
      </c>
      <c r="G430" t="s">
        <v>256</v>
      </c>
      <c r="H430" s="2">
        <v>0</v>
      </c>
      <c r="I430" s="2">
        <v>0</v>
      </c>
      <c r="J430" s="2">
        <v>0</v>
      </c>
      <c r="K430" s="2">
        <v>5.4</v>
      </c>
      <c r="L430" s="2">
        <v>0</v>
      </c>
      <c r="M430" s="2">
        <v>0</v>
      </c>
      <c r="N430" s="2">
        <v>0</v>
      </c>
      <c r="O430" s="2">
        <v>0.70200000000000007</v>
      </c>
      <c r="P430" s="2">
        <v>6.1020000000000003</v>
      </c>
      <c r="Q430">
        <v>3</v>
      </c>
    </row>
    <row r="431" spans="1:17" hidden="1" x14ac:dyDescent="0.25">
      <c r="A431" t="s">
        <v>195</v>
      </c>
      <c r="B431" t="s">
        <v>223</v>
      </c>
      <c r="C431" t="s">
        <v>1</v>
      </c>
      <c r="D431" t="s">
        <v>0</v>
      </c>
      <c r="E431">
        <v>103045</v>
      </c>
      <c r="F431" t="s">
        <v>208</v>
      </c>
      <c r="G431" t="s">
        <v>209</v>
      </c>
      <c r="H431" s="2">
        <v>15.899999999999999</v>
      </c>
      <c r="I431" s="2">
        <v>0</v>
      </c>
      <c r="J431" s="2">
        <v>0</v>
      </c>
      <c r="K431" s="2">
        <v>131.24</v>
      </c>
      <c r="L431" s="2">
        <v>0</v>
      </c>
      <c r="M431" s="2">
        <v>0</v>
      </c>
      <c r="N431" s="2">
        <v>0</v>
      </c>
      <c r="O431" s="2">
        <v>17.061200000000003</v>
      </c>
      <c r="P431" s="2">
        <v>164.20120000000003</v>
      </c>
      <c r="Q431">
        <v>3</v>
      </c>
    </row>
    <row r="432" spans="1:17" hidden="1" x14ac:dyDescent="0.25">
      <c r="A432" t="s">
        <v>195</v>
      </c>
      <c r="B432" t="s">
        <v>288</v>
      </c>
      <c r="C432" t="s">
        <v>1</v>
      </c>
      <c r="D432" t="s">
        <v>0</v>
      </c>
      <c r="E432">
        <v>3448</v>
      </c>
      <c r="F432" t="s">
        <v>234</v>
      </c>
      <c r="G432" t="s">
        <v>235</v>
      </c>
      <c r="H432" s="2">
        <v>0</v>
      </c>
      <c r="I432" s="2">
        <v>0</v>
      </c>
      <c r="J432" s="2">
        <v>0</v>
      </c>
      <c r="K432" s="2">
        <v>25.69</v>
      </c>
      <c r="L432" s="2">
        <v>0</v>
      </c>
      <c r="M432" s="2">
        <v>0</v>
      </c>
      <c r="N432" s="2">
        <v>0</v>
      </c>
      <c r="O432" s="2">
        <v>3.3397000000000001</v>
      </c>
      <c r="P432" s="2">
        <v>29.029700000000002</v>
      </c>
      <c r="Q432">
        <v>3</v>
      </c>
    </row>
    <row r="433" spans="1:17" hidden="1" x14ac:dyDescent="0.25">
      <c r="A433" t="s">
        <v>195</v>
      </c>
      <c r="B433" t="s">
        <v>288</v>
      </c>
      <c r="C433" t="s">
        <v>1</v>
      </c>
      <c r="D433" t="s">
        <v>0</v>
      </c>
      <c r="E433">
        <v>173112</v>
      </c>
      <c r="F433" t="s">
        <v>253</v>
      </c>
      <c r="G433" t="s">
        <v>254</v>
      </c>
      <c r="H433" s="2">
        <v>3.52</v>
      </c>
      <c r="I433" s="2">
        <v>0</v>
      </c>
      <c r="J433" s="2">
        <v>0</v>
      </c>
      <c r="K433" s="2">
        <v>28.63</v>
      </c>
      <c r="L433" s="2">
        <v>0</v>
      </c>
      <c r="M433" s="2">
        <v>0</v>
      </c>
      <c r="N433" s="2">
        <v>0</v>
      </c>
      <c r="O433" s="2">
        <v>3.7219000000000002</v>
      </c>
      <c r="P433" s="2">
        <v>35.871899999999997</v>
      </c>
      <c r="Q433">
        <v>3</v>
      </c>
    </row>
    <row r="434" spans="1:17" hidden="1" x14ac:dyDescent="0.25">
      <c r="A434" t="s">
        <v>195</v>
      </c>
      <c r="B434" t="s">
        <v>288</v>
      </c>
      <c r="C434" t="s">
        <v>1</v>
      </c>
      <c r="D434" t="s">
        <v>0</v>
      </c>
      <c r="E434">
        <v>6698</v>
      </c>
      <c r="F434" t="s">
        <v>245</v>
      </c>
      <c r="G434" t="s">
        <v>246</v>
      </c>
      <c r="H434" s="2">
        <v>0</v>
      </c>
      <c r="I434" s="2">
        <v>0</v>
      </c>
      <c r="J434" s="2">
        <v>0</v>
      </c>
      <c r="K434" s="2">
        <v>35</v>
      </c>
      <c r="L434" s="2">
        <v>0</v>
      </c>
      <c r="M434" s="2">
        <v>0</v>
      </c>
      <c r="N434" s="2">
        <v>0</v>
      </c>
      <c r="O434" s="2">
        <v>4.55</v>
      </c>
      <c r="P434" s="2">
        <v>39.549999999999997</v>
      </c>
      <c r="Q434">
        <v>3</v>
      </c>
    </row>
    <row r="435" spans="1:17" hidden="1" x14ac:dyDescent="0.25">
      <c r="A435" t="s">
        <v>195</v>
      </c>
      <c r="B435" t="s">
        <v>288</v>
      </c>
      <c r="C435" t="s">
        <v>1</v>
      </c>
      <c r="D435" t="s">
        <v>0</v>
      </c>
      <c r="E435">
        <v>170140</v>
      </c>
      <c r="F435" t="s">
        <v>289</v>
      </c>
      <c r="G435" t="s">
        <v>290</v>
      </c>
      <c r="H435" s="2">
        <v>0</v>
      </c>
      <c r="I435" s="2">
        <v>0</v>
      </c>
      <c r="J435" s="2">
        <v>0</v>
      </c>
      <c r="K435" s="2">
        <v>16.75</v>
      </c>
      <c r="L435" s="2">
        <v>0</v>
      </c>
      <c r="M435" s="2">
        <v>0</v>
      </c>
      <c r="N435" s="2">
        <v>0</v>
      </c>
      <c r="O435" s="2">
        <v>2.1775000000000002</v>
      </c>
      <c r="P435" s="2">
        <v>18.927500000000002</v>
      </c>
      <c r="Q435">
        <v>3</v>
      </c>
    </row>
    <row r="436" spans="1:17" hidden="1" x14ac:dyDescent="0.25">
      <c r="A436" t="s">
        <v>195</v>
      </c>
      <c r="B436" t="s">
        <v>288</v>
      </c>
      <c r="C436" t="s">
        <v>1</v>
      </c>
      <c r="D436" t="s">
        <v>0</v>
      </c>
      <c r="E436">
        <v>170146</v>
      </c>
      <c r="F436" t="s">
        <v>289</v>
      </c>
      <c r="G436" t="s">
        <v>290</v>
      </c>
      <c r="H436" s="2">
        <v>0</v>
      </c>
      <c r="I436" s="2">
        <v>0</v>
      </c>
      <c r="J436" s="2">
        <v>0</v>
      </c>
      <c r="K436" s="2">
        <v>24.5</v>
      </c>
      <c r="L436" s="2">
        <v>0</v>
      </c>
      <c r="M436" s="2">
        <v>0</v>
      </c>
      <c r="N436" s="2">
        <v>0</v>
      </c>
      <c r="O436" s="2">
        <v>3.1850000000000001</v>
      </c>
      <c r="P436" s="2">
        <v>27.684999999999999</v>
      </c>
      <c r="Q436">
        <v>3</v>
      </c>
    </row>
    <row r="437" spans="1:17" hidden="1" x14ac:dyDescent="0.25">
      <c r="A437" t="s">
        <v>195</v>
      </c>
      <c r="B437" t="s">
        <v>224</v>
      </c>
      <c r="C437" t="s">
        <v>1</v>
      </c>
      <c r="D437" t="s">
        <v>0</v>
      </c>
      <c r="E437">
        <v>5299</v>
      </c>
      <c r="F437" t="s">
        <v>245</v>
      </c>
      <c r="G437" t="s">
        <v>246</v>
      </c>
      <c r="H437" s="2">
        <v>0</v>
      </c>
      <c r="I437" s="2">
        <v>0</v>
      </c>
      <c r="J437" s="2">
        <v>0</v>
      </c>
      <c r="K437" s="2">
        <v>92</v>
      </c>
      <c r="L437" s="2">
        <v>0</v>
      </c>
      <c r="M437" s="2">
        <v>0</v>
      </c>
      <c r="N437" s="2">
        <v>0</v>
      </c>
      <c r="O437" s="2">
        <v>11.96</v>
      </c>
      <c r="P437" s="2">
        <v>103.96000000000001</v>
      </c>
      <c r="Q437">
        <v>3</v>
      </c>
    </row>
    <row r="438" spans="1:17" hidden="1" x14ac:dyDescent="0.25">
      <c r="A438" t="s">
        <v>195</v>
      </c>
      <c r="B438" t="s">
        <v>224</v>
      </c>
      <c r="C438" t="s">
        <v>1</v>
      </c>
      <c r="D438" t="s">
        <v>0</v>
      </c>
      <c r="E438">
        <v>67256</v>
      </c>
      <c r="F438" t="s">
        <v>267</v>
      </c>
      <c r="G438" t="s">
        <v>268</v>
      </c>
      <c r="H438" s="2">
        <v>0</v>
      </c>
      <c r="I438" s="2">
        <v>0</v>
      </c>
      <c r="J438" s="2">
        <v>0</v>
      </c>
      <c r="K438" s="2">
        <v>37.08</v>
      </c>
      <c r="L438" s="2">
        <v>0</v>
      </c>
      <c r="M438" s="2">
        <v>0</v>
      </c>
      <c r="N438" s="2">
        <v>0</v>
      </c>
      <c r="O438" s="2">
        <v>4.8204000000000002</v>
      </c>
      <c r="P438" s="2">
        <v>41.900399999999998</v>
      </c>
      <c r="Q438">
        <v>3</v>
      </c>
    </row>
    <row r="439" spans="1:17" hidden="1" x14ac:dyDescent="0.25">
      <c r="A439" t="s">
        <v>195</v>
      </c>
      <c r="B439" t="s">
        <v>224</v>
      </c>
      <c r="C439" t="s">
        <v>1</v>
      </c>
      <c r="D439" t="s">
        <v>0</v>
      </c>
      <c r="E439">
        <v>120713</v>
      </c>
      <c r="F439" t="s">
        <v>208</v>
      </c>
      <c r="G439" t="s">
        <v>209</v>
      </c>
      <c r="H439" s="2">
        <v>3.91</v>
      </c>
      <c r="I439" s="2">
        <v>0</v>
      </c>
      <c r="J439" s="2">
        <v>0</v>
      </c>
      <c r="K439" s="2">
        <v>38.130000000000003</v>
      </c>
      <c r="L439" s="2">
        <v>0</v>
      </c>
      <c r="M439" s="2">
        <v>0</v>
      </c>
      <c r="N439" s="2">
        <v>0</v>
      </c>
      <c r="O439" s="2">
        <v>4.9569000000000001</v>
      </c>
      <c r="P439" s="2">
        <v>46.996900000000004</v>
      </c>
      <c r="Q439">
        <v>3</v>
      </c>
    </row>
    <row r="440" spans="1:17" hidden="1" x14ac:dyDescent="0.25">
      <c r="A440" t="s">
        <v>195</v>
      </c>
      <c r="B440" t="s">
        <v>224</v>
      </c>
      <c r="C440" t="s">
        <v>1</v>
      </c>
      <c r="D440" t="s">
        <v>0</v>
      </c>
      <c r="E440">
        <v>103146</v>
      </c>
      <c r="F440" t="s">
        <v>208</v>
      </c>
      <c r="G440" t="s">
        <v>209</v>
      </c>
      <c r="H440" s="2">
        <v>36.79</v>
      </c>
      <c r="I440" s="2">
        <v>0</v>
      </c>
      <c r="J440" s="2">
        <v>0</v>
      </c>
      <c r="K440" s="2">
        <v>303.62</v>
      </c>
      <c r="L440" s="2">
        <v>0</v>
      </c>
      <c r="M440" s="2">
        <v>0</v>
      </c>
      <c r="N440" s="2">
        <v>0</v>
      </c>
      <c r="O440" s="2">
        <v>39.470600000000005</v>
      </c>
      <c r="P440" s="2">
        <v>379.88060000000002</v>
      </c>
      <c r="Q440">
        <v>3</v>
      </c>
    </row>
    <row r="441" spans="1:17" hidden="1" x14ac:dyDescent="0.25">
      <c r="A441" t="s">
        <v>195</v>
      </c>
      <c r="B441" t="s">
        <v>224</v>
      </c>
      <c r="C441" t="s">
        <v>1</v>
      </c>
      <c r="D441" t="s">
        <v>0</v>
      </c>
      <c r="E441">
        <v>103142</v>
      </c>
      <c r="F441" t="s">
        <v>208</v>
      </c>
      <c r="G441" t="s">
        <v>209</v>
      </c>
      <c r="H441" s="2">
        <v>33.43</v>
      </c>
      <c r="I441" s="2">
        <v>0</v>
      </c>
      <c r="J441" s="2">
        <v>0</v>
      </c>
      <c r="K441" s="2">
        <v>275.94</v>
      </c>
      <c r="L441" s="2">
        <v>0</v>
      </c>
      <c r="M441" s="2">
        <v>0</v>
      </c>
      <c r="N441" s="2">
        <v>0</v>
      </c>
      <c r="O441" s="2">
        <v>35.872199999999999</v>
      </c>
      <c r="P441" s="2">
        <v>345.24220000000003</v>
      </c>
      <c r="Q441">
        <v>3</v>
      </c>
    </row>
    <row r="442" spans="1:17" hidden="1" x14ac:dyDescent="0.25">
      <c r="A442" t="s">
        <v>195</v>
      </c>
      <c r="B442" t="s">
        <v>224</v>
      </c>
      <c r="C442" t="s">
        <v>1</v>
      </c>
      <c r="D442" t="s">
        <v>0</v>
      </c>
      <c r="E442">
        <v>103097</v>
      </c>
      <c r="F442" t="s">
        <v>208</v>
      </c>
      <c r="G442" t="s">
        <v>209</v>
      </c>
      <c r="H442" s="2">
        <v>14.18</v>
      </c>
      <c r="I442" s="2">
        <v>0</v>
      </c>
      <c r="J442" s="2">
        <v>0</v>
      </c>
      <c r="K442" s="2">
        <v>117.05</v>
      </c>
      <c r="L442" s="2">
        <v>0</v>
      </c>
      <c r="M442" s="2">
        <v>0</v>
      </c>
      <c r="N442" s="2">
        <v>0</v>
      </c>
      <c r="O442" s="2">
        <v>15.2165</v>
      </c>
      <c r="P442" s="2">
        <v>146.44649999999999</v>
      </c>
      <c r="Q442">
        <v>3</v>
      </c>
    </row>
    <row r="443" spans="1:17" hidden="1" x14ac:dyDescent="0.25">
      <c r="A443" t="s">
        <v>195</v>
      </c>
      <c r="B443" t="s">
        <v>298</v>
      </c>
      <c r="C443" t="s">
        <v>1</v>
      </c>
      <c r="D443" t="s">
        <v>0</v>
      </c>
      <c r="E443">
        <v>1228630</v>
      </c>
      <c r="F443" t="s">
        <v>255</v>
      </c>
      <c r="G443" t="s">
        <v>256</v>
      </c>
      <c r="H443" s="2">
        <v>0</v>
      </c>
      <c r="I443" s="2">
        <v>0</v>
      </c>
      <c r="J443" s="2">
        <v>0</v>
      </c>
      <c r="K443" s="2">
        <v>20.09</v>
      </c>
      <c r="L443" s="2">
        <v>0</v>
      </c>
      <c r="M443" s="2">
        <v>0</v>
      </c>
      <c r="N443" s="2">
        <v>0</v>
      </c>
      <c r="O443" s="2">
        <v>2.6116999999999999</v>
      </c>
      <c r="P443" s="2">
        <v>22.701699999999999</v>
      </c>
      <c r="Q443">
        <v>3</v>
      </c>
    </row>
    <row r="444" spans="1:17" hidden="1" x14ac:dyDescent="0.25">
      <c r="A444" t="s">
        <v>195</v>
      </c>
      <c r="B444" t="s">
        <v>298</v>
      </c>
      <c r="C444" t="s">
        <v>1</v>
      </c>
      <c r="D444" t="s">
        <v>0</v>
      </c>
      <c r="E444">
        <v>731570</v>
      </c>
      <c r="F444" t="s">
        <v>237</v>
      </c>
      <c r="G444" t="s">
        <v>238</v>
      </c>
      <c r="H444" s="2">
        <v>0</v>
      </c>
      <c r="I444" s="2">
        <v>0</v>
      </c>
      <c r="J444" s="2">
        <v>0</v>
      </c>
      <c r="K444" s="2">
        <v>29.07</v>
      </c>
      <c r="L444" s="2">
        <v>0</v>
      </c>
      <c r="M444" s="2">
        <v>0</v>
      </c>
      <c r="N444" s="2">
        <v>0</v>
      </c>
      <c r="O444" s="2">
        <v>3.7791000000000001</v>
      </c>
      <c r="P444" s="2">
        <v>32.8491</v>
      </c>
      <c r="Q444">
        <v>3</v>
      </c>
    </row>
    <row r="445" spans="1:17" hidden="1" x14ac:dyDescent="0.25">
      <c r="A445" t="s">
        <v>195</v>
      </c>
      <c r="B445" t="s">
        <v>298</v>
      </c>
      <c r="C445" t="s">
        <v>1</v>
      </c>
      <c r="D445" t="s">
        <v>0</v>
      </c>
      <c r="E445">
        <v>1225537</v>
      </c>
      <c r="F445" t="s">
        <v>255</v>
      </c>
      <c r="G445" t="s">
        <v>256</v>
      </c>
      <c r="H445" s="2">
        <v>0</v>
      </c>
      <c r="I445" s="2">
        <v>0</v>
      </c>
      <c r="J445" s="2">
        <v>0</v>
      </c>
      <c r="K445" s="2">
        <v>65.44</v>
      </c>
      <c r="L445" s="2">
        <v>0</v>
      </c>
      <c r="M445" s="2">
        <v>0</v>
      </c>
      <c r="N445" s="2">
        <v>0</v>
      </c>
      <c r="O445" s="2">
        <v>8.5071999999999992</v>
      </c>
      <c r="P445" s="2">
        <v>73.947199999999995</v>
      </c>
      <c r="Q445">
        <v>3</v>
      </c>
    </row>
    <row r="446" spans="1:17" hidden="1" x14ac:dyDescent="0.25">
      <c r="A446" t="s">
        <v>195</v>
      </c>
      <c r="B446" t="s">
        <v>225</v>
      </c>
      <c r="C446" t="s">
        <v>1</v>
      </c>
      <c r="D446" t="s">
        <v>0</v>
      </c>
      <c r="E446">
        <v>103197</v>
      </c>
      <c r="F446" t="s">
        <v>208</v>
      </c>
      <c r="G446" t="s">
        <v>209</v>
      </c>
      <c r="H446" s="2">
        <v>4.53</v>
      </c>
      <c r="I446" s="2">
        <v>0</v>
      </c>
      <c r="J446" s="2">
        <v>0</v>
      </c>
      <c r="K446" s="2">
        <v>37.17</v>
      </c>
      <c r="L446" s="2">
        <v>0</v>
      </c>
      <c r="M446" s="2">
        <v>0</v>
      </c>
      <c r="N446" s="2">
        <v>0</v>
      </c>
      <c r="O446" s="2">
        <v>4.8321000000000005</v>
      </c>
      <c r="P446" s="2">
        <v>46.5321</v>
      </c>
      <c r="Q446">
        <v>3</v>
      </c>
    </row>
    <row r="447" spans="1:17" hidden="1" x14ac:dyDescent="0.25">
      <c r="A447" t="s">
        <v>195</v>
      </c>
      <c r="B447" t="s">
        <v>225</v>
      </c>
      <c r="C447" t="s">
        <v>1</v>
      </c>
      <c r="D447" t="s">
        <v>0</v>
      </c>
      <c r="E447">
        <v>103196</v>
      </c>
      <c r="F447" t="s">
        <v>208</v>
      </c>
      <c r="G447" t="s">
        <v>209</v>
      </c>
      <c r="H447" s="2">
        <v>5.29</v>
      </c>
      <c r="I447" s="2">
        <v>0</v>
      </c>
      <c r="J447" s="2">
        <v>0</v>
      </c>
      <c r="K447" s="2">
        <v>43.38</v>
      </c>
      <c r="L447" s="2">
        <v>0</v>
      </c>
      <c r="M447" s="2">
        <v>0</v>
      </c>
      <c r="N447" s="2">
        <v>0</v>
      </c>
      <c r="O447" s="2">
        <v>5.6394000000000002</v>
      </c>
      <c r="P447" s="2">
        <v>54.309400000000004</v>
      </c>
      <c r="Q447">
        <v>3</v>
      </c>
    </row>
    <row r="448" spans="1:17" hidden="1" x14ac:dyDescent="0.25">
      <c r="A448" t="s">
        <v>195</v>
      </c>
      <c r="B448" t="s">
        <v>303</v>
      </c>
      <c r="C448" t="s">
        <v>1</v>
      </c>
      <c r="D448" t="s">
        <v>0</v>
      </c>
      <c r="E448">
        <v>20793</v>
      </c>
      <c r="F448" t="s">
        <v>286</v>
      </c>
      <c r="G448" t="s">
        <v>287</v>
      </c>
      <c r="H448" s="2">
        <v>0</v>
      </c>
      <c r="I448" s="2">
        <v>0</v>
      </c>
      <c r="J448" s="2">
        <v>0</v>
      </c>
      <c r="K448" s="2">
        <v>29.25</v>
      </c>
      <c r="L448" s="2">
        <v>0</v>
      </c>
      <c r="M448" s="2">
        <v>0</v>
      </c>
      <c r="N448" s="2">
        <v>0</v>
      </c>
      <c r="O448" s="2">
        <v>3.8025000000000002</v>
      </c>
      <c r="P448" s="2">
        <v>33.052500000000002</v>
      </c>
      <c r="Q448">
        <v>3</v>
      </c>
    </row>
    <row r="449" spans="1:17" hidden="1" x14ac:dyDescent="0.25">
      <c r="A449" t="s">
        <v>195</v>
      </c>
      <c r="B449" t="s">
        <v>303</v>
      </c>
      <c r="C449" t="s">
        <v>1</v>
      </c>
      <c r="D449" t="s">
        <v>0</v>
      </c>
      <c r="E449">
        <v>234</v>
      </c>
      <c r="F449" t="s">
        <v>280</v>
      </c>
      <c r="G449" t="s">
        <v>306</v>
      </c>
      <c r="H449" s="2">
        <v>0</v>
      </c>
      <c r="I449" s="2">
        <v>0</v>
      </c>
      <c r="J449" s="2">
        <v>0</v>
      </c>
      <c r="K449" s="2">
        <v>70.8</v>
      </c>
      <c r="L449" s="2">
        <v>0</v>
      </c>
      <c r="M449" s="2">
        <v>0</v>
      </c>
      <c r="N449" s="2">
        <v>0</v>
      </c>
      <c r="O449" s="2">
        <v>9.2040000000000006</v>
      </c>
      <c r="P449" s="2">
        <v>80.003999999999991</v>
      </c>
      <c r="Q449">
        <v>3</v>
      </c>
    </row>
    <row r="450" spans="1:17" hidden="1" x14ac:dyDescent="0.25">
      <c r="A450" t="s">
        <v>195</v>
      </c>
      <c r="B450" t="s">
        <v>303</v>
      </c>
      <c r="C450" t="s">
        <v>1</v>
      </c>
      <c r="D450" t="s">
        <v>0</v>
      </c>
      <c r="E450">
        <v>20815</v>
      </c>
      <c r="F450" t="s">
        <v>286</v>
      </c>
      <c r="G450" t="s">
        <v>287</v>
      </c>
      <c r="H450" s="2">
        <v>0</v>
      </c>
      <c r="I450" s="2">
        <v>0</v>
      </c>
      <c r="J450" s="2">
        <v>0</v>
      </c>
      <c r="K450" s="2">
        <v>8.9</v>
      </c>
      <c r="L450" s="2">
        <v>0</v>
      </c>
      <c r="M450" s="2">
        <v>0</v>
      </c>
      <c r="N450" s="2">
        <v>0</v>
      </c>
      <c r="O450" s="2">
        <v>1.157</v>
      </c>
      <c r="P450" s="2">
        <v>10.057</v>
      </c>
      <c r="Q450">
        <v>3</v>
      </c>
    </row>
    <row r="451" spans="1:17" hidden="1" x14ac:dyDescent="0.25">
      <c r="A451" t="s">
        <v>195</v>
      </c>
      <c r="B451" t="s">
        <v>303</v>
      </c>
      <c r="C451" t="s">
        <v>1</v>
      </c>
      <c r="D451" t="s">
        <v>0</v>
      </c>
      <c r="E451">
        <v>20821</v>
      </c>
      <c r="F451" t="s">
        <v>286</v>
      </c>
      <c r="G451" t="s">
        <v>287</v>
      </c>
      <c r="H451" s="2">
        <v>0</v>
      </c>
      <c r="I451" s="2">
        <v>0</v>
      </c>
      <c r="J451" s="2">
        <v>0</v>
      </c>
      <c r="K451" s="2">
        <v>86.9</v>
      </c>
      <c r="L451" s="2">
        <v>0</v>
      </c>
      <c r="M451" s="2">
        <v>0</v>
      </c>
      <c r="N451" s="2">
        <v>0</v>
      </c>
      <c r="O451" s="2">
        <v>11.297000000000001</v>
      </c>
      <c r="P451" s="2">
        <v>98.197000000000003</v>
      </c>
      <c r="Q451">
        <v>3</v>
      </c>
    </row>
    <row r="452" spans="1:17" hidden="1" x14ac:dyDescent="0.25">
      <c r="A452" t="s">
        <v>195</v>
      </c>
      <c r="B452" t="s">
        <v>303</v>
      </c>
      <c r="C452" t="s">
        <v>1</v>
      </c>
      <c r="D452" t="s">
        <v>0</v>
      </c>
      <c r="E452">
        <v>173486</v>
      </c>
      <c r="F452" t="s">
        <v>253</v>
      </c>
      <c r="G452" t="s">
        <v>254</v>
      </c>
      <c r="H452" s="2">
        <v>0.45</v>
      </c>
      <c r="I452" s="2">
        <v>0</v>
      </c>
      <c r="J452" s="2">
        <v>0</v>
      </c>
      <c r="K452" s="2">
        <v>3.65</v>
      </c>
      <c r="L452" s="2">
        <v>0</v>
      </c>
      <c r="M452" s="2">
        <v>0</v>
      </c>
      <c r="N452" s="2">
        <v>0</v>
      </c>
      <c r="O452" s="2">
        <v>0.47449999999999998</v>
      </c>
      <c r="P452" s="2">
        <v>4.5744999999999996</v>
      </c>
      <c r="Q452">
        <v>3</v>
      </c>
    </row>
    <row r="453" spans="1:17" hidden="1" x14ac:dyDescent="0.25">
      <c r="A453" t="s">
        <v>195</v>
      </c>
      <c r="B453" t="s">
        <v>226</v>
      </c>
      <c r="C453" t="s">
        <v>1</v>
      </c>
      <c r="D453" t="s">
        <v>0</v>
      </c>
      <c r="E453">
        <v>103295</v>
      </c>
      <c r="F453" t="s">
        <v>208</v>
      </c>
      <c r="G453" t="s">
        <v>209</v>
      </c>
      <c r="H453" s="2">
        <v>27.68</v>
      </c>
      <c r="I453" s="2">
        <v>0</v>
      </c>
      <c r="J453" s="2">
        <v>0</v>
      </c>
      <c r="K453" s="2">
        <v>226.87</v>
      </c>
      <c r="L453" s="2">
        <v>0</v>
      </c>
      <c r="M453" s="2">
        <v>0</v>
      </c>
      <c r="N453" s="2">
        <v>0</v>
      </c>
      <c r="O453" s="2">
        <v>29.493100000000002</v>
      </c>
      <c r="P453" s="2">
        <v>284.04310000000004</v>
      </c>
      <c r="Q453">
        <v>3</v>
      </c>
    </row>
    <row r="454" spans="1:17" hidden="1" x14ac:dyDescent="0.25">
      <c r="A454" t="s">
        <v>195</v>
      </c>
      <c r="B454" t="s">
        <v>226</v>
      </c>
      <c r="C454" t="s">
        <v>1</v>
      </c>
      <c r="D454" t="s">
        <v>0</v>
      </c>
      <c r="E454">
        <v>103276</v>
      </c>
      <c r="F454" t="s">
        <v>208</v>
      </c>
      <c r="G454" t="s">
        <v>209</v>
      </c>
      <c r="H454" s="2">
        <v>14.75</v>
      </c>
      <c r="I454" s="2">
        <v>0</v>
      </c>
      <c r="J454" s="2">
        <v>0</v>
      </c>
      <c r="K454" s="2">
        <v>120.85</v>
      </c>
      <c r="L454" s="2">
        <v>0</v>
      </c>
      <c r="M454" s="2">
        <v>0</v>
      </c>
      <c r="N454" s="2">
        <v>0</v>
      </c>
      <c r="O454" s="2">
        <v>15.7105</v>
      </c>
      <c r="P454" s="2">
        <v>151.31049999999999</v>
      </c>
      <c r="Q454">
        <v>3</v>
      </c>
    </row>
    <row r="455" spans="1:17" hidden="1" x14ac:dyDescent="0.25">
      <c r="A455" t="s">
        <v>195</v>
      </c>
      <c r="B455" t="s">
        <v>226</v>
      </c>
      <c r="C455" t="s">
        <v>1</v>
      </c>
      <c r="D455" t="s">
        <v>0</v>
      </c>
      <c r="E455">
        <v>103273</v>
      </c>
      <c r="F455" t="s">
        <v>208</v>
      </c>
      <c r="G455" t="s">
        <v>209</v>
      </c>
      <c r="H455" s="2">
        <v>17.27</v>
      </c>
      <c r="I455" s="2">
        <v>0</v>
      </c>
      <c r="J455" s="2">
        <v>0</v>
      </c>
      <c r="K455" s="2">
        <v>141.51</v>
      </c>
      <c r="L455" s="2">
        <v>0</v>
      </c>
      <c r="M455" s="2">
        <v>0</v>
      </c>
      <c r="N455" s="2">
        <v>0</v>
      </c>
      <c r="O455" s="2">
        <v>18.3963</v>
      </c>
      <c r="P455" s="2">
        <v>177.1763</v>
      </c>
      <c r="Q455">
        <v>3</v>
      </c>
    </row>
    <row r="456" spans="1:17" hidden="1" x14ac:dyDescent="0.25">
      <c r="A456" t="s">
        <v>195</v>
      </c>
      <c r="B456" t="s">
        <v>302</v>
      </c>
      <c r="C456" t="s">
        <v>1</v>
      </c>
      <c r="D456" t="s">
        <v>0</v>
      </c>
      <c r="E456">
        <v>741411</v>
      </c>
      <c r="F456" t="s">
        <v>237</v>
      </c>
      <c r="G456" t="s">
        <v>238</v>
      </c>
      <c r="H456" s="2">
        <v>0</v>
      </c>
      <c r="I456" s="2">
        <v>0</v>
      </c>
      <c r="J456" s="2">
        <v>0</v>
      </c>
      <c r="K456" s="2">
        <v>182.74</v>
      </c>
      <c r="L456" s="2">
        <v>0</v>
      </c>
      <c r="M456" s="2">
        <v>0</v>
      </c>
      <c r="N456" s="2">
        <v>0</v>
      </c>
      <c r="O456" s="2">
        <v>23.756200000000003</v>
      </c>
      <c r="P456" s="2">
        <v>206.49620000000002</v>
      </c>
      <c r="Q456">
        <v>3</v>
      </c>
    </row>
    <row r="457" spans="1:17" hidden="1" x14ac:dyDescent="0.25">
      <c r="A457" t="s">
        <v>195</v>
      </c>
      <c r="B457" t="s">
        <v>227</v>
      </c>
      <c r="C457" t="s">
        <v>1</v>
      </c>
      <c r="D457" t="s">
        <v>0</v>
      </c>
      <c r="E457">
        <v>103322</v>
      </c>
      <c r="F457" t="s">
        <v>208</v>
      </c>
      <c r="G457" t="s">
        <v>209</v>
      </c>
      <c r="H457" s="2">
        <v>7.66</v>
      </c>
      <c r="I457" s="2">
        <v>0</v>
      </c>
      <c r="J457" s="2">
        <v>0</v>
      </c>
      <c r="K457" s="2">
        <v>62.8</v>
      </c>
      <c r="L457" s="2">
        <v>0</v>
      </c>
      <c r="M457" s="2">
        <v>0</v>
      </c>
      <c r="N457" s="2">
        <v>0</v>
      </c>
      <c r="O457" s="2">
        <v>8.1639999999999997</v>
      </c>
      <c r="P457" s="2">
        <v>78.623999999999995</v>
      </c>
      <c r="Q457">
        <v>3</v>
      </c>
    </row>
    <row r="458" spans="1:17" hidden="1" x14ac:dyDescent="0.25">
      <c r="A458" t="s">
        <v>195</v>
      </c>
      <c r="B458" t="s">
        <v>296</v>
      </c>
      <c r="C458" t="s">
        <v>1</v>
      </c>
      <c r="D458" t="s">
        <v>0</v>
      </c>
      <c r="E458">
        <v>173791</v>
      </c>
      <c r="F458" t="s">
        <v>253</v>
      </c>
      <c r="G458" t="s">
        <v>254</v>
      </c>
      <c r="H458" s="2">
        <v>4.74</v>
      </c>
      <c r="I458" s="2">
        <v>0</v>
      </c>
      <c r="J458" s="2">
        <v>0</v>
      </c>
      <c r="K458" s="2">
        <v>48.9</v>
      </c>
      <c r="L458" s="2">
        <v>0</v>
      </c>
      <c r="M458" s="2">
        <v>0</v>
      </c>
      <c r="N458" s="2">
        <v>0</v>
      </c>
      <c r="O458" s="2">
        <v>6.3570000000000002</v>
      </c>
      <c r="P458" s="2">
        <v>59.997</v>
      </c>
      <c r="Q458">
        <v>3</v>
      </c>
    </row>
    <row r="459" spans="1:17" hidden="1" x14ac:dyDescent="0.25">
      <c r="A459" t="s">
        <v>195</v>
      </c>
      <c r="B459" t="s">
        <v>221</v>
      </c>
      <c r="C459" t="s">
        <v>1</v>
      </c>
      <c r="D459" t="s">
        <v>0</v>
      </c>
      <c r="E459">
        <v>103444</v>
      </c>
      <c r="F459" t="s">
        <v>208</v>
      </c>
      <c r="G459" t="s">
        <v>209</v>
      </c>
      <c r="H459" s="2">
        <v>4.91</v>
      </c>
      <c r="I459" s="2">
        <v>0</v>
      </c>
      <c r="J459" s="2">
        <v>0</v>
      </c>
      <c r="K459" s="2">
        <v>40.25</v>
      </c>
      <c r="L459" s="2">
        <v>0</v>
      </c>
      <c r="M459" s="2">
        <v>0</v>
      </c>
      <c r="N459" s="2">
        <v>0</v>
      </c>
      <c r="O459" s="2">
        <v>5.2324999999999999</v>
      </c>
      <c r="P459" s="2">
        <v>50.392499999999998</v>
      </c>
      <c r="Q459">
        <v>3</v>
      </c>
    </row>
    <row r="460" spans="1:17" hidden="1" x14ac:dyDescent="0.25">
      <c r="A460" t="s">
        <v>195</v>
      </c>
      <c r="B460" t="s">
        <v>221</v>
      </c>
      <c r="C460" t="s">
        <v>1</v>
      </c>
      <c r="D460" t="s">
        <v>0</v>
      </c>
      <c r="E460">
        <v>103446</v>
      </c>
      <c r="F460" t="s">
        <v>208</v>
      </c>
      <c r="G460" t="s">
        <v>209</v>
      </c>
      <c r="H460" s="2">
        <v>4.4800000000000004</v>
      </c>
      <c r="I460" s="2">
        <v>0</v>
      </c>
      <c r="J460" s="2">
        <v>0</v>
      </c>
      <c r="K460" s="2">
        <v>36.74</v>
      </c>
      <c r="L460" s="2">
        <v>0</v>
      </c>
      <c r="M460" s="2">
        <v>0</v>
      </c>
      <c r="N460" s="2">
        <v>0</v>
      </c>
      <c r="O460" s="2">
        <v>4.7762000000000002</v>
      </c>
      <c r="P460" s="2">
        <v>45.996200000000002</v>
      </c>
      <c r="Q460">
        <v>3</v>
      </c>
    </row>
    <row r="461" spans="1:17" hidden="1" x14ac:dyDescent="0.25">
      <c r="A461" t="s">
        <v>195</v>
      </c>
      <c r="B461" t="s">
        <v>221</v>
      </c>
      <c r="C461" t="s">
        <v>1</v>
      </c>
      <c r="D461" t="s">
        <v>0</v>
      </c>
      <c r="E461">
        <v>103445</v>
      </c>
      <c r="F461" t="s">
        <v>208</v>
      </c>
      <c r="G461" t="s">
        <v>209</v>
      </c>
      <c r="H461" s="2">
        <v>23.37</v>
      </c>
      <c r="I461" s="2">
        <v>0</v>
      </c>
      <c r="J461" s="2">
        <v>0</v>
      </c>
      <c r="K461" s="2">
        <v>191.51</v>
      </c>
      <c r="L461" s="2">
        <v>0</v>
      </c>
      <c r="M461" s="2">
        <v>0</v>
      </c>
      <c r="N461" s="2">
        <v>0</v>
      </c>
      <c r="O461" s="2">
        <v>24.8963</v>
      </c>
      <c r="P461" s="2">
        <v>239.77629999999999</v>
      </c>
      <c r="Q461">
        <v>3</v>
      </c>
    </row>
    <row r="462" spans="1:17" hidden="1" x14ac:dyDescent="0.25">
      <c r="A462" t="s">
        <v>195</v>
      </c>
      <c r="B462" t="s">
        <v>221</v>
      </c>
      <c r="C462" t="s">
        <v>1</v>
      </c>
      <c r="D462" t="s">
        <v>0</v>
      </c>
      <c r="E462">
        <v>103400</v>
      </c>
      <c r="F462" t="s">
        <v>208</v>
      </c>
      <c r="G462" t="s">
        <v>209</v>
      </c>
      <c r="H462" s="2">
        <v>2.12</v>
      </c>
      <c r="I462" s="2">
        <v>0</v>
      </c>
      <c r="J462" s="2">
        <v>0</v>
      </c>
      <c r="K462" s="2">
        <v>17.41</v>
      </c>
      <c r="L462" s="2">
        <v>0</v>
      </c>
      <c r="M462" s="2">
        <v>0</v>
      </c>
      <c r="N462" s="2">
        <v>0</v>
      </c>
      <c r="O462" s="2">
        <v>2.2633000000000001</v>
      </c>
      <c r="P462" s="2">
        <v>21.793300000000002</v>
      </c>
      <c r="Q462">
        <v>3</v>
      </c>
    </row>
    <row r="463" spans="1:17" hidden="1" x14ac:dyDescent="0.25">
      <c r="A463" t="s">
        <v>195</v>
      </c>
      <c r="B463" t="s">
        <v>221</v>
      </c>
      <c r="C463" t="s">
        <v>1</v>
      </c>
      <c r="D463" t="s">
        <v>0</v>
      </c>
      <c r="E463">
        <v>103431</v>
      </c>
      <c r="F463" t="s">
        <v>208</v>
      </c>
      <c r="G463" t="s">
        <v>209</v>
      </c>
      <c r="H463" s="2">
        <v>4</v>
      </c>
      <c r="I463" s="2">
        <v>0</v>
      </c>
      <c r="J463" s="2">
        <v>0</v>
      </c>
      <c r="K463" s="2">
        <v>34.97</v>
      </c>
      <c r="L463" s="2">
        <v>0</v>
      </c>
      <c r="M463" s="2">
        <v>0</v>
      </c>
      <c r="N463" s="2">
        <v>0</v>
      </c>
      <c r="O463" s="2">
        <v>4.5461</v>
      </c>
      <c r="P463" s="2">
        <v>43.516100000000002</v>
      </c>
      <c r="Q463">
        <v>3</v>
      </c>
    </row>
    <row r="464" spans="1:17" hidden="1" x14ac:dyDescent="0.25">
      <c r="A464" t="s">
        <v>195</v>
      </c>
      <c r="B464" t="s">
        <v>299</v>
      </c>
      <c r="C464" t="s">
        <v>1</v>
      </c>
      <c r="D464" t="s">
        <v>0</v>
      </c>
      <c r="E464">
        <v>592</v>
      </c>
      <c r="F464" t="s">
        <v>300</v>
      </c>
      <c r="G464" t="s">
        <v>301</v>
      </c>
      <c r="H464" s="2">
        <v>0</v>
      </c>
      <c r="I464" s="2">
        <v>0</v>
      </c>
      <c r="J464" s="2">
        <v>0</v>
      </c>
      <c r="K464" s="2">
        <v>608</v>
      </c>
      <c r="L464" s="2">
        <v>0</v>
      </c>
      <c r="M464" s="2">
        <v>0</v>
      </c>
      <c r="N464" s="2">
        <v>0</v>
      </c>
      <c r="O464" s="2">
        <v>79.040000000000006</v>
      </c>
      <c r="P464" s="2">
        <v>687.04</v>
      </c>
      <c r="Q464">
        <v>3</v>
      </c>
    </row>
    <row r="465" spans="1:17" hidden="1" x14ac:dyDescent="0.25">
      <c r="A465" t="s">
        <v>195</v>
      </c>
      <c r="B465" t="s">
        <v>205</v>
      </c>
      <c r="C465" t="s">
        <v>1</v>
      </c>
      <c r="D465" t="s">
        <v>0</v>
      </c>
      <c r="E465">
        <v>21048892</v>
      </c>
      <c r="F465" t="s">
        <v>292</v>
      </c>
      <c r="G465" t="s">
        <v>293</v>
      </c>
      <c r="H465" s="2">
        <v>0</v>
      </c>
      <c r="I465" s="2">
        <v>0</v>
      </c>
      <c r="J465" s="2">
        <v>0</v>
      </c>
      <c r="K465" s="2">
        <v>47.41</v>
      </c>
      <c r="L465" s="2">
        <v>0</v>
      </c>
      <c r="M465" s="2">
        <v>0</v>
      </c>
      <c r="N465" s="2">
        <v>0</v>
      </c>
      <c r="O465" s="2">
        <v>6.1632999999999996</v>
      </c>
      <c r="P465" s="2">
        <v>53.573299999999996</v>
      </c>
      <c r="Q465">
        <v>3</v>
      </c>
    </row>
    <row r="466" spans="1:17" hidden="1" x14ac:dyDescent="0.25">
      <c r="A466" t="s">
        <v>195</v>
      </c>
      <c r="B466" t="s">
        <v>205</v>
      </c>
      <c r="C466" t="s">
        <v>1</v>
      </c>
      <c r="D466" t="s">
        <v>0</v>
      </c>
      <c r="E466">
        <v>103517</v>
      </c>
      <c r="F466" t="s">
        <v>208</v>
      </c>
      <c r="G466" t="s">
        <v>209</v>
      </c>
      <c r="H466" s="2">
        <v>46.650000000000006</v>
      </c>
      <c r="I466" s="2">
        <v>0</v>
      </c>
      <c r="J466" s="2">
        <v>0</v>
      </c>
      <c r="K466" s="2">
        <v>382.4</v>
      </c>
      <c r="L466" s="2">
        <v>0</v>
      </c>
      <c r="M466" s="2">
        <v>0</v>
      </c>
      <c r="N466" s="2">
        <v>0</v>
      </c>
      <c r="O466" s="2">
        <v>49.711999999999996</v>
      </c>
      <c r="P466" s="2">
        <v>478.76199999999994</v>
      </c>
      <c r="Q466">
        <v>3</v>
      </c>
    </row>
    <row r="467" spans="1:17" hidden="1" x14ac:dyDescent="0.25">
      <c r="A467" t="s">
        <v>195</v>
      </c>
      <c r="B467" t="s">
        <v>266</v>
      </c>
      <c r="C467" t="s">
        <v>1</v>
      </c>
      <c r="D467" t="s">
        <v>0</v>
      </c>
      <c r="E467">
        <v>165961</v>
      </c>
      <c r="F467" t="s">
        <v>255</v>
      </c>
      <c r="G467" t="s">
        <v>256</v>
      </c>
      <c r="H467" s="2">
        <v>0</v>
      </c>
      <c r="I467" s="2">
        <v>0</v>
      </c>
      <c r="J467" s="2">
        <v>0</v>
      </c>
      <c r="K467" s="2">
        <v>37.51</v>
      </c>
      <c r="L467" s="2">
        <v>0</v>
      </c>
      <c r="M467" s="2">
        <v>0</v>
      </c>
      <c r="N467" s="2">
        <v>0</v>
      </c>
      <c r="O467" s="2">
        <v>4.8762999999999996</v>
      </c>
      <c r="P467" s="2">
        <v>42.386299999999999</v>
      </c>
      <c r="Q467">
        <v>3</v>
      </c>
    </row>
    <row r="468" spans="1:17" hidden="1" x14ac:dyDescent="0.25">
      <c r="A468" t="s">
        <v>195</v>
      </c>
      <c r="B468" t="s">
        <v>266</v>
      </c>
      <c r="C468" t="s">
        <v>1</v>
      </c>
      <c r="D468" t="s">
        <v>0</v>
      </c>
      <c r="E468">
        <v>174159</v>
      </c>
      <c r="F468" t="s">
        <v>253</v>
      </c>
      <c r="G468" t="s">
        <v>254</v>
      </c>
      <c r="H468" s="2">
        <v>4.08</v>
      </c>
      <c r="I468" s="2">
        <v>0</v>
      </c>
      <c r="J468" s="2">
        <v>0</v>
      </c>
      <c r="K468" s="2">
        <v>32.979999999999997</v>
      </c>
      <c r="L468" s="2">
        <v>0</v>
      </c>
      <c r="M468" s="2">
        <v>0</v>
      </c>
      <c r="N468" s="2">
        <v>0</v>
      </c>
      <c r="O468" s="2">
        <v>4.2873999999999999</v>
      </c>
      <c r="P468" s="2">
        <v>41.347399999999993</v>
      </c>
      <c r="Q468">
        <v>3</v>
      </c>
    </row>
    <row r="469" spans="1:17" hidden="1" x14ac:dyDescent="0.25">
      <c r="A469" t="s">
        <v>195</v>
      </c>
      <c r="B469" t="s">
        <v>266</v>
      </c>
      <c r="C469" t="s">
        <v>1</v>
      </c>
      <c r="D469" t="s">
        <v>0</v>
      </c>
      <c r="E469">
        <v>855824</v>
      </c>
      <c r="F469" t="s">
        <v>237</v>
      </c>
      <c r="G469" t="s">
        <v>238</v>
      </c>
      <c r="H469" s="2">
        <v>0</v>
      </c>
      <c r="I469" s="2">
        <v>0</v>
      </c>
      <c r="J469" s="2">
        <v>0</v>
      </c>
      <c r="K469" s="2">
        <v>7.08</v>
      </c>
      <c r="L469" s="2">
        <v>0</v>
      </c>
      <c r="M469" s="2">
        <v>0</v>
      </c>
      <c r="N469" s="2">
        <v>0</v>
      </c>
      <c r="O469" s="2">
        <v>0.9204</v>
      </c>
      <c r="P469" s="2">
        <v>8.0004000000000008</v>
      </c>
      <c r="Q469">
        <v>3</v>
      </c>
    </row>
    <row r="470" spans="1:17" hidden="1" x14ac:dyDescent="0.25">
      <c r="A470" t="s">
        <v>195</v>
      </c>
      <c r="B470" t="s">
        <v>266</v>
      </c>
      <c r="C470" t="s">
        <v>1</v>
      </c>
      <c r="D470" t="s">
        <v>0</v>
      </c>
      <c r="E470">
        <v>741494</v>
      </c>
      <c r="F470" t="s">
        <v>237</v>
      </c>
      <c r="G470" t="s">
        <v>238</v>
      </c>
      <c r="H470" s="2">
        <v>0</v>
      </c>
      <c r="I470" s="2">
        <v>0</v>
      </c>
      <c r="J470" s="2">
        <v>0</v>
      </c>
      <c r="K470" s="2">
        <v>26.46</v>
      </c>
      <c r="L470" s="2">
        <v>0</v>
      </c>
      <c r="M470" s="2">
        <v>0</v>
      </c>
      <c r="N470" s="2">
        <v>0</v>
      </c>
      <c r="O470" s="2">
        <v>3.4398000000000004</v>
      </c>
      <c r="P470" s="2">
        <v>29.899800000000003</v>
      </c>
      <c r="Q470">
        <v>3</v>
      </c>
    </row>
    <row r="471" spans="1:17" x14ac:dyDescent="0.25">
      <c r="A471" t="s">
        <v>365</v>
      </c>
      <c r="H471" s="32">
        <f>SUBTOTAL(109,Tabla1[C. EXENTAS])</f>
        <v>1328.86</v>
      </c>
      <c r="I471" s="32"/>
      <c r="J471" s="32"/>
      <c r="K471" s="32">
        <f>SUBTOTAL(109,Tabla1[C. GRAVADA])</f>
        <v>16351.750000000004</v>
      </c>
      <c r="L471" s="32"/>
      <c r="M471" s="32"/>
      <c r="N471" s="32"/>
      <c r="O471" s="32">
        <f>SUBTOTAL(109,Tabla1[IVA])</f>
        <v>2125.7274999999991</v>
      </c>
      <c r="P471" s="32">
        <f>SUBTOTAL(109,Tabla1[TOTAL C.])</f>
        <v>19806.337499999998</v>
      </c>
      <c r="Q471">
        <f>SUBTOTAL(109,Tabla1[ANEXO 3])</f>
        <v>402</v>
      </c>
    </row>
  </sheetData>
  <dataConsolidate/>
  <conditionalFormatting sqref="E472:E1048576 E1:E470">
    <cfRule type="duplicateValues" dxfId="1" priority="1"/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7">
    <tabColor theme="9" tint="-0.499984740745262"/>
  </sheetPr>
  <dimension ref="B1:D19"/>
  <sheetViews>
    <sheetView showGridLines="0" zoomScale="85" zoomScaleNormal="85" zoomScaleSheetLayoutView="100" workbookViewId="0">
      <selection activeCell="D6" sqref="D6:D7"/>
    </sheetView>
  </sheetViews>
  <sheetFormatPr baseColWidth="10" defaultRowHeight="15" x14ac:dyDescent="0.25"/>
  <cols>
    <col min="2" max="2" width="15.140625" customWidth="1"/>
    <col min="3" max="3" width="3.85546875" customWidth="1"/>
    <col min="4" max="4" width="25.85546875" customWidth="1"/>
    <col min="5" max="5" width="7.85546875" customWidth="1"/>
  </cols>
  <sheetData>
    <row r="1" spans="2:4" ht="90" customHeight="1" thickBot="1" x14ac:dyDescent="0.3"/>
    <row r="2" spans="2:4" x14ac:dyDescent="0.25">
      <c r="B2" s="4" t="s">
        <v>17</v>
      </c>
      <c r="D2" s="10" t="s">
        <v>422</v>
      </c>
    </row>
    <row r="3" spans="2:4" x14ac:dyDescent="0.25">
      <c r="B3" s="4" t="s">
        <v>2</v>
      </c>
      <c r="D3" s="11" t="s">
        <v>443</v>
      </c>
    </row>
    <row r="4" spans="2:4" x14ac:dyDescent="0.25">
      <c r="B4" s="4" t="s">
        <v>3</v>
      </c>
      <c r="D4" s="14" t="s">
        <v>1</v>
      </c>
    </row>
    <row r="5" spans="2:4" x14ac:dyDescent="0.25">
      <c r="B5" s="4" t="s">
        <v>4</v>
      </c>
      <c r="D5" s="14" t="s">
        <v>0</v>
      </c>
    </row>
    <row r="6" spans="2:4" x14ac:dyDescent="0.25">
      <c r="B6" s="5" t="s">
        <v>28</v>
      </c>
      <c r="D6" s="15" t="s">
        <v>318</v>
      </c>
    </row>
    <row r="7" spans="2:4" x14ac:dyDescent="0.25">
      <c r="B7" s="4" t="s">
        <v>27</v>
      </c>
      <c r="D7" s="15" t="s">
        <v>319</v>
      </c>
    </row>
    <row r="8" spans="2:4" x14ac:dyDescent="0.25">
      <c r="B8" s="4" t="s">
        <v>26</v>
      </c>
      <c r="D8" s="16"/>
    </row>
    <row r="9" spans="2:4" x14ac:dyDescent="0.25">
      <c r="B9" s="4" t="s">
        <v>25</v>
      </c>
      <c r="D9" s="17">
        <f>+D8</f>
        <v>0</v>
      </c>
    </row>
    <row r="10" spans="2:4" x14ac:dyDescent="0.25">
      <c r="B10" s="4" t="s">
        <v>24</v>
      </c>
      <c r="D10" s="18"/>
    </row>
    <row r="11" spans="2:4" x14ac:dyDescent="0.25">
      <c r="B11" s="5" t="s">
        <v>196</v>
      </c>
      <c r="D11" s="19" t="str">
        <f>IFERROR(VLOOKUP(D10,'base de clientes'!A:B,2,0),"")</f>
        <v/>
      </c>
    </row>
    <row r="12" spans="2:4" x14ac:dyDescent="0.25">
      <c r="B12" s="5" t="s">
        <v>198</v>
      </c>
      <c r="D12" s="20">
        <v>0</v>
      </c>
    </row>
    <row r="13" spans="2:4" x14ac:dyDescent="0.25">
      <c r="B13" s="5" t="s">
        <v>197</v>
      </c>
      <c r="D13" s="7">
        <v>0</v>
      </c>
    </row>
    <row r="14" spans="2:4" x14ac:dyDescent="0.25">
      <c r="B14" s="4" t="s">
        <v>23</v>
      </c>
      <c r="D14" s="8">
        <v>0</v>
      </c>
    </row>
    <row r="15" spans="2:4" x14ac:dyDescent="0.25">
      <c r="B15" s="4" t="s">
        <v>22</v>
      </c>
      <c r="D15" s="20">
        <f>+D14*0.13</f>
        <v>0</v>
      </c>
    </row>
    <row r="16" spans="2:4" x14ac:dyDescent="0.25">
      <c r="B16" s="4" t="s">
        <v>21</v>
      </c>
      <c r="D16" s="7">
        <v>0</v>
      </c>
    </row>
    <row r="17" spans="2:4" x14ac:dyDescent="0.25">
      <c r="B17" s="4" t="s">
        <v>20</v>
      </c>
      <c r="D17" s="7">
        <v>0</v>
      </c>
    </row>
    <row r="18" spans="2:4" ht="15" customHeight="1" x14ac:dyDescent="0.25">
      <c r="B18" s="4" t="s">
        <v>199</v>
      </c>
      <c r="D18" s="7">
        <f>+(D12+D13+D14+D15+D16+D17)</f>
        <v>0</v>
      </c>
    </row>
    <row r="19" spans="2:4" ht="15.75" thickBot="1" x14ac:dyDescent="0.3">
      <c r="B19" s="4" t="s">
        <v>18</v>
      </c>
      <c r="D19" s="9" t="s">
        <v>1</v>
      </c>
    </row>
  </sheetData>
  <dataValidations count="1">
    <dataValidation type="decimal" allowBlank="1" showInputMessage="1" showErrorMessage="1" errorTitle="Error de ingreso" error="Los datos ingresados no son validos solo se aceptan numeros" sqref="D9" xr:uid="{00000000-0002-0000-0200-000000000000}">
      <formula1>0</formula1>
      <formula2>10000000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8">
    <tabColor theme="5" tint="-0.249977111117893"/>
  </sheetPr>
  <dimension ref="E2:V11"/>
  <sheetViews>
    <sheetView topLeftCell="E1" workbookViewId="0">
      <selection activeCell="E3" sqref="E3:V10"/>
    </sheetView>
  </sheetViews>
  <sheetFormatPr baseColWidth="10" defaultRowHeight="15" x14ac:dyDescent="0.25"/>
  <cols>
    <col min="1" max="4" width="0" hidden="1" customWidth="1"/>
    <col min="7" max="7" width="15.42578125" customWidth="1"/>
    <col min="8" max="8" width="14.28515625" customWidth="1"/>
    <col min="9" max="9" width="19.85546875" customWidth="1"/>
    <col min="12" max="12" width="11.5703125" customWidth="1"/>
    <col min="13" max="13" width="16.28515625" customWidth="1"/>
    <col min="14" max="14" width="27.28515625" customWidth="1"/>
    <col min="15" max="15" width="16.42578125" style="2" customWidth="1"/>
    <col min="16" max="16" width="19.28515625" style="2" customWidth="1"/>
    <col min="17" max="17" width="14.42578125" style="2" customWidth="1"/>
    <col min="18" max="18" width="11.42578125" style="2"/>
    <col min="19" max="19" width="12.42578125" style="2" customWidth="1"/>
    <col min="20" max="20" width="14.42578125" style="2" customWidth="1"/>
    <col min="21" max="21" width="15.140625" style="2" customWidth="1"/>
  </cols>
  <sheetData>
    <row r="2" spans="5:22" x14ac:dyDescent="0.25">
      <c r="E2" t="s">
        <v>17</v>
      </c>
      <c r="F2" t="s">
        <v>2</v>
      </c>
      <c r="G2" t="s">
        <v>3</v>
      </c>
      <c r="H2" t="s">
        <v>4</v>
      </c>
      <c r="I2" t="s">
        <v>28</v>
      </c>
      <c r="J2" t="s">
        <v>27</v>
      </c>
      <c r="K2" t="s">
        <v>26</v>
      </c>
      <c r="L2" t="s">
        <v>25</v>
      </c>
      <c r="M2" t="s">
        <v>24</v>
      </c>
      <c r="N2" t="s">
        <v>196</v>
      </c>
      <c r="O2" s="2" t="s">
        <v>198</v>
      </c>
      <c r="P2" s="2" t="s">
        <v>197</v>
      </c>
      <c r="Q2" s="2" t="s">
        <v>23</v>
      </c>
      <c r="R2" s="2" t="s">
        <v>22</v>
      </c>
      <c r="S2" s="2" t="s">
        <v>21</v>
      </c>
      <c r="T2" s="2" t="s">
        <v>20</v>
      </c>
      <c r="U2" s="2" t="s">
        <v>199</v>
      </c>
      <c r="V2" t="s">
        <v>18</v>
      </c>
    </row>
    <row r="3" spans="5:22" x14ac:dyDescent="0.25">
      <c r="E3" t="s">
        <v>422</v>
      </c>
      <c r="F3" t="s">
        <v>443</v>
      </c>
      <c r="G3" t="s">
        <v>1</v>
      </c>
      <c r="H3" t="s">
        <v>0</v>
      </c>
      <c r="I3" t="s">
        <v>318</v>
      </c>
      <c r="J3" t="s">
        <v>319</v>
      </c>
      <c r="K3">
        <v>578</v>
      </c>
      <c r="L3">
        <v>578</v>
      </c>
      <c r="M3" t="s">
        <v>80</v>
      </c>
      <c r="N3" t="s">
        <v>79</v>
      </c>
      <c r="O3" s="2">
        <v>0</v>
      </c>
      <c r="P3" s="2">
        <v>0</v>
      </c>
      <c r="Q3" s="2">
        <v>605.96</v>
      </c>
      <c r="R3" s="2">
        <v>78.774800000000013</v>
      </c>
      <c r="S3" s="2">
        <v>0</v>
      </c>
      <c r="T3" s="2">
        <v>0</v>
      </c>
      <c r="U3" s="2">
        <v>684.73480000000006</v>
      </c>
      <c r="V3" t="s">
        <v>1</v>
      </c>
    </row>
    <row r="4" spans="5:22" x14ac:dyDescent="0.25">
      <c r="E4" t="s">
        <v>422</v>
      </c>
      <c r="F4" t="s">
        <v>428</v>
      </c>
      <c r="G4" t="s">
        <v>1</v>
      </c>
      <c r="H4" t="s">
        <v>0</v>
      </c>
      <c r="I4" t="s">
        <v>318</v>
      </c>
      <c r="J4" t="s">
        <v>319</v>
      </c>
      <c r="K4">
        <v>577</v>
      </c>
      <c r="L4">
        <v>577</v>
      </c>
      <c r="M4" t="s">
        <v>316</v>
      </c>
      <c r="N4" t="s">
        <v>317</v>
      </c>
      <c r="O4" s="2">
        <v>0</v>
      </c>
      <c r="P4" s="2">
        <v>0</v>
      </c>
      <c r="Q4" s="2">
        <v>80</v>
      </c>
      <c r="R4" s="2">
        <v>10.4</v>
      </c>
      <c r="S4" s="2">
        <v>0</v>
      </c>
      <c r="T4" s="2">
        <v>0</v>
      </c>
      <c r="U4" s="2">
        <v>90.4</v>
      </c>
      <c r="V4" t="s">
        <v>1</v>
      </c>
    </row>
    <row r="5" spans="5:22" x14ac:dyDescent="0.25">
      <c r="E5" t="s">
        <v>422</v>
      </c>
      <c r="F5" t="s">
        <v>434</v>
      </c>
      <c r="G5" t="s">
        <v>1</v>
      </c>
      <c r="H5" t="s">
        <v>0</v>
      </c>
      <c r="I5" t="s">
        <v>318</v>
      </c>
      <c r="J5" t="s">
        <v>319</v>
      </c>
      <c r="K5">
        <v>576</v>
      </c>
      <c r="L5">
        <v>576</v>
      </c>
      <c r="M5" t="s">
        <v>441</v>
      </c>
      <c r="N5" t="s">
        <v>442</v>
      </c>
      <c r="O5" s="2">
        <v>0</v>
      </c>
      <c r="P5" s="2">
        <v>0</v>
      </c>
      <c r="Q5" s="2">
        <v>1450</v>
      </c>
      <c r="R5" s="2">
        <v>188.5</v>
      </c>
      <c r="S5" s="2">
        <v>0</v>
      </c>
      <c r="T5" s="2">
        <v>0</v>
      </c>
      <c r="U5" s="2">
        <v>1638.5</v>
      </c>
      <c r="V5" t="s">
        <v>1</v>
      </c>
    </row>
    <row r="6" spans="5:22" ht="15.75" thickBot="1" x14ac:dyDescent="0.3">
      <c r="E6" t="s">
        <v>422</v>
      </c>
      <c r="F6" t="s">
        <v>435</v>
      </c>
      <c r="G6" t="s">
        <v>1</v>
      </c>
      <c r="H6" t="s">
        <v>0</v>
      </c>
      <c r="I6" t="s">
        <v>318</v>
      </c>
      <c r="J6" t="s">
        <v>319</v>
      </c>
      <c r="K6">
        <v>575</v>
      </c>
      <c r="L6">
        <v>575</v>
      </c>
      <c r="M6" t="s">
        <v>312</v>
      </c>
      <c r="N6" t="s">
        <v>313</v>
      </c>
      <c r="O6" s="2">
        <v>0</v>
      </c>
      <c r="P6" s="2">
        <v>0</v>
      </c>
      <c r="Q6" s="2">
        <v>450</v>
      </c>
      <c r="R6" s="2">
        <v>58.5</v>
      </c>
      <c r="S6" s="2">
        <v>0</v>
      </c>
      <c r="T6" s="2">
        <v>0</v>
      </c>
      <c r="U6" s="2">
        <v>508.5</v>
      </c>
      <c r="V6" t="s">
        <v>1</v>
      </c>
    </row>
    <row r="7" spans="5:22" ht="15.75" hidden="1" thickBot="1" x14ac:dyDescent="0.3">
      <c r="E7" t="s">
        <v>383</v>
      </c>
      <c r="F7" t="s">
        <v>395</v>
      </c>
      <c r="G7" t="s">
        <v>1</v>
      </c>
      <c r="H7" t="s">
        <v>0</v>
      </c>
      <c r="I7" t="s">
        <v>318</v>
      </c>
      <c r="J7" t="s">
        <v>319</v>
      </c>
      <c r="K7">
        <v>574</v>
      </c>
      <c r="L7">
        <v>574</v>
      </c>
      <c r="M7" t="s">
        <v>300</v>
      </c>
      <c r="N7" t="s">
        <v>301</v>
      </c>
      <c r="O7" s="2">
        <v>0</v>
      </c>
      <c r="P7" s="2">
        <v>0</v>
      </c>
      <c r="Q7" s="2">
        <v>1050</v>
      </c>
      <c r="R7" s="2">
        <v>136.5</v>
      </c>
      <c r="S7" s="2">
        <v>0</v>
      </c>
      <c r="T7" s="2">
        <v>0</v>
      </c>
      <c r="U7" s="2">
        <v>1186.5</v>
      </c>
      <c r="V7" t="s">
        <v>1</v>
      </c>
    </row>
    <row r="8" spans="5:22" ht="15.75" hidden="1" thickBot="1" x14ac:dyDescent="0.3">
      <c r="E8" t="s">
        <v>379</v>
      </c>
      <c r="F8" t="s">
        <v>361</v>
      </c>
      <c r="G8" t="s">
        <v>1</v>
      </c>
      <c r="H8" t="s">
        <v>0</v>
      </c>
      <c r="I8" t="s">
        <v>318</v>
      </c>
      <c r="J8" t="s">
        <v>319</v>
      </c>
      <c r="K8">
        <v>573</v>
      </c>
      <c r="L8">
        <v>573</v>
      </c>
      <c r="M8" t="s">
        <v>362</v>
      </c>
      <c r="N8" t="s">
        <v>363</v>
      </c>
      <c r="O8" s="2">
        <v>0</v>
      </c>
      <c r="P8" s="2">
        <v>0</v>
      </c>
      <c r="Q8" s="2">
        <v>325</v>
      </c>
      <c r="R8" s="2">
        <v>42.25</v>
      </c>
      <c r="S8" s="2">
        <v>0</v>
      </c>
      <c r="T8" s="2">
        <v>0</v>
      </c>
      <c r="U8" s="2">
        <v>367.25</v>
      </c>
      <c r="V8" t="s">
        <v>1</v>
      </c>
    </row>
    <row r="9" spans="5:22" ht="15.75" hidden="1" thickBot="1" x14ac:dyDescent="0.3">
      <c r="E9" t="s">
        <v>379</v>
      </c>
      <c r="F9" t="s">
        <v>360</v>
      </c>
      <c r="G9" t="s">
        <v>1</v>
      </c>
      <c r="H9" t="s">
        <v>0</v>
      </c>
      <c r="I9" t="s">
        <v>318</v>
      </c>
      <c r="J9" t="s">
        <v>319</v>
      </c>
      <c r="K9">
        <v>572</v>
      </c>
      <c r="L9">
        <v>572</v>
      </c>
      <c r="M9" t="s">
        <v>300</v>
      </c>
      <c r="N9" t="s">
        <v>301</v>
      </c>
      <c r="O9" s="2">
        <v>0</v>
      </c>
      <c r="P9" s="2">
        <v>0</v>
      </c>
      <c r="Q9" s="2">
        <v>400</v>
      </c>
      <c r="R9" s="2">
        <v>52</v>
      </c>
      <c r="S9" s="2">
        <v>0</v>
      </c>
      <c r="T9" s="2">
        <v>0</v>
      </c>
      <c r="U9" s="2">
        <v>452</v>
      </c>
      <c r="V9" t="s">
        <v>1</v>
      </c>
    </row>
    <row r="10" spans="5:22" ht="15.75" hidden="1" thickBot="1" x14ac:dyDescent="0.3">
      <c r="E10" t="s">
        <v>195</v>
      </c>
      <c r="F10" t="s">
        <v>257</v>
      </c>
      <c r="G10" t="s">
        <v>1</v>
      </c>
      <c r="H10" t="s">
        <v>0</v>
      </c>
      <c r="I10" t="s">
        <v>318</v>
      </c>
      <c r="J10" t="s">
        <v>319</v>
      </c>
      <c r="K10">
        <v>571</v>
      </c>
      <c r="L10">
        <v>571</v>
      </c>
      <c r="M10" t="s">
        <v>312</v>
      </c>
      <c r="N10" t="s">
        <v>313</v>
      </c>
      <c r="O10" s="2">
        <v>0</v>
      </c>
      <c r="P10" s="2">
        <v>0</v>
      </c>
      <c r="Q10" s="2">
        <v>150</v>
      </c>
      <c r="R10" s="2">
        <v>19.5</v>
      </c>
      <c r="S10" s="2">
        <v>0</v>
      </c>
      <c r="T10" s="2">
        <v>0</v>
      </c>
      <c r="U10" s="2">
        <v>169.5</v>
      </c>
      <c r="V10" t="s">
        <v>1</v>
      </c>
    </row>
    <row r="11" spans="5:22" ht="15.75" thickBot="1" x14ac:dyDescent="0.3">
      <c r="E11" s="34" t="s">
        <v>200</v>
      </c>
      <c r="F11" s="35"/>
      <c r="G11" s="35"/>
      <c r="H11" s="35"/>
      <c r="I11" s="35"/>
      <c r="J11" s="35"/>
      <c r="K11" s="35"/>
      <c r="L11" s="35"/>
      <c r="M11" s="35"/>
      <c r="N11" s="36"/>
      <c r="O11" s="3">
        <f>+SUBTOTAL(9,Tabla2[VENTA EXENTA])</f>
        <v>0</v>
      </c>
      <c r="P11" s="3">
        <f>+SUBTOTAL(9,Tabla2[VENTA NO SUJETA])</f>
        <v>0</v>
      </c>
      <c r="Q11" s="3">
        <f>+SUBTOTAL(9,Tabla2[V. GRAVADA])</f>
        <v>2585.96</v>
      </c>
      <c r="R11" s="3">
        <f>+SUBTOTAL(9,Tabla2[D.FISCAL])</f>
        <v>336.1748</v>
      </c>
      <c r="S11" s="3">
        <f>+SUBTOTAL(9,Tabla2[V CTA DE 3])</f>
        <v>0</v>
      </c>
      <c r="T11" s="3">
        <f>+SUBTOTAL(9,Tabla2[D. FISCAL A 3])</f>
        <v>0</v>
      </c>
      <c r="U11" s="3">
        <f>+SUBTOTAL(9,Tabla2[VENTA TOTAL])</f>
        <v>2922.1347999999998</v>
      </c>
    </row>
  </sheetData>
  <mergeCells count="1">
    <mergeCell ref="E11:N1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9">
    <tabColor theme="4"/>
  </sheetPr>
  <dimension ref="B1:D23"/>
  <sheetViews>
    <sheetView showGridLines="0" zoomScale="85" zoomScaleNormal="85" workbookViewId="0">
      <selection activeCell="D3" sqref="D3"/>
    </sheetView>
  </sheetViews>
  <sheetFormatPr baseColWidth="10" defaultRowHeight="15" x14ac:dyDescent="0.25"/>
  <cols>
    <col min="2" max="2" width="15.140625" customWidth="1"/>
    <col min="3" max="3" width="3.85546875" customWidth="1"/>
    <col min="4" max="4" width="25.85546875" customWidth="1"/>
    <col min="5" max="5" width="7.85546875" customWidth="1"/>
  </cols>
  <sheetData>
    <row r="1" spans="2:4" ht="79.5" customHeight="1" thickBot="1" x14ac:dyDescent="0.3"/>
    <row r="2" spans="2:4" x14ac:dyDescent="0.25">
      <c r="B2" s="4" t="s">
        <v>17</v>
      </c>
      <c r="D2" s="10" t="s">
        <v>321</v>
      </c>
    </row>
    <row r="3" spans="2:4" x14ac:dyDescent="0.25">
      <c r="B3" s="4" t="s">
        <v>2</v>
      </c>
      <c r="D3" s="11"/>
    </row>
    <row r="4" spans="2:4" x14ac:dyDescent="0.25">
      <c r="B4" s="4" t="s">
        <v>3</v>
      </c>
      <c r="D4" s="14" t="s">
        <v>1</v>
      </c>
    </row>
    <row r="5" spans="2:4" x14ac:dyDescent="0.25">
      <c r="B5" s="23" t="s">
        <v>4</v>
      </c>
      <c r="D5" s="14" t="s">
        <v>0</v>
      </c>
    </row>
    <row r="6" spans="2:4" x14ac:dyDescent="0.25">
      <c r="B6" s="5" t="s">
        <v>193</v>
      </c>
      <c r="D6" s="15"/>
    </row>
    <row r="7" spans="2:4" x14ac:dyDescent="0.25">
      <c r="B7" s="5" t="s">
        <v>192</v>
      </c>
      <c r="D7" s="15"/>
    </row>
    <row r="8" spans="2:4" x14ac:dyDescent="0.25">
      <c r="B8" s="5" t="s">
        <v>191</v>
      </c>
      <c r="D8" s="16"/>
    </row>
    <row r="9" spans="2:4" x14ac:dyDescent="0.25">
      <c r="B9" s="4" t="s">
        <v>190</v>
      </c>
      <c r="D9" s="17">
        <f>+D8</f>
        <v>0</v>
      </c>
    </row>
    <row r="10" spans="2:4" x14ac:dyDescent="0.25">
      <c r="B10" s="4" t="s">
        <v>191</v>
      </c>
      <c r="D10" s="24">
        <f>+D9</f>
        <v>0</v>
      </c>
    </row>
    <row r="11" spans="2:4" x14ac:dyDescent="0.25">
      <c r="B11" s="4" t="s">
        <v>190</v>
      </c>
      <c r="D11" s="21">
        <f>+D10</f>
        <v>0</v>
      </c>
    </row>
    <row r="12" spans="2:4" x14ac:dyDescent="0.25">
      <c r="B12" s="4" t="s">
        <v>189</v>
      </c>
      <c r="D12" s="21">
        <v>0</v>
      </c>
    </row>
    <row r="13" spans="2:4" x14ac:dyDescent="0.25">
      <c r="B13" s="4" t="s">
        <v>188</v>
      </c>
      <c r="D13" s="7">
        <v>0</v>
      </c>
    </row>
    <row r="14" spans="2:4" x14ac:dyDescent="0.25">
      <c r="B14" s="4" t="s">
        <v>187</v>
      </c>
      <c r="D14" s="20">
        <v>0</v>
      </c>
    </row>
    <row r="15" spans="2:4" x14ac:dyDescent="0.25">
      <c r="B15" s="4" t="s">
        <v>186</v>
      </c>
      <c r="D15" s="20">
        <v>0</v>
      </c>
    </row>
    <row r="16" spans="2:4" x14ac:dyDescent="0.25">
      <c r="B16" s="4" t="s">
        <v>185</v>
      </c>
      <c r="D16" s="13">
        <v>0</v>
      </c>
    </row>
    <row r="17" spans="2:4" x14ac:dyDescent="0.25">
      <c r="B17" s="4" t="s">
        <v>184</v>
      </c>
      <c r="D17" s="7">
        <v>0</v>
      </c>
    </row>
    <row r="18" spans="2:4" x14ac:dyDescent="0.25">
      <c r="B18" s="4" t="s">
        <v>183</v>
      </c>
      <c r="D18" s="7">
        <v>0</v>
      </c>
    </row>
    <row r="19" spans="2:4" x14ac:dyDescent="0.25">
      <c r="B19" s="4" t="s">
        <v>182</v>
      </c>
      <c r="D19" s="7">
        <v>0</v>
      </c>
    </row>
    <row r="20" spans="2:4" x14ac:dyDescent="0.25">
      <c r="B20" s="4" t="s">
        <v>181</v>
      </c>
      <c r="D20" s="7">
        <v>0</v>
      </c>
    </row>
    <row r="21" spans="2:4" x14ac:dyDescent="0.25">
      <c r="B21" s="4" t="s">
        <v>180</v>
      </c>
      <c r="D21" s="7">
        <v>0</v>
      </c>
    </row>
    <row r="22" spans="2:4" x14ac:dyDescent="0.25">
      <c r="B22" s="4" t="s">
        <v>19</v>
      </c>
      <c r="D22" s="7">
        <f>SUM(D13:D21)</f>
        <v>0</v>
      </c>
    </row>
    <row r="23" spans="2:4" ht="15.75" thickBot="1" x14ac:dyDescent="0.3">
      <c r="B23" s="4" t="s">
        <v>18</v>
      </c>
      <c r="D23" s="22" t="s">
        <v>179</v>
      </c>
    </row>
  </sheetData>
  <dataValidations disablePrompts="1" count="1">
    <dataValidation type="decimal" allowBlank="1" showInputMessage="1" showErrorMessage="1" errorTitle="Error de ingreso" error="Los datos ingresados no son validos solo se aceptan numeros" sqref="D9" xr:uid="{00000000-0002-0000-0400-000000000000}">
      <formula1>0</formula1>
      <formula2>10000000</formula2>
    </dataValidation>
  </dataValidations>
  <pageMargins left="0.7" right="0.7" top="0.75" bottom="0.75" header="0.3" footer="0.3"/>
  <pageSetup orientation="landscape" horizontalDpi="4294967294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0">
    <tabColor theme="5" tint="-0.249977111117893"/>
  </sheetPr>
  <dimension ref="A2:V565"/>
  <sheetViews>
    <sheetView tabSelected="1" workbookViewId="0"/>
  </sheetViews>
  <sheetFormatPr baseColWidth="10" defaultRowHeight="15" x14ac:dyDescent="0.25"/>
  <cols>
    <col min="2" max="2" width="11.42578125" style="1"/>
    <col min="3" max="3" width="15.42578125" customWidth="1"/>
    <col min="4" max="4" width="14.28515625" customWidth="1"/>
    <col min="5" max="5" width="14.5703125" customWidth="1"/>
    <col min="7" max="7" width="14.140625" customWidth="1"/>
    <col min="9" max="9" width="15.140625" customWidth="1"/>
    <col min="12" max="12" width="11.7109375" style="2" customWidth="1"/>
    <col min="13" max="13" width="13.42578125" style="2" customWidth="1"/>
    <col min="14" max="14" width="15.5703125" style="2" customWidth="1"/>
    <col min="15" max="15" width="14.85546875" style="2" customWidth="1"/>
    <col min="16" max="16" width="11.42578125" style="2"/>
    <col min="17" max="17" width="12.42578125" style="2" customWidth="1"/>
    <col min="18" max="18" width="12.85546875" style="2" customWidth="1"/>
    <col min="19" max="19" width="15.28515625" style="2" customWidth="1"/>
    <col min="20" max="20" width="15" style="2" customWidth="1"/>
    <col min="21" max="21" width="15.140625" style="2" customWidth="1"/>
  </cols>
  <sheetData>
    <row r="2" spans="1:22" x14ac:dyDescent="0.25">
      <c r="A2" t="s">
        <v>17</v>
      </c>
      <c r="B2" s="1" t="s">
        <v>2</v>
      </c>
      <c r="C2" t="s">
        <v>3</v>
      </c>
      <c r="D2" t="s">
        <v>4</v>
      </c>
      <c r="E2" t="s">
        <v>193</v>
      </c>
      <c r="F2" t="s">
        <v>192</v>
      </c>
      <c r="G2" t="s">
        <v>191</v>
      </c>
      <c r="H2" t="s">
        <v>190</v>
      </c>
      <c r="I2" t="s">
        <v>201</v>
      </c>
      <c r="J2" t="s">
        <v>202</v>
      </c>
      <c r="K2" t="s">
        <v>189</v>
      </c>
      <c r="L2" s="2" t="s">
        <v>188</v>
      </c>
      <c r="M2" s="2" t="s">
        <v>187</v>
      </c>
      <c r="N2" s="2" t="s">
        <v>186</v>
      </c>
      <c r="O2" s="2" t="s">
        <v>185</v>
      </c>
      <c r="P2" s="2" t="s">
        <v>184</v>
      </c>
      <c r="Q2" s="2" t="s">
        <v>183</v>
      </c>
      <c r="R2" s="2" t="s">
        <v>182</v>
      </c>
      <c r="S2" s="2" t="s">
        <v>181</v>
      </c>
      <c r="T2" s="2" t="s">
        <v>180</v>
      </c>
      <c r="U2" s="2" t="s">
        <v>19</v>
      </c>
      <c r="V2" t="s">
        <v>18</v>
      </c>
    </row>
    <row r="3" spans="1:22" hidden="1" x14ac:dyDescent="0.25">
      <c r="A3" t="s">
        <v>195</v>
      </c>
      <c r="B3" s="1" t="s">
        <v>311</v>
      </c>
      <c r="C3" t="s">
        <v>1</v>
      </c>
      <c r="D3" t="s">
        <v>307</v>
      </c>
      <c r="E3" t="s">
        <v>308</v>
      </c>
      <c r="F3" t="s">
        <v>309</v>
      </c>
      <c r="G3">
        <v>581</v>
      </c>
      <c r="H3">
        <v>581</v>
      </c>
      <c r="I3">
        <v>581</v>
      </c>
      <c r="J3">
        <v>581</v>
      </c>
      <c r="L3" s="2" t="s">
        <v>310</v>
      </c>
      <c r="M3" s="2" t="s">
        <v>310</v>
      </c>
      <c r="N3" s="2" t="s">
        <v>310</v>
      </c>
      <c r="O3" s="2">
        <v>0</v>
      </c>
      <c r="P3" s="2">
        <v>0</v>
      </c>
      <c r="Q3" s="2" t="s">
        <v>310</v>
      </c>
      <c r="R3" s="2">
        <v>711.62</v>
      </c>
      <c r="S3" s="2" t="s">
        <v>310</v>
      </c>
      <c r="T3" s="2" t="s">
        <v>310</v>
      </c>
      <c r="U3" s="2">
        <f>+Tabla3[[#This Row],[EX SERVICE]]</f>
        <v>711.62</v>
      </c>
      <c r="V3" t="s">
        <v>179</v>
      </c>
    </row>
    <row r="4" spans="1:22" hidden="1" x14ac:dyDescent="0.25">
      <c r="A4" t="s">
        <v>195</v>
      </c>
      <c r="B4" s="1" t="s">
        <v>311</v>
      </c>
      <c r="C4" t="s">
        <v>1</v>
      </c>
      <c r="D4" t="s">
        <v>307</v>
      </c>
      <c r="E4" t="s">
        <v>308</v>
      </c>
      <c r="F4" t="s">
        <v>309</v>
      </c>
      <c r="G4">
        <v>582</v>
      </c>
      <c r="H4">
        <v>582</v>
      </c>
      <c r="I4">
        <v>582</v>
      </c>
      <c r="J4">
        <v>582</v>
      </c>
      <c r="L4" s="2" t="s">
        <v>310</v>
      </c>
      <c r="M4" s="2" t="s">
        <v>310</v>
      </c>
      <c r="N4" s="2" t="s">
        <v>310</v>
      </c>
      <c r="O4" s="2">
        <v>0</v>
      </c>
      <c r="P4" s="2">
        <v>0</v>
      </c>
      <c r="Q4" s="2" t="s">
        <v>310</v>
      </c>
      <c r="R4" s="2">
        <v>711.62</v>
      </c>
      <c r="S4" s="2" t="s">
        <v>310</v>
      </c>
      <c r="T4" s="2" t="s">
        <v>310</v>
      </c>
      <c r="U4" s="2">
        <f>+Tabla3[[#This Row],[EX SERVICE]]</f>
        <v>711.62</v>
      </c>
      <c r="V4" t="s">
        <v>179</v>
      </c>
    </row>
    <row r="5" spans="1:22" hidden="1" x14ac:dyDescent="0.25">
      <c r="A5" t="s">
        <v>195</v>
      </c>
      <c r="B5" s="1" t="s">
        <v>311</v>
      </c>
      <c r="C5" t="s">
        <v>1</v>
      </c>
      <c r="D5" t="s">
        <v>307</v>
      </c>
      <c r="E5" t="s">
        <v>308</v>
      </c>
      <c r="F5" t="s">
        <v>309</v>
      </c>
      <c r="G5">
        <v>583</v>
      </c>
      <c r="H5">
        <v>583</v>
      </c>
      <c r="I5">
        <v>583</v>
      </c>
      <c r="J5">
        <v>583</v>
      </c>
      <c r="L5" s="2" t="s">
        <v>310</v>
      </c>
      <c r="M5" s="2" t="s">
        <v>310</v>
      </c>
      <c r="N5" s="2" t="s">
        <v>310</v>
      </c>
      <c r="O5" s="2">
        <v>0</v>
      </c>
      <c r="P5" s="2">
        <v>0</v>
      </c>
      <c r="Q5" s="2" t="s">
        <v>310</v>
      </c>
      <c r="R5" s="2">
        <v>1312.5</v>
      </c>
      <c r="S5" s="2" t="s">
        <v>310</v>
      </c>
      <c r="T5" s="2" t="s">
        <v>310</v>
      </c>
      <c r="U5" s="2">
        <f>+Tabla3[[#This Row],[EX SERVICE]]</f>
        <v>1312.5</v>
      </c>
      <c r="V5" t="s">
        <v>179</v>
      </c>
    </row>
    <row r="6" spans="1:22" hidden="1" x14ac:dyDescent="0.25">
      <c r="A6" t="s">
        <v>195</v>
      </c>
      <c r="B6" s="1" t="s">
        <v>311</v>
      </c>
      <c r="C6" t="s">
        <v>1</v>
      </c>
      <c r="D6" t="s">
        <v>307</v>
      </c>
      <c r="E6" t="s">
        <v>308</v>
      </c>
      <c r="F6" t="s">
        <v>309</v>
      </c>
      <c r="G6">
        <v>584</v>
      </c>
      <c r="H6">
        <v>584</v>
      </c>
      <c r="I6">
        <v>584</v>
      </c>
      <c r="J6">
        <v>584</v>
      </c>
      <c r="L6" s="2" t="s">
        <v>310</v>
      </c>
      <c r="M6" s="2" t="s">
        <v>310</v>
      </c>
      <c r="N6" s="2" t="s">
        <v>310</v>
      </c>
      <c r="O6" s="2">
        <v>0</v>
      </c>
      <c r="P6" s="2">
        <v>0</v>
      </c>
      <c r="Q6" s="2" t="s">
        <v>310</v>
      </c>
      <c r="R6" s="2">
        <v>1052.5</v>
      </c>
      <c r="S6" s="2" t="s">
        <v>310</v>
      </c>
      <c r="T6" s="2" t="s">
        <v>310</v>
      </c>
      <c r="U6" s="2">
        <f>+Tabla3[[#This Row],[EX SERVICE]]</f>
        <v>1052.5</v>
      </c>
      <c r="V6" t="s">
        <v>179</v>
      </c>
    </row>
    <row r="7" spans="1:22" hidden="1" x14ac:dyDescent="0.25">
      <c r="A7" t="s">
        <v>195</v>
      </c>
      <c r="B7" s="1" t="s">
        <v>311</v>
      </c>
      <c r="C7" t="s">
        <v>1</v>
      </c>
      <c r="D7" t="s">
        <v>307</v>
      </c>
      <c r="E7" t="s">
        <v>308</v>
      </c>
      <c r="F7" t="s">
        <v>309</v>
      </c>
      <c r="G7">
        <v>585</v>
      </c>
      <c r="H7">
        <v>585</v>
      </c>
      <c r="I7">
        <v>585</v>
      </c>
      <c r="J7">
        <v>585</v>
      </c>
      <c r="L7" s="2" t="s">
        <v>310</v>
      </c>
      <c r="M7" s="2" t="s">
        <v>310</v>
      </c>
      <c r="N7" s="2" t="s">
        <v>310</v>
      </c>
      <c r="O7" s="2">
        <v>0</v>
      </c>
      <c r="P7" s="2">
        <v>0</v>
      </c>
      <c r="Q7" s="2" t="s">
        <v>310</v>
      </c>
      <c r="R7" s="2">
        <v>1052.5</v>
      </c>
      <c r="S7" s="2" t="s">
        <v>310</v>
      </c>
      <c r="T7" s="2" t="s">
        <v>310</v>
      </c>
      <c r="U7" s="2">
        <f>+Tabla3[[#This Row],[EX SERVICE]]</f>
        <v>1052.5</v>
      </c>
      <c r="V7" t="s">
        <v>179</v>
      </c>
    </row>
    <row r="8" spans="1:22" hidden="1" x14ac:dyDescent="0.25">
      <c r="A8" t="s">
        <v>195</v>
      </c>
      <c r="B8" s="1" t="s">
        <v>311</v>
      </c>
      <c r="C8" t="s">
        <v>1</v>
      </c>
      <c r="D8" t="s">
        <v>307</v>
      </c>
      <c r="E8" t="s">
        <v>308</v>
      </c>
      <c r="F8" t="s">
        <v>309</v>
      </c>
      <c r="G8">
        <v>586</v>
      </c>
      <c r="H8">
        <v>586</v>
      </c>
      <c r="I8">
        <v>586</v>
      </c>
      <c r="J8">
        <v>586</v>
      </c>
      <c r="L8" s="2" t="s">
        <v>310</v>
      </c>
      <c r="M8" s="2" t="s">
        <v>310</v>
      </c>
      <c r="N8" s="2" t="s">
        <v>310</v>
      </c>
      <c r="O8" s="2">
        <v>0</v>
      </c>
      <c r="P8" s="2">
        <v>0</v>
      </c>
      <c r="Q8" s="2" t="s">
        <v>310</v>
      </c>
      <c r="R8" s="2">
        <v>1052.5</v>
      </c>
      <c r="S8" s="2" t="s">
        <v>310</v>
      </c>
      <c r="T8" s="2" t="s">
        <v>310</v>
      </c>
      <c r="U8" s="2">
        <f>+Tabla3[[#This Row],[EX SERVICE]]</f>
        <v>1052.5</v>
      </c>
      <c r="V8" t="s">
        <v>179</v>
      </c>
    </row>
    <row r="9" spans="1:22" hidden="1" x14ac:dyDescent="0.25">
      <c r="A9" t="s">
        <v>195</v>
      </c>
      <c r="B9" s="1" t="s">
        <v>311</v>
      </c>
      <c r="C9" t="s">
        <v>1</v>
      </c>
      <c r="D9" t="s">
        <v>307</v>
      </c>
      <c r="E9" t="s">
        <v>308</v>
      </c>
      <c r="F9" t="s">
        <v>309</v>
      </c>
      <c r="G9">
        <v>587</v>
      </c>
      <c r="H9">
        <v>587</v>
      </c>
      <c r="I9">
        <v>587</v>
      </c>
      <c r="J9">
        <v>587</v>
      </c>
      <c r="L9" s="2" t="s">
        <v>310</v>
      </c>
      <c r="M9" s="2" t="s">
        <v>310</v>
      </c>
      <c r="N9" s="2" t="s">
        <v>310</v>
      </c>
      <c r="O9" s="2">
        <v>0</v>
      </c>
      <c r="P9" s="2">
        <v>0</v>
      </c>
      <c r="Q9" s="2" t="s">
        <v>310</v>
      </c>
      <c r="R9" s="2">
        <v>892.5</v>
      </c>
      <c r="S9" s="2" t="s">
        <v>310</v>
      </c>
      <c r="T9" s="2" t="s">
        <v>310</v>
      </c>
      <c r="U9" s="2">
        <f>+Tabla3[[#This Row],[EX SERVICE]]</f>
        <v>892.5</v>
      </c>
      <c r="V9" t="s">
        <v>179</v>
      </c>
    </row>
    <row r="10" spans="1:22" hidden="1" x14ac:dyDescent="0.25">
      <c r="A10" t="s">
        <v>195</v>
      </c>
      <c r="B10" s="1" t="s">
        <v>311</v>
      </c>
      <c r="C10" t="s">
        <v>1</v>
      </c>
      <c r="D10" t="s">
        <v>307</v>
      </c>
      <c r="E10" t="s">
        <v>308</v>
      </c>
      <c r="F10" t="s">
        <v>309</v>
      </c>
      <c r="G10">
        <v>588</v>
      </c>
      <c r="H10">
        <v>588</v>
      </c>
      <c r="I10">
        <v>588</v>
      </c>
      <c r="J10">
        <v>588</v>
      </c>
      <c r="L10" s="2" t="s">
        <v>310</v>
      </c>
      <c r="M10" s="2" t="s">
        <v>310</v>
      </c>
      <c r="N10" s="2" t="s">
        <v>310</v>
      </c>
      <c r="O10" s="2">
        <v>0</v>
      </c>
      <c r="P10" s="2">
        <v>0</v>
      </c>
      <c r="Q10" s="2" t="s">
        <v>310</v>
      </c>
      <c r="R10" s="2">
        <v>1052.5</v>
      </c>
      <c r="S10" s="2" t="s">
        <v>310</v>
      </c>
      <c r="T10" s="2" t="s">
        <v>310</v>
      </c>
      <c r="U10" s="2">
        <f>+Tabla3[[#This Row],[EX SERVICE]]</f>
        <v>1052.5</v>
      </c>
      <c r="V10" t="s">
        <v>179</v>
      </c>
    </row>
    <row r="11" spans="1:22" hidden="1" x14ac:dyDescent="0.25">
      <c r="A11" t="s">
        <v>195</v>
      </c>
      <c r="B11" s="1" t="s">
        <v>311</v>
      </c>
      <c r="C11" t="s">
        <v>1</v>
      </c>
      <c r="D11" t="s">
        <v>307</v>
      </c>
      <c r="E11" t="s">
        <v>308</v>
      </c>
      <c r="F11" t="s">
        <v>309</v>
      </c>
      <c r="G11">
        <v>589</v>
      </c>
      <c r="H11">
        <v>589</v>
      </c>
      <c r="I11">
        <v>589</v>
      </c>
      <c r="J11">
        <v>589</v>
      </c>
      <c r="L11" s="2" t="s">
        <v>310</v>
      </c>
      <c r="M11" s="2" t="s">
        <v>310</v>
      </c>
      <c r="N11" s="2" t="s">
        <v>310</v>
      </c>
      <c r="O11" s="2">
        <v>0</v>
      </c>
      <c r="P11" s="2">
        <v>0</v>
      </c>
      <c r="Q11" s="2" t="s">
        <v>310</v>
      </c>
      <c r="R11" s="2">
        <v>840</v>
      </c>
      <c r="S11" s="2" t="s">
        <v>310</v>
      </c>
      <c r="T11" s="2" t="s">
        <v>310</v>
      </c>
      <c r="U11" s="2">
        <f>+Tabla3[[#This Row],[EX SERVICE]]</f>
        <v>840</v>
      </c>
      <c r="V11" t="s">
        <v>179</v>
      </c>
    </row>
    <row r="12" spans="1:22" hidden="1" x14ac:dyDescent="0.25">
      <c r="A12" t="s">
        <v>195</v>
      </c>
      <c r="B12" s="1" t="s">
        <v>228</v>
      </c>
      <c r="C12" t="s">
        <v>1</v>
      </c>
      <c r="D12" t="s">
        <v>307</v>
      </c>
      <c r="E12" t="s">
        <v>308</v>
      </c>
      <c r="F12" t="s">
        <v>309</v>
      </c>
      <c r="G12">
        <v>590</v>
      </c>
      <c r="H12">
        <v>590</v>
      </c>
      <c r="I12">
        <v>590</v>
      </c>
      <c r="J12">
        <v>590</v>
      </c>
      <c r="L12" s="2" t="s">
        <v>310</v>
      </c>
      <c r="M12" s="2" t="s">
        <v>310</v>
      </c>
      <c r="N12" s="2" t="s">
        <v>310</v>
      </c>
      <c r="O12" s="2">
        <v>0</v>
      </c>
      <c r="P12" s="2">
        <v>0</v>
      </c>
      <c r="Q12" s="2" t="s">
        <v>310</v>
      </c>
      <c r="R12" s="2">
        <v>225</v>
      </c>
      <c r="S12" s="2" t="s">
        <v>310</v>
      </c>
      <c r="T12" s="2" t="s">
        <v>310</v>
      </c>
      <c r="U12" s="2">
        <f>+Tabla3[[#This Row],[EX SERVICE]]</f>
        <v>225</v>
      </c>
      <c r="V12" t="s">
        <v>179</v>
      </c>
    </row>
    <row r="13" spans="1:22" hidden="1" x14ac:dyDescent="0.25">
      <c r="A13" t="s">
        <v>195</v>
      </c>
      <c r="B13" s="1" t="s">
        <v>228</v>
      </c>
      <c r="C13" t="s">
        <v>1</v>
      </c>
      <c r="D13" t="s">
        <v>307</v>
      </c>
      <c r="E13" t="s">
        <v>308</v>
      </c>
      <c r="F13" t="s">
        <v>309</v>
      </c>
      <c r="G13">
        <v>591</v>
      </c>
      <c r="H13">
        <v>591</v>
      </c>
      <c r="I13">
        <v>591</v>
      </c>
      <c r="J13">
        <v>591</v>
      </c>
      <c r="L13" s="2" t="s">
        <v>310</v>
      </c>
      <c r="M13" s="2" t="s">
        <v>310</v>
      </c>
      <c r="N13" s="2" t="s">
        <v>310</v>
      </c>
      <c r="O13" s="2">
        <v>0</v>
      </c>
      <c r="P13" s="2">
        <v>0</v>
      </c>
      <c r="Q13" s="2" t="s">
        <v>310</v>
      </c>
      <c r="R13" s="2">
        <v>325</v>
      </c>
      <c r="S13" s="2" t="s">
        <v>310</v>
      </c>
      <c r="T13" s="2" t="s">
        <v>310</v>
      </c>
      <c r="U13" s="2">
        <f>+Tabla3[[#This Row],[EX SERVICE]]</f>
        <v>325</v>
      </c>
      <c r="V13" t="s">
        <v>179</v>
      </c>
    </row>
    <row r="14" spans="1:22" hidden="1" x14ac:dyDescent="0.25">
      <c r="A14" t="s">
        <v>195</v>
      </c>
      <c r="B14" s="1" t="s">
        <v>228</v>
      </c>
      <c r="C14" t="s">
        <v>1</v>
      </c>
      <c r="D14" t="s">
        <v>307</v>
      </c>
      <c r="E14" t="s">
        <v>308</v>
      </c>
      <c r="F14" t="s">
        <v>309</v>
      </c>
      <c r="G14">
        <v>592</v>
      </c>
      <c r="H14">
        <v>592</v>
      </c>
      <c r="I14">
        <v>592</v>
      </c>
      <c r="J14">
        <v>592</v>
      </c>
      <c r="L14" s="2" t="s">
        <v>310</v>
      </c>
      <c r="M14" s="2" t="s">
        <v>310</v>
      </c>
      <c r="N14" s="2" t="s">
        <v>310</v>
      </c>
      <c r="O14" s="2">
        <v>0</v>
      </c>
      <c r="P14" s="2">
        <v>0</v>
      </c>
      <c r="Q14" s="2" t="s">
        <v>310</v>
      </c>
      <c r="R14" s="2">
        <v>300</v>
      </c>
      <c r="S14" s="2" t="s">
        <v>310</v>
      </c>
      <c r="T14" s="2" t="s">
        <v>310</v>
      </c>
      <c r="U14" s="2">
        <f>+Tabla3[[#This Row],[EX SERVICE]]</f>
        <v>300</v>
      </c>
      <c r="V14" t="s">
        <v>179</v>
      </c>
    </row>
    <row r="15" spans="1:22" hidden="1" x14ac:dyDescent="0.25">
      <c r="A15" t="s">
        <v>195</v>
      </c>
      <c r="B15" s="1" t="s">
        <v>228</v>
      </c>
      <c r="C15" t="s">
        <v>1</v>
      </c>
      <c r="D15" t="s">
        <v>307</v>
      </c>
      <c r="E15" t="s">
        <v>308</v>
      </c>
      <c r="F15" t="s">
        <v>309</v>
      </c>
      <c r="G15">
        <v>593</v>
      </c>
      <c r="H15">
        <v>593</v>
      </c>
      <c r="I15">
        <v>593</v>
      </c>
      <c r="J15">
        <v>593</v>
      </c>
      <c r="L15" s="2" t="s">
        <v>310</v>
      </c>
      <c r="M15" s="2" t="s">
        <v>310</v>
      </c>
      <c r="N15" s="2" t="s">
        <v>310</v>
      </c>
      <c r="O15" s="2">
        <v>0</v>
      </c>
      <c r="P15" s="2">
        <v>0</v>
      </c>
      <c r="Q15" s="2" t="s">
        <v>310</v>
      </c>
      <c r="R15" s="2">
        <v>570.9</v>
      </c>
      <c r="S15" s="2" t="s">
        <v>310</v>
      </c>
      <c r="T15" s="2" t="s">
        <v>310</v>
      </c>
      <c r="U15" s="2">
        <f>+Tabla3[[#This Row],[EX SERVICE]]</f>
        <v>570.9</v>
      </c>
      <c r="V15" t="s">
        <v>179</v>
      </c>
    </row>
    <row r="16" spans="1:22" hidden="1" x14ac:dyDescent="0.25">
      <c r="A16" t="s">
        <v>195</v>
      </c>
      <c r="B16" s="1" t="s">
        <v>228</v>
      </c>
      <c r="C16" t="s">
        <v>1</v>
      </c>
      <c r="D16" t="s">
        <v>307</v>
      </c>
      <c r="E16" t="s">
        <v>308</v>
      </c>
      <c r="F16" t="s">
        <v>309</v>
      </c>
      <c r="G16">
        <v>594</v>
      </c>
      <c r="H16">
        <v>594</v>
      </c>
      <c r="I16">
        <v>594</v>
      </c>
      <c r="J16">
        <v>594</v>
      </c>
      <c r="L16" s="2" t="s">
        <v>310</v>
      </c>
      <c r="M16" s="2" t="s">
        <v>310</v>
      </c>
      <c r="N16" s="2" t="s">
        <v>310</v>
      </c>
      <c r="O16" s="2">
        <v>0</v>
      </c>
      <c r="P16" s="2">
        <v>0</v>
      </c>
      <c r="Q16" s="2" t="s">
        <v>310</v>
      </c>
      <c r="R16" s="2">
        <v>830.5</v>
      </c>
      <c r="S16" s="2" t="s">
        <v>310</v>
      </c>
      <c r="T16" s="2" t="s">
        <v>310</v>
      </c>
      <c r="U16" s="2">
        <f>+Tabla3[[#This Row],[EX SERVICE]]</f>
        <v>830.5</v>
      </c>
      <c r="V16" t="s">
        <v>179</v>
      </c>
    </row>
    <row r="17" spans="1:22" hidden="1" x14ac:dyDescent="0.25">
      <c r="A17" t="s">
        <v>195</v>
      </c>
      <c r="B17" s="1" t="s">
        <v>228</v>
      </c>
      <c r="C17" t="s">
        <v>1</v>
      </c>
      <c r="D17" t="s">
        <v>307</v>
      </c>
      <c r="E17" t="s">
        <v>308</v>
      </c>
      <c r="F17" t="s">
        <v>309</v>
      </c>
      <c r="G17">
        <v>595</v>
      </c>
      <c r="H17">
        <v>595</v>
      </c>
      <c r="I17">
        <v>595</v>
      </c>
      <c r="J17">
        <v>595</v>
      </c>
      <c r="L17" s="2" t="s">
        <v>310</v>
      </c>
      <c r="M17" s="2" t="s">
        <v>310</v>
      </c>
      <c r="N17" s="2" t="s">
        <v>310</v>
      </c>
      <c r="O17" s="2">
        <v>0</v>
      </c>
      <c r="P17" s="2">
        <v>0</v>
      </c>
      <c r="Q17" s="2" t="s">
        <v>310</v>
      </c>
      <c r="R17" s="2">
        <v>550</v>
      </c>
      <c r="S17" s="2" t="s">
        <v>310</v>
      </c>
      <c r="T17" s="2" t="s">
        <v>310</v>
      </c>
      <c r="U17" s="2">
        <f>+Tabla3[[#This Row],[EX SERVICE]]</f>
        <v>550</v>
      </c>
      <c r="V17" t="s">
        <v>179</v>
      </c>
    </row>
    <row r="18" spans="1:22" hidden="1" x14ac:dyDescent="0.25">
      <c r="A18" t="s">
        <v>195</v>
      </c>
      <c r="B18" s="1" t="s">
        <v>228</v>
      </c>
      <c r="C18" t="s">
        <v>1</v>
      </c>
      <c r="D18" t="s">
        <v>307</v>
      </c>
      <c r="E18" t="s">
        <v>308</v>
      </c>
      <c r="F18" t="s">
        <v>309</v>
      </c>
      <c r="G18">
        <v>596</v>
      </c>
      <c r="H18">
        <v>596</v>
      </c>
      <c r="I18">
        <v>596</v>
      </c>
      <c r="J18">
        <v>596</v>
      </c>
      <c r="L18" s="2" t="s">
        <v>310</v>
      </c>
      <c r="M18" s="2" t="s">
        <v>310</v>
      </c>
      <c r="N18" s="2" t="s">
        <v>310</v>
      </c>
      <c r="O18" s="2">
        <v>0</v>
      </c>
      <c r="P18" s="2">
        <v>0</v>
      </c>
      <c r="Q18" s="2" t="s">
        <v>310</v>
      </c>
      <c r="R18" s="2">
        <v>250</v>
      </c>
      <c r="S18" s="2" t="s">
        <v>310</v>
      </c>
      <c r="T18" s="2" t="s">
        <v>310</v>
      </c>
      <c r="U18" s="2">
        <f>+Tabla3[[#This Row],[EX SERVICE]]</f>
        <v>250</v>
      </c>
      <c r="V18" t="s">
        <v>179</v>
      </c>
    </row>
    <row r="19" spans="1:22" hidden="1" x14ac:dyDescent="0.25">
      <c r="A19" t="s">
        <v>195</v>
      </c>
      <c r="B19" s="1" t="s">
        <v>228</v>
      </c>
      <c r="C19" t="s">
        <v>1</v>
      </c>
      <c r="D19" t="s">
        <v>307</v>
      </c>
      <c r="E19" t="s">
        <v>308</v>
      </c>
      <c r="F19" t="s">
        <v>309</v>
      </c>
      <c r="G19">
        <v>597</v>
      </c>
      <c r="H19">
        <v>597</v>
      </c>
      <c r="I19">
        <v>597</v>
      </c>
      <c r="J19">
        <v>597</v>
      </c>
      <c r="L19" s="2" t="s">
        <v>310</v>
      </c>
      <c r="M19" s="2" t="s">
        <v>310</v>
      </c>
      <c r="N19" s="2" t="s">
        <v>310</v>
      </c>
      <c r="O19" s="2">
        <v>0</v>
      </c>
      <c r="P19" s="2">
        <v>0</v>
      </c>
      <c r="Q19" s="2" t="s">
        <v>310</v>
      </c>
      <c r="R19" s="2">
        <v>168.6</v>
      </c>
      <c r="S19" s="2" t="s">
        <v>310</v>
      </c>
      <c r="T19" s="2" t="s">
        <v>310</v>
      </c>
      <c r="U19" s="2">
        <f>+Tabla3[[#This Row],[EX SERVICE]]</f>
        <v>168.6</v>
      </c>
      <c r="V19" t="s">
        <v>179</v>
      </c>
    </row>
    <row r="20" spans="1:22" hidden="1" x14ac:dyDescent="0.25">
      <c r="A20" t="s">
        <v>195</v>
      </c>
      <c r="B20" s="1" t="s">
        <v>228</v>
      </c>
      <c r="C20" t="s">
        <v>1</v>
      </c>
      <c r="D20" t="s">
        <v>307</v>
      </c>
      <c r="E20" t="s">
        <v>308</v>
      </c>
      <c r="F20" t="s">
        <v>309</v>
      </c>
      <c r="G20">
        <v>598</v>
      </c>
      <c r="H20">
        <v>598</v>
      </c>
      <c r="I20">
        <v>598</v>
      </c>
      <c r="J20">
        <v>598</v>
      </c>
      <c r="L20" s="2" t="s">
        <v>310</v>
      </c>
      <c r="M20" s="2" t="s">
        <v>310</v>
      </c>
      <c r="N20" s="2" t="s">
        <v>310</v>
      </c>
      <c r="O20" s="2">
        <v>0</v>
      </c>
      <c r="P20" s="2">
        <v>0</v>
      </c>
      <c r="Q20" s="2" t="s">
        <v>310</v>
      </c>
      <c r="R20" s="2">
        <v>412</v>
      </c>
      <c r="S20" s="2" t="s">
        <v>310</v>
      </c>
      <c r="T20" s="2" t="s">
        <v>310</v>
      </c>
      <c r="U20" s="2">
        <f>+Tabla3[[#This Row],[EX SERVICE]]</f>
        <v>412</v>
      </c>
      <c r="V20" t="s">
        <v>179</v>
      </c>
    </row>
    <row r="21" spans="1:22" hidden="1" x14ac:dyDescent="0.25">
      <c r="A21" t="s">
        <v>195</v>
      </c>
      <c r="B21" s="1" t="s">
        <v>228</v>
      </c>
      <c r="C21" t="s">
        <v>1</v>
      </c>
      <c r="D21" t="s">
        <v>307</v>
      </c>
      <c r="E21" t="s">
        <v>308</v>
      </c>
      <c r="F21" t="s">
        <v>309</v>
      </c>
      <c r="G21">
        <v>599</v>
      </c>
      <c r="H21">
        <v>599</v>
      </c>
      <c r="I21">
        <v>599</v>
      </c>
      <c r="J21">
        <v>599</v>
      </c>
      <c r="L21" s="2" t="s">
        <v>310</v>
      </c>
      <c r="M21" s="2" t="s">
        <v>310</v>
      </c>
      <c r="N21" s="2" t="s">
        <v>310</v>
      </c>
      <c r="O21" s="2">
        <v>0</v>
      </c>
      <c r="P21" s="2">
        <v>0</v>
      </c>
      <c r="Q21" s="2" t="s">
        <v>310</v>
      </c>
      <c r="R21" s="2">
        <v>300</v>
      </c>
      <c r="S21" s="2" t="s">
        <v>310</v>
      </c>
      <c r="T21" s="2" t="s">
        <v>310</v>
      </c>
      <c r="U21" s="2">
        <f>+Tabla3[[#This Row],[EX SERVICE]]</f>
        <v>300</v>
      </c>
      <c r="V21" t="s">
        <v>179</v>
      </c>
    </row>
    <row r="22" spans="1:22" hidden="1" x14ac:dyDescent="0.25">
      <c r="A22" t="s">
        <v>195</v>
      </c>
      <c r="B22" s="1" t="s">
        <v>229</v>
      </c>
      <c r="C22" t="s">
        <v>1</v>
      </c>
      <c r="D22" t="s">
        <v>307</v>
      </c>
      <c r="E22" t="s">
        <v>308</v>
      </c>
      <c r="F22" t="s">
        <v>309</v>
      </c>
      <c r="G22">
        <v>600</v>
      </c>
      <c r="H22">
        <v>600</v>
      </c>
      <c r="I22">
        <v>600</v>
      </c>
      <c r="J22">
        <v>600</v>
      </c>
      <c r="L22" s="2" t="s">
        <v>310</v>
      </c>
      <c r="M22" s="2" t="s">
        <v>310</v>
      </c>
      <c r="N22" s="2" t="s">
        <v>310</v>
      </c>
      <c r="O22" s="2">
        <v>0</v>
      </c>
      <c r="P22" s="2">
        <v>0</v>
      </c>
      <c r="Q22" s="2" t="s">
        <v>310</v>
      </c>
      <c r="R22" s="2">
        <v>95</v>
      </c>
      <c r="S22" s="2" t="s">
        <v>310</v>
      </c>
      <c r="T22" s="2" t="s">
        <v>310</v>
      </c>
      <c r="U22" s="2">
        <f>+Tabla3[[#This Row],[EX SERVICE]]</f>
        <v>95</v>
      </c>
      <c r="V22" t="s">
        <v>179</v>
      </c>
    </row>
    <row r="23" spans="1:22" hidden="1" x14ac:dyDescent="0.25">
      <c r="A23" t="s">
        <v>195</v>
      </c>
      <c r="B23" s="1" t="s">
        <v>229</v>
      </c>
      <c r="C23" t="s">
        <v>1</v>
      </c>
      <c r="D23" t="s">
        <v>307</v>
      </c>
      <c r="E23" t="s">
        <v>308</v>
      </c>
      <c r="F23" t="s">
        <v>309</v>
      </c>
      <c r="G23">
        <v>601</v>
      </c>
      <c r="H23">
        <v>601</v>
      </c>
      <c r="I23">
        <v>601</v>
      </c>
      <c r="J23">
        <v>601</v>
      </c>
      <c r="L23" s="2" t="s">
        <v>310</v>
      </c>
      <c r="M23" s="2" t="s">
        <v>310</v>
      </c>
      <c r="N23" s="2" t="s">
        <v>310</v>
      </c>
      <c r="O23" s="2">
        <v>0</v>
      </c>
      <c r="P23" s="2">
        <v>0</v>
      </c>
      <c r="Q23" s="2" t="s">
        <v>310</v>
      </c>
      <c r="R23" s="2">
        <v>95</v>
      </c>
      <c r="S23" s="2" t="s">
        <v>310</v>
      </c>
      <c r="T23" s="2" t="s">
        <v>310</v>
      </c>
      <c r="U23" s="2">
        <f>+Tabla3[[#This Row],[EX SERVICE]]</f>
        <v>95</v>
      </c>
      <c r="V23" t="s">
        <v>179</v>
      </c>
    </row>
    <row r="24" spans="1:22" hidden="1" x14ac:dyDescent="0.25">
      <c r="A24" t="s">
        <v>195</v>
      </c>
      <c r="B24" s="1" t="s">
        <v>229</v>
      </c>
      <c r="C24" t="s">
        <v>1</v>
      </c>
      <c r="D24" t="s">
        <v>307</v>
      </c>
      <c r="E24" t="s">
        <v>308</v>
      </c>
      <c r="F24" t="s">
        <v>309</v>
      </c>
      <c r="G24">
        <v>602</v>
      </c>
      <c r="H24">
        <v>602</v>
      </c>
      <c r="I24">
        <v>602</v>
      </c>
      <c r="J24">
        <v>602</v>
      </c>
      <c r="L24" s="2" t="s">
        <v>310</v>
      </c>
      <c r="M24" s="2" t="s">
        <v>310</v>
      </c>
      <c r="N24" s="2" t="s">
        <v>310</v>
      </c>
      <c r="O24" s="2">
        <v>0</v>
      </c>
      <c r="P24" s="2">
        <v>0</v>
      </c>
      <c r="Q24" s="2" t="s">
        <v>310</v>
      </c>
      <c r="R24" s="2">
        <v>1100</v>
      </c>
      <c r="S24" s="2" t="s">
        <v>310</v>
      </c>
      <c r="T24" s="2" t="s">
        <v>310</v>
      </c>
      <c r="U24" s="2">
        <f>+Tabla3[[#This Row],[EX SERVICE]]</f>
        <v>1100</v>
      </c>
      <c r="V24" t="s">
        <v>179</v>
      </c>
    </row>
    <row r="25" spans="1:22" hidden="1" x14ac:dyDescent="0.25">
      <c r="A25" t="s">
        <v>195</v>
      </c>
      <c r="B25" s="1" t="s">
        <v>229</v>
      </c>
      <c r="C25" t="s">
        <v>1</v>
      </c>
      <c r="D25" t="s">
        <v>307</v>
      </c>
      <c r="E25" t="s">
        <v>308</v>
      </c>
      <c r="F25" t="s">
        <v>309</v>
      </c>
      <c r="G25">
        <v>603</v>
      </c>
      <c r="H25">
        <v>603</v>
      </c>
      <c r="I25">
        <v>603</v>
      </c>
      <c r="J25">
        <v>603</v>
      </c>
      <c r="L25" s="2" t="s">
        <v>310</v>
      </c>
      <c r="M25" s="2" t="s">
        <v>310</v>
      </c>
      <c r="N25" s="2" t="s">
        <v>310</v>
      </c>
      <c r="O25" s="2">
        <v>0</v>
      </c>
      <c r="P25" s="2">
        <v>0</v>
      </c>
      <c r="Q25" s="2" t="s">
        <v>310</v>
      </c>
      <c r="R25" s="2">
        <v>575.83000000000004</v>
      </c>
      <c r="S25" s="2" t="s">
        <v>310</v>
      </c>
      <c r="T25" s="2" t="s">
        <v>310</v>
      </c>
      <c r="U25" s="2">
        <f>+Tabla3[[#This Row],[EX SERVICE]]</f>
        <v>575.83000000000004</v>
      </c>
      <c r="V25" t="s">
        <v>179</v>
      </c>
    </row>
    <row r="26" spans="1:22" hidden="1" x14ac:dyDescent="0.25">
      <c r="A26" t="s">
        <v>195</v>
      </c>
      <c r="B26" s="1" t="s">
        <v>229</v>
      </c>
      <c r="C26" t="s">
        <v>1</v>
      </c>
      <c r="D26" t="s">
        <v>307</v>
      </c>
      <c r="E26" t="s">
        <v>308</v>
      </c>
      <c r="F26" t="s">
        <v>309</v>
      </c>
      <c r="G26">
        <v>604</v>
      </c>
      <c r="H26">
        <v>604</v>
      </c>
      <c r="I26">
        <v>604</v>
      </c>
      <c r="J26">
        <v>604</v>
      </c>
      <c r="L26" s="2" t="s">
        <v>310</v>
      </c>
      <c r="M26" s="2" t="s">
        <v>310</v>
      </c>
      <c r="N26" s="2" t="s">
        <v>310</v>
      </c>
      <c r="O26" s="2">
        <v>0</v>
      </c>
      <c r="P26" s="2">
        <v>0</v>
      </c>
      <c r="Q26" s="2" t="s">
        <v>310</v>
      </c>
      <c r="R26" s="2">
        <v>0</v>
      </c>
      <c r="S26" s="2" t="s">
        <v>310</v>
      </c>
      <c r="T26" s="2" t="s">
        <v>310</v>
      </c>
      <c r="U26" s="2">
        <f>+Tabla3[[#This Row],[EX SERVICE]]</f>
        <v>0</v>
      </c>
      <c r="V26" t="s">
        <v>179</v>
      </c>
    </row>
    <row r="27" spans="1:22" hidden="1" x14ac:dyDescent="0.25">
      <c r="A27" t="s">
        <v>195</v>
      </c>
      <c r="B27" s="1" t="s">
        <v>229</v>
      </c>
      <c r="C27" t="s">
        <v>1</v>
      </c>
      <c r="D27" t="s">
        <v>307</v>
      </c>
      <c r="E27" t="s">
        <v>308</v>
      </c>
      <c r="F27" t="s">
        <v>309</v>
      </c>
      <c r="G27">
        <v>605</v>
      </c>
      <c r="H27">
        <v>605</v>
      </c>
      <c r="I27">
        <v>605</v>
      </c>
      <c r="J27">
        <v>605</v>
      </c>
      <c r="L27" s="2" t="s">
        <v>310</v>
      </c>
      <c r="M27" s="2" t="s">
        <v>310</v>
      </c>
      <c r="N27" s="2" t="s">
        <v>310</v>
      </c>
      <c r="O27" s="2">
        <v>0</v>
      </c>
      <c r="P27" s="2">
        <v>0</v>
      </c>
      <c r="Q27" s="2" t="s">
        <v>310</v>
      </c>
      <c r="R27" s="2">
        <v>550</v>
      </c>
      <c r="S27" s="2" t="s">
        <v>310</v>
      </c>
      <c r="T27" s="2" t="s">
        <v>310</v>
      </c>
      <c r="U27" s="2">
        <f>+Tabla3[[#This Row],[EX SERVICE]]</f>
        <v>550</v>
      </c>
      <c r="V27" t="s">
        <v>179</v>
      </c>
    </row>
    <row r="28" spans="1:22" hidden="1" x14ac:dyDescent="0.25">
      <c r="A28" t="s">
        <v>195</v>
      </c>
      <c r="B28" s="1" t="s">
        <v>215</v>
      </c>
      <c r="C28" t="s">
        <v>1</v>
      </c>
      <c r="D28" t="s">
        <v>307</v>
      </c>
      <c r="E28" t="s">
        <v>308</v>
      </c>
      <c r="F28" t="s">
        <v>309</v>
      </c>
      <c r="G28">
        <v>606</v>
      </c>
      <c r="H28">
        <v>606</v>
      </c>
      <c r="I28">
        <v>606</v>
      </c>
      <c r="J28">
        <v>606</v>
      </c>
      <c r="L28" s="2" t="s">
        <v>310</v>
      </c>
      <c r="M28" s="2" t="s">
        <v>310</v>
      </c>
      <c r="N28" s="2" t="s">
        <v>310</v>
      </c>
      <c r="O28" s="2">
        <v>0</v>
      </c>
      <c r="P28" s="2">
        <v>0</v>
      </c>
      <c r="Q28" s="2" t="s">
        <v>310</v>
      </c>
      <c r="R28" s="2">
        <v>50</v>
      </c>
      <c r="S28" s="2" t="s">
        <v>310</v>
      </c>
      <c r="T28" s="2" t="s">
        <v>310</v>
      </c>
      <c r="U28" s="2">
        <f>+Tabla3[[#This Row],[EX SERVICE]]</f>
        <v>50</v>
      </c>
      <c r="V28" t="s">
        <v>179</v>
      </c>
    </row>
    <row r="29" spans="1:22" hidden="1" x14ac:dyDescent="0.25">
      <c r="A29" t="s">
        <v>195</v>
      </c>
      <c r="B29" s="1" t="s">
        <v>215</v>
      </c>
      <c r="C29" t="s">
        <v>1</v>
      </c>
      <c r="D29" t="s">
        <v>307</v>
      </c>
      <c r="E29" t="s">
        <v>308</v>
      </c>
      <c r="F29" t="s">
        <v>309</v>
      </c>
      <c r="G29">
        <v>607</v>
      </c>
      <c r="H29">
        <v>607</v>
      </c>
      <c r="I29">
        <v>607</v>
      </c>
      <c r="J29">
        <v>607</v>
      </c>
      <c r="L29" s="2" t="s">
        <v>310</v>
      </c>
      <c r="M29" s="2" t="s">
        <v>310</v>
      </c>
      <c r="N29" s="2" t="s">
        <v>310</v>
      </c>
      <c r="O29" s="2">
        <v>0</v>
      </c>
      <c r="P29" s="2">
        <v>0</v>
      </c>
      <c r="Q29" s="2" t="s">
        <v>310</v>
      </c>
      <c r="R29" s="2">
        <v>95</v>
      </c>
      <c r="S29" s="2" t="s">
        <v>310</v>
      </c>
      <c r="T29" s="2" t="s">
        <v>310</v>
      </c>
      <c r="U29" s="2">
        <f>+Tabla3[[#This Row],[EX SERVICE]]</f>
        <v>95</v>
      </c>
      <c r="V29" t="s">
        <v>179</v>
      </c>
    </row>
    <row r="30" spans="1:22" hidden="1" x14ac:dyDescent="0.25">
      <c r="A30" t="s">
        <v>195</v>
      </c>
      <c r="B30" s="1" t="s">
        <v>215</v>
      </c>
      <c r="C30" t="s">
        <v>1</v>
      </c>
      <c r="D30" t="s">
        <v>307</v>
      </c>
      <c r="E30" t="s">
        <v>308</v>
      </c>
      <c r="F30" t="s">
        <v>309</v>
      </c>
      <c r="G30">
        <v>608</v>
      </c>
      <c r="H30">
        <v>608</v>
      </c>
      <c r="I30">
        <v>608</v>
      </c>
      <c r="J30">
        <v>608</v>
      </c>
      <c r="L30" s="2" t="s">
        <v>310</v>
      </c>
      <c r="M30" s="2" t="s">
        <v>310</v>
      </c>
      <c r="N30" s="2" t="s">
        <v>310</v>
      </c>
      <c r="O30" s="2">
        <v>0</v>
      </c>
      <c r="P30" s="2">
        <v>0</v>
      </c>
      <c r="Q30" s="2" t="s">
        <v>310</v>
      </c>
      <c r="R30" s="2">
        <v>450</v>
      </c>
      <c r="S30" s="2" t="s">
        <v>310</v>
      </c>
      <c r="T30" s="2" t="s">
        <v>310</v>
      </c>
      <c r="U30" s="2">
        <f>+Tabla3[[#This Row],[EX SERVICE]]</f>
        <v>450</v>
      </c>
      <c r="V30" t="s">
        <v>179</v>
      </c>
    </row>
    <row r="31" spans="1:22" hidden="1" x14ac:dyDescent="0.25">
      <c r="A31" t="s">
        <v>195</v>
      </c>
      <c r="B31" s="1" t="s">
        <v>215</v>
      </c>
      <c r="C31" t="s">
        <v>1</v>
      </c>
      <c r="D31" t="s">
        <v>307</v>
      </c>
      <c r="E31" t="s">
        <v>308</v>
      </c>
      <c r="F31" t="s">
        <v>309</v>
      </c>
      <c r="G31">
        <v>609</v>
      </c>
      <c r="H31">
        <v>609</v>
      </c>
      <c r="I31">
        <v>609</v>
      </c>
      <c r="J31">
        <v>609</v>
      </c>
      <c r="L31" s="2" t="s">
        <v>310</v>
      </c>
      <c r="M31" s="2" t="s">
        <v>310</v>
      </c>
      <c r="N31" s="2" t="s">
        <v>310</v>
      </c>
      <c r="O31" s="2">
        <v>0</v>
      </c>
      <c r="P31" s="2">
        <v>0</v>
      </c>
      <c r="Q31" s="2" t="s">
        <v>310</v>
      </c>
      <c r="R31" s="2">
        <v>350</v>
      </c>
      <c r="S31" s="2" t="s">
        <v>310</v>
      </c>
      <c r="T31" s="2" t="s">
        <v>310</v>
      </c>
      <c r="U31" s="2">
        <f>+Tabla3[[#This Row],[EX SERVICE]]</f>
        <v>350</v>
      </c>
      <c r="V31" t="s">
        <v>179</v>
      </c>
    </row>
    <row r="32" spans="1:22" hidden="1" x14ac:dyDescent="0.25">
      <c r="A32" t="s">
        <v>195</v>
      </c>
      <c r="B32" s="1" t="s">
        <v>215</v>
      </c>
      <c r="C32" t="s">
        <v>1</v>
      </c>
      <c r="D32" t="s">
        <v>307</v>
      </c>
      <c r="E32" t="s">
        <v>308</v>
      </c>
      <c r="F32" t="s">
        <v>309</v>
      </c>
      <c r="G32">
        <v>610</v>
      </c>
      <c r="H32">
        <v>610</v>
      </c>
      <c r="I32">
        <v>610</v>
      </c>
      <c r="J32">
        <v>610</v>
      </c>
      <c r="L32" s="2" t="s">
        <v>310</v>
      </c>
      <c r="M32" s="2" t="s">
        <v>310</v>
      </c>
      <c r="N32" s="2" t="s">
        <v>310</v>
      </c>
      <c r="O32" s="2">
        <v>0</v>
      </c>
      <c r="P32" s="2">
        <v>0</v>
      </c>
      <c r="Q32" s="2" t="s">
        <v>310</v>
      </c>
      <c r="R32" s="2">
        <v>241.6</v>
      </c>
      <c r="S32" s="2" t="s">
        <v>310</v>
      </c>
      <c r="T32" s="2" t="s">
        <v>310</v>
      </c>
      <c r="U32" s="2">
        <f>+Tabla3[[#This Row],[EX SERVICE]]</f>
        <v>241.6</v>
      </c>
      <c r="V32" t="s">
        <v>179</v>
      </c>
    </row>
    <row r="33" spans="1:22" hidden="1" x14ac:dyDescent="0.25">
      <c r="A33" t="s">
        <v>195</v>
      </c>
      <c r="B33" s="1" t="s">
        <v>215</v>
      </c>
      <c r="C33" t="s">
        <v>1</v>
      </c>
      <c r="D33" t="s">
        <v>307</v>
      </c>
      <c r="E33" t="s">
        <v>308</v>
      </c>
      <c r="F33" t="s">
        <v>309</v>
      </c>
      <c r="G33">
        <v>611</v>
      </c>
      <c r="H33">
        <v>611</v>
      </c>
      <c r="I33">
        <v>611</v>
      </c>
      <c r="J33">
        <v>611</v>
      </c>
      <c r="L33" s="2" t="s">
        <v>310</v>
      </c>
      <c r="M33" s="2" t="s">
        <v>310</v>
      </c>
      <c r="N33" s="2" t="s">
        <v>310</v>
      </c>
      <c r="O33" s="2">
        <v>0</v>
      </c>
      <c r="P33" s="2">
        <v>0</v>
      </c>
      <c r="Q33" s="2" t="s">
        <v>310</v>
      </c>
      <c r="R33" s="2">
        <v>225</v>
      </c>
      <c r="S33" s="2" t="s">
        <v>310</v>
      </c>
      <c r="T33" s="2" t="s">
        <v>310</v>
      </c>
      <c r="U33" s="2">
        <f>+Tabla3[[#This Row],[EX SERVICE]]</f>
        <v>225</v>
      </c>
      <c r="V33" t="s">
        <v>179</v>
      </c>
    </row>
    <row r="34" spans="1:22" hidden="1" x14ac:dyDescent="0.25">
      <c r="A34" t="s">
        <v>195</v>
      </c>
      <c r="B34" s="1" t="s">
        <v>216</v>
      </c>
      <c r="C34" t="s">
        <v>1</v>
      </c>
      <c r="D34" t="s">
        <v>307</v>
      </c>
      <c r="E34" t="s">
        <v>308</v>
      </c>
      <c r="F34" t="s">
        <v>309</v>
      </c>
      <c r="G34">
        <v>612</v>
      </c>
      <c r="H34">
        <v>612</v>
      </c>
      <c r="I34">
        <v>612</v>
      </c>
      <c r="J34">
        <v>612</v>
      </c>
      <c r="L34" s="2" t="s">
        <v>310</v>
      </c>
      <c r="M34" s="2" t="s">
        <v>310</v>
      </c>
      <c r="N34" s="2" t="s">
        <v>310</v>
      </c>
      <c r="O34" s="2">
        <v>0</v>
      </c>
      <c r="P34" s="2">
        <v>0</v>
      </c>
      <c r="Q34" s="2" t="s">
        <v>310</v>
      </c>
      <c r="R34" s="2">
        <v>788</v>
      </c>
      <c r="S34" s="2" t="s">
        <v>310</v>
      </c>
      <c r="T34" s="2" t="s">
        <v>310</v>
      </c>
      <c r="U34" s="2">
        <f>+Tabla3[[#This Row],[EX SERVICE]]</f>
        <v>788</v>
      </c>
      <c r="V34" t="s">
        <v>179</v>
      </c>
    </row>
    <row r="35" spans="1:22" hidden="1" x14ac:dyDescent="0.25">
      <c r="A35" t="s">
        <v>195</v>
      </c>
      <c r="B35" s="1" t="s">
        <v>216</v>
      </c>
      <c r="C35" t="s">
        <v>1</v>
      </c>
      <c r="D35" t="s">
        <v>307</v>
      </c>
      <c r="E35" t="s">
        <v>308</v>
      </c>
      <c r="F35" t="s">
        <v>309</v>
      </c>
      <c r="G35">
        <v>613</v>
      </c>
      <c r="H35">
        <v>613</v>
      </c>
      <c r="I35">
        <v>613</v>
      </c>
      <c r="J35">
        <v>613</v>
      </c>
      <c r="L35" s="2" t="s">
        <v>310</v>
      </c>
      <c r="M35" s="2" t="s">
        <v>310</v>
      </c>
      <c r="N35" s="2" t="s">
        <v>310</v>
      </c>
      <c r="O35" s="2">
        <v>0</v>
      </c>
      <c r="P35" s="2">
        <v>0</v>
      </c>
      <c r="Q35" s="2" t="s">
        <v>310</v>
      </c>
      <c r="R35" s="2">
        <v>521.9</v>
      </c>
      <c r="S35" s="2" t="s">
        <v>310</v>
      </c>
      <c r="T35" s="2" t="s">
        <v>310</v>
      </c>
      <c r="U35" s="2">
        <f>+Tabla3[[#This Row],[EX SERVICE]]</f>
        <v>521.9</v>
      </c>
      <c r="V35" t="s">
        <v>179</v>
      </c>
    </row>
    <row r="36" spans="1:22" hidden="1" x14ac:dyDescent="0.25">
      <c r="A36" t="s">
        <v>195</v>
      </c>
      <c r="B36" s="1" t="s">
        <v>219</v>
      </c>
      <c r="C36" t="s">
        <v>1</v>
      </c>
      <c r="D36" t="s">
        <v>307</v>
      </c>
      <c r="E36" t="s">
        <v>308</v>
      </c>
      <c r="F36" t="s">
        <v>309</v>
      </c>
      <c r="G36">
        <v>614</v>
      </c>
      <c r="H36">
        <v>614</v>
      </c>
      <c r="I36">
        <v>614</v>
      </c>
      <c r="J36">
        <v>614</v>
      </c>
      <c r="L36" s="2" t="s">
        <v>310</v>
      </c>
      <c r="M36" s="2" t="s">
        <v>310</v>
      </c>
      <c r="N36" s="2" t="s">
        <v>310</v>
      </c>
      <c r="O36" s="2">
        <v>0</v>
      </c>
      <c r="P36" s="2">
        <v>0</v>
      </c>
      <c r="Q36" s="2" t="s">
        <v>310</v>
      </c>
      <c r="R36" s="2">
        <v>572</v>
      </c>
      <c r="S36" s="2" t="s">
        <v>310</v>
      </c>
      <c r="T36" s="2" t="s">
        <v>310</v>
      </c>
      <c r="U36" s="2">
        <f>+Tabla3[[#This Row],[EX SERVICE]]</f>
        <v>572</v>
      </c>
      <c r="V36" t="s">
        <v>179</v>
      </c>
    </row>
    <row r="37" spans="1:22" hidden="1" x14ac:dyDescent="0.25">
      <c r="A37" t="s">
        <v>195</v>
      </c>
      <c r="B37" s="1" t="s">
        <v>219</v>
      </c>
      <c r="C37" t="s">
        <v>1</v>
      </c>
      <c r="D37" t="s">
        <v>307</v>
      </c>
      <c r="E37" t="s">
        <v>308</v>
      </c>
      <c r="F37" t="s">
        <v>309</v>
      </c>
      <c r="G37">
        <v>615</v>
      </c>
      <c r="H37">
        <v>615</v>
      </c>
      <c r="I37">
        <v>615</v>
      </c>
      <c r="J37">
        <v>615</v>
      </c>
      <c r="L37" s="2" t="s">
        <v>310</v>
      </c>
      <c r="M37" s="2" t="s">
        <v>310</v>
      </c>
      <c r="N37" s="2" t="s">
        <v>310</v>
      </c>
      <c r="O37" s="2">
        <v>0</v>
      </c>
      <c r="P37" s="2">
        <v>0</v>
      </c>
      <c r="Q37" s="2" t="s">
        <v>310</v>
      </c>
      <c r="R37" s="2">
        <v>0</v>
      </c>
      <c r="S37" s="2" t="s">
        <v>310</v>
      </c>
      <c r="T37" s="2" t="s">
        <v>310</v>
      </c>
      <c r="U37" s="2">
        <f>+Tabla3[[#This Row],[EX SERVICE]]</f>
        <v>0</v>
      </c>
      <c r="V37" t="s">
        <v>179</v>
      </c>
    </row>
    <row r="38" spans="1:22" hidden="1" x14ac:dyDescent="0.25">
      <c r="A38" t="s">
        <v>195</v>
      </c>
      <c r="B38" s="1" t="s">
        <v>219</v>
      </c>
      <c r="C38" t="s">
        <v>1</v>
      </c>
      <c r="D38" t="s">
        <v>307</v>
      </c>
      <c r="E38" t="s">
        <v>308</v>
      </c>
      <c r="F38" t="s">
        <v>309</v>
      </c>
      <c r="G38">
        <v>616</v>
      </c>
      <c r="H38">
        <v>616</v>
      </c>
      <c r="I38">
        <v>616</v>
      </c>
      <c r="J38">
        <v>616</v>
      </c>
      <c r="L38" s="2" t="s">
        <v>310</v>
      </c>
      <c r="M38" s="2" t="s">
        <v>310</v>
      </c>
      <c r="N38" s="2" t="s">
        <v>310</v>
      </c>
      <c r="O38" s="2">
        <v>0</v>
      </c>
      <c r="P38" s="2">
        <v>0</v>
      </c>
      <c r="Q38" s="2" t="s">
        <v>310</v>
      </c>
      <c r="R38" s="2">
        <v>0</v>
      </c>
      <c r="S38" s="2" t="s">
        <v>310</v>
      </c>
      <c r="T38" s="2" t="s">
        <v>310</v>
      </c>
      <c r="U38" s="2">
        <f>+Tabla3[[#This Row],[EX SERVICE]]</f>
        <v>0</v>
      </c>
      <c r="V38" t="s">
        <v>179</v>
      </c>
    </row>
    <row r="39" spans="1:22" hidden="1" x14ac:dyDescent="0.25">
      <c r="A39" t="s">
        <v>195</v>
      </c>
      <c r="B39" s="1" t="s">
        <v>236</v>
      </c>
      <c r="C39" t="s">
        <v>1</v>
      </c>
      <c r="D39" t="s">
        <v>307</v>
      </c>
      <c r="E39" t="s">
        <v>308</v>
      </c>
      <c r="F39" t="s">
        <v>309</v>
      </c>
      <c r="G39">
        <v>617</v>
      </c>
      <c r="H39">
        <v>617</v>
      </c>
      <c r="I39">
        <v>617</v>
      </c>
      <c r="J39">
        <v>617</v>
      </c>
      <c r="L39" s="2" t="s">
        <v>310</v>
      </c>
      <c r="M39" s="2" t="s">
        <v>310</v>
      </c>
      <c r="N39" s="2" t="s">
        <v>310</v>
      </c>
      <c r="O39" s="2">
        <v>0</v>
      </c>
      <c r="P39" s="2">
        <v>0</v>
      </c>
      <c r="Q39" s="2" t="s">
        <v>310</v>
      </c>
      <c r="R39" s="2">
        <v>175</v>
      </c>
      <c r="S39" s="2" t="s">
        <v>310</v>
      </c>
      <c r="T39" s="2" t="s">
        <v>310</v>
      </c>
      <c r="U39" s="2">
        <f>+Tabla3[[#This Row],[EX SERVICE]]</f>
        <v>175</v>
      </c>
      <c r="V39" t="s">
        <v>179</v>
      </c>
    </row>
    <row r="40" spans="1:22" hidden="1" x14ac:dyDescent="0.25">
      <c r="A40" t="s">
        <v>195</v>
      </c>
      <c r="B40" s="1" t="s">
        <v>236</v>
      </c>
      <c r="C40" t="s">
        <v>1</v>
      </c>
      <c r="D40" t="s">
        <v>307</v>
      </c>
      <c r="E40" t="s">
        <v>308</v>
      </c>
      <c r="F40" t="s">
        <v>309</v>
      </c>
      <c r="G40">
        <v>618</v>
      </c>
      <c r="H40">
        <v>618</v>
      </c>
      <c r="I40">
        <v>618</v>
      </c>
      <c r="J40">
        <v>618</v>
      </c>
      <c r="L40" s="2" t="s">
        <v>310</v>
      </c>
      <c r="M40" s="2" t="s">
        <v>310</v>
      </c>
      <c r="N40" s="2" t="s">
        <v>310</v>
      </c>
      <c r="O40" s="2">
        <v>0</v>
      </c>
      <c r="P40" s="2">
        <v>0</v>
      </c>
      <c r="Q40" s="2" t="s">
        <v>310</v>
      </c>
      <c r="R40" s="2">
        <v>60</v>
      </c>
      <c r="S40" s="2" t="s">
        <v>310</v>
      </c>
      <c r="T40" s="2" t="s">
        <v>310</v>
      </c>
      <c r="U40" s="2">
        <f>+Tabla3[[#This Row],[EX SERVICE]]</f>
        <v>60</v>
      </c>
      <c r="V40" t="s">
        <v>179</v>
      </c>
    </row>
    <row r="41" spans="1:22" hidden="1" x14ac:dyDescent="0.25">
      <c r="A41" t="s">
        <v>195</v>
      </c>
      <c r="B41" s="1" t="s">
        <v>236</v>
      </c>
      <c r="C41" t="s">
        <v>1</v>
      </c>
      <c r="D41" t="s">
        <v>307</v>
      </c>
      <c r="E41" t="s">
        <v>308</v>
      </c>
      <c r="F41" t="s">
        <v>309</v>
      </c>
      <c r="G41">
        <v>619</v>
      </c>
      <c r="H41">
        <v>619</v>
      </c>
      <c r="I41">
        <v>619</v>
      </c>
      <c r="J41">
        <v>619</v>
      </c>
      <c r="L41" s="2" t="s">
        <v>310</v>
      </c>
      <c r="M41" s="2" t="s">
        <v>310</v>
      </c>
      <c r="N41" s="2" t="s">
        <v>310</v>
      </c>
      <c r="O41" s="2">
        <v>0</v>
      </c>
      <c r="P41" s="2">
        <v>0</v>
      </c>
      <c r="Q41" s="2" t="s">
        <v>310</v>
      </c>
      <c r="R41" s="2">
        <v>95</v>
      </c>
      <c r="S41" s="2" t="s">
        <v>310</v>
      </c>
      <c r="T41" s="2" t="s">
        <v>310</v>
      </c>
      <c r="U41" s="2">
        <f>+Tabla3[[#This Row],[EX SERVICE]]</f>
        <v>95</v>
      </c>
      <c r="V41" t="s">
        <v>179</v>
      </c>
    </row>
    <row r="42" spans="1:22" hidden="1" x14ac:dyDescent="0.25">
      <c r="A42" t="s">
        <v>195</v>
      </c>
      <c r="B42" s="1" t="s">
        <v>236</v>
      </c>
      <c r="C42" t="s">
        <v>1</v>
      </c>
      <c r="D42" t="s">
        <v>307</v>
      </c>
      <c r="E42" t="s">
        <v>308</v>
      </c>
      <c r="F42" t="s">
        <v>309</v>
      </c>
      <c r="G42">
        <v>620</v>
      </c>
      <c r="H42">
        <v>620</v>
      </c>
      <c r="I42">
        <v>620</v>
      </c>
      <c r="J42">
        <v>620</v>
      </c>
      <c r="L42" s="2" t="s">
        <v>310</v>
      </c>
      <c r="M42" s="2" t="s">
        <v>310</v>
      </c>
      <c r="N42" s="2" t="s">
        <v>310</v>
      </c>
      <c r="O42" s="2">
        <v>0</v>
      </c>
      <c r="P42" s="2">
        <v>0</v>
      </c>
      <c r="Q42" s="2" t="s">
        <v>310</v>
      </c>
      <c r="R42" s="2">
        <v>550</v>
      </c>
      <c r="S42" s="2" t="s">
        <v>310</v>
      </c>
      <c r="T42" s="2" t="s">
        <v>310</v>
      </c>
      <c r="U42" s="2">
        <f>+Tabla3[[#This Row],[EX SERVICE]]</f>
        <v>550</v>
      </c>
      <c r="V42" t="s">
        <v>179</v>
      </c>
    </row>
    <row r="43" spans="1:22" hidden="1" x14ac:dyDescent="0.25">
      <c r="A43" t="s">
        <v>195</v>
      </c>
      <c r="B43" s="1" t="s">
        <v>233</v>
      </c>
      <c r="C43" t="s">
        <v>1</v>
      </c>
      <c r="D43" t="s">
        <v>307</v>
      </c>
      <c r="E43" t="s">
        <v>308</v>
      </c>
      <c r="F43" t="s">
        <v>309</v>
      </c>
      <c r="G43">
        <v>621</v>
      </c>
      <c r="H43">
        <v>621</v>
      </c>
      <c r="I43">
        <v>621</v>
      </c>
      <c r="J43">
        <v>621</v>
      </c>
      <c r="L43" s="2" t="s">
        <v>310</v>
      </c>
      <c r="M43" s="2" t="s">
        <v>310</v>
      </c>
      <c r="N43" s="2" t="s">
        <v>310</v>
      </c>
      <c r="O43" s="2">
        <v>0</v>
      </c>
      <c r="P43" s="2">
        <v>0</v>
      </c>
      <c r="Q43" s="2" t="s">
        <v>310</v>
      </c>
      <c r="R43" s="2">
        <v>825</v>
      </c>
      <c r="S43" s="2" t="s">
        <v>310</v>
      </c>
      <c r="T43" s="2" t="s">
        <v>310</v>
      </c>
      <c r="U43" s="2">
        <f>+Tabla3[[#This Row],[EX SERVICE]]</f>
        <v>825</v>
      </c>
      <c r="V43" t="s">
        <v>179</v>
      </c>
    </row>
    <row r="44" spans="1:22" hidden="1" x14ac:dyDescent="0.25">
      <c r="A44" t="s">
        <v>195</v>
      </c>
      <c r="B44" s="1" t="s">
        <v>233</v>
      </c>
      <c r="C44" t="s">
        <v>1</v>
      </c>
      <c r="D44" t="s">
        <v>307</v>
      </c>
      <c r="E44" t="s">
        <v>308</v>
      </c>
      <c r="F44" t="s">
        <v>309</v>
      </c>
      <c r="G44">
        <v>622</v>
      </c>
      <c r="H44">
        <v>622</v>
      </c>
      <c r="I44">
        <v>622</v>
      </c>
      <c r="J44">
        <v>622</v>
      </c>
      <c r="L44" s="2" t="s">
        <v>310</v>
      </c>
      <c r="M44" s="2" t="s">
        <v>310</v>
      </c>
      <c r="N44" s="2" t="s">
        <v>310</v>
      </c>
      <c r="O44" s="2">
        <v>0</v>
      </c>
      <c r="P44" s="2">
        <v>0</v>
      </c>
      <c r="Q44" s="2" t="s">
        <v>310</v>
      </c>
      <c r="R44" s="2">
        <v>660</v>
      </c>
      <c r="S44" s="2" t="s">
        <v>310</v>
      </c>
      <c r="T44" s="2" t="s">
        <v>310</v>
      </c>
      <c r="U44" s="2">
        <f>+Tabla3[[#This Row],[EX SERVICE]]</f>
        <v>660</v>
      </c>
      <c r="V44" t="s">
        <v>179</v>
      </c>
    </row>
    <row r="45" spans="1:22" hidden="1" x14ac:dyDescent="0.25">
      <c r="A45" t="s">
        <v>195</v>
      </c>
      <c r="B45" s="1" t="s">
        <v>233</v>
      </c>
      <c r="C45" t="s">
        <v>1</v>
      </c>
      <c r="D45" t="s">
        <v>307</v>
      </c>
      <c r="E45" t="s">
        <v>308</v>
      </c>
      <c r="F45" t="s">
        <v>309</v>
      </c>
      <c r="G45">
        <v>623</v>
      </c>
      <c r="H45">
        <v>623</v>
      </c>
      <c r="I45">
        <v>623</v>
      </c>
      <c r="J45">
        <v>623</v>
      </c>
      <c r="L45" s="2" t="s">
        <v>310</v>
      </c>
      <c r="M45" s="2" t="s">
        <v>310</v>
      </c>
      <c r="N45" s="2" t="s">
        <v>310</v>
      </c>
      <c r="O45" s="2">
        <v>0</v>
      </c>
      <c r="P45" s="2">
        <v>0</v>
      </c>
      <c r="Q45" s="2" t="s">
        <v>310</v>
      </c>
      <c r="R45" s="2">
        <v>550</v>
      </c>
      <c r="S45" s="2" t="s">
        <v>310</v>
      </c>
      <c r="T45" s="2" t="s">
        <v>310</v>
      </c>
      <c r="U45" s="2">
        <f>+Tabla3[[#This Row],[EX SERVICE]]</f>
        <v>550</v>
      </c>
      <c r="V45" t="s">
        <v>179</v>
      </c>
    </row>
    <row r="46" spans="1:22" hidden="1" x14ac:dyDescent="0.25">
      <c r="A46" t="s">
        <v>195</v>
      </c>
      <c r="B46" s="1" t="s">
        <v>233</v>
      </c>
      <c r="C46" t="s">
        <v>1</v>
      </c>
      <c r="D46" t="s">
        <v>307</v>
      </c>
      <c r="E46" t="s">
        <v>308</v>
      </c>
      <c r="F46" t="s">
        <v>309</v>
      </c>
      <c r="G46">
        <v>624</v>
      </c>
      <c r="H46">
        <v>624</v>
      </c>
      <c r="I46">
        <v>624</v>
      </c>
      <c r="J46">
        <v>624</v>
      </c>
      <c r="L46" s="2" t="s">
        <v>310</v>
      </c>
      <c r="M46" s="2" t="s">
        <v>310</v>
      </c>
      <c r="N46" s="2" t="s">
        <v>310</v>
      </c>
      <c r="O46" s="2">
        <v>0</v>
      </c>
      <c r="P46" s="2">
        <v>0</v>
      </c>
      <c r="Q46" s="2" t="s">
        <v>310</v>
      </c>
      <c r="R46" s="2">
        <v>1052.5</v>
      </c>
      <c r="S46" s="2" t="s">
        <v>310</v>
      </c>
      <c r="T46" s="2" t="s">
        <v>310</v>
      </c>
      <c r="U46" s="2">
        <f>+Tabla3[[#This Row],[EX SERVICE]]</f>
        <v>1052.5</v>
      </c>
      <c r="V46" t="s">
        <v>179</v>
      </c>
    </row>
    <row r="47" spans="1:22" hidden="1" x14ac:dyDescent="0.25">
      <c r="A47" t="s">
        <v>195</v>
      </c>
      <c r="B47" s="1" t="s">
        <v>275</v>
      </c>
      <c r="C47" t="s">
        <v>1</v>
      </c>
      <c r="D47" t="s">
        <v>307</v>
      </c>
      <c r="E47" t="s">
        <v>308</v>
      </c>
      <c r="F47" t="s">
        <v>309</v>
      </c>
      <c r="G47">
        <v>625</v>
      </c>
      <c r="H47">
        <v>625</v>
      </c>
      <c r="I47">
        <v>625</v>
      </c>
      <c r="J47">
        <v>625</v>
      </c>
      <c r="L47" s="2" t="s">
        <v>310</v>
      </c>
      <c r="M47" s="2" t="s">
        <v>310</v>
      </c>
      <c r="N47" s="2" t="s">
        <v>310</v>
      </c>
      <c r="O47" s="2">
        <v>0</v>
      </c>
      <c r="P47" s="2">
        <v>0</v>
      </c>
      <c r="Q47" s="2" t="s">
        <v>310</v>
      </c>
      <c r="R47" s="2">
        <v>650</v>
      </c>
      <c r="S47" s="2" t="s">
        <v>310</v>
      </c>
      <c r="T47" s="2" t="s">
        <v>310</v>
      </c>
      <c r="U47" s="2">
        <f>+Tabla3[[#This Row],[EX SERVICE]]</f>
        <v>650</v>
      </c>
      <c r="V47" t="s">
        <v>179</v>
      </c>
    </row>
    <row r="48" spans="1:22" hidden="1" x14ac:dyDescent="0.25">
      <c r="A48" t="s">
        <v>195</v>
      </c>
      <c r="B48" s="1" t="s">
        <v>275</v>
      </c>
      <c r="C48" t="s">
        <v>1</v>
      </c>
      <c r="D48" t="s">
        <v>307</v>
      </c>
      <c r="E48" t="s">
        <v>308</v>
      </c>
      <c r="F48" t="s">
        <v>309</v>
      </c>
      <c r="G48">
        <v>626</v>
      </c>
      <c r="H48">
        <v>626</v>
      </c>
      <c r="I48">
        <v>626</v>
      </c>
      <c r="J48">
        <v>626</v>
      </c>
      <c r="L48" s="2" t="s">
        <v>310</v>
      </c>
      <c r="M48" s="2" t="s">
        <v>310</v>
      </c>
      <c r="N48" s="2" t="s">
        <v>310</v>
      </c>
      <c r="O48" s="2">
        <v>0</v>
      </c>
      <c r="P48" s="2">
        <v>0</v>
      </c>
      <c r="Q48" s="2" t="s">
        <v>310</v>
      </c>
      <c r="R48" s="2">
        <v>750</v>
      </c>
      <c r="S48" s="2" t="s">
        <v>310</v>
      </c>
      <c r="T48" s="2" t="s">
        <v>310</v>
      </c>
      <c r="U48" s="2">
        <f>+Tabla3[[#This Row],[EX SERVICE]]</f>
        <v>750</v>
      </c>
      <c r="V48" t="s">
        <v>179</v>
      </c>
    </row>
    <row r="49" spans="1:22" hidden="1" x14ac:dyDescent="0.25">
      <c r="A49" t="s">
        <v>195</v>
      </c>
      <c r="B49" s="1" t="s">
        <v>275</v>
      </c>
      <c r="C49" t="s">
        <v>1</v>
      </c>
      <c r="D49" t="s">
        <v>307</v>
      </c>
      <c r="E49" t="s">
        <v>308</v>
      </c>
      <c r="F49" t="s">
        <v>309</v>
      </c>
      <c r="G49">
        <v>627</v>
      </c>
      <c r="H49">
        <v>627</v>
      </c>
      <c r="I49">
        <v>627</v>
      </c>
      <c r="J49">
        <v>627</v>
      </c>
      <c r="L49" s="2" t="s">
        <v>310</v>
      </c>
      <c r="M49" s="2" t="s">
        <v>310</v>
      </c>
      <c r="N49" s="2" t="s">
        <v>310</v>
      </c>
      <c r="O49" s="2">
        <v>0</v>
      </c>
      <c r="P49" s="2">
        <v>0</v>
      </c>
      <c r="Q49" s="2" t="s">
        <v>310</v>
      </c>
      <c r="R49" s="2">
        <v>750</v>
      </c>
      <c r="S49" s="2" t="s">
        <v>310</v>
      </c>
      <c r="T49" s="2" t="s">
        <v>310</v>
      </c>
      <c r="U49" s="2">
        <f>+Tabla3[[#This Row],[EX SERVICE]]</f>
        <v>750</v>
      </c>
      <c r="V49" t="s">
        <v>179</v>
      </c>
    </row>
    <row r="50" spans="1:22" hidden="1" x14ac:dyDescent="0.25">
      <c r="A50" t="s">
        <v>195</v>
      </c>
      <c r="B50" s="1" t="s">
        <v>275</v>
      </c>
      <c r="C50" t="s">
        <v>1</v>
      </c>
      <c r="D50" t="s">
        <v>307</v>
      </c>
      <c r="E50" t="s">
        <v>308</v>
      </c>
      <c r="F50" t="s">
        <v>309</v>
      </c>
      <c r="G50">
        <v>628</v>
      </c>
      <c r="H50">
        <v>628</v>
      </c>
      <c r="I50">
        <v>628</v>
      </c>
      <c r="J50">
        <v>628</v>
      </c>
      <c r="L50" s="2" t="s">
        <v>310</v>
      </c>
      <c r="M50" s="2" t="s">
        <v>310</v>
      </c>
      <c r="N50" s="2" t="s">
        <v>310</v>
      </c>
      <c r="O50" s="2">
        <v>0</v>
      </c>
      <c r="P50" s="2">
        <v>0</v>
      </c>
      <c r="Q50" s="2" t="s">
        <v>310</v>
      </c>
      <c r="R50" s="2">
        <v>568</v>
      </c>
      <c r="S50" s="2" t="s">
        <v>310</v>
      </c>
      <c r="T50" s="2" t="s">
        <v>310</v>
      </c>
      <c r="U50" s="2">
        <f>+Tabla3[[#This Row],[EX SERVICE]]</f>
        <v>568</v>
      </c>
      <c r="V50" t="s">
        <v>179</v>
      </c>
    </row>
    <row r="51" spans="1:22" hidden="1" x14ac:dyDescent="0.25">
      <c r="A51" t="s">
        <v>195</v>
      </c>
      <c r="B51" s="1" t="s">
        <v>275</v>
      </c>
      <c r="C51" t="s">
        <v>1</v>
      </c>
      <c r="D51" t="s">
        <v>307</v>
      </c>
      <c r="E51" t="s">
        <v>308</v>
      </c>
      <c r="F51" t="s">
        <v>309</v>
      </c>
      <c r="G51">
        <v>629</v>
      </c>
      <c r="H51">
        <v>629</v>
      </c>
      <c r="I51">
        <v>629</v>
      </c>
      <c r="J51">
        <v>629</v>
      </c>
      <c r="L51" s="2" t="s">
        <v>310</v>
      </c>
      <c r="M51" s="2" t="s">
        <v>310</v>
      </c>
      <c r="N51" s="2" t="s">
        <v>310</v>
      </c>
      <c r="O51" s="2">
        <v>0</v>
      </c>
      <c r="P51" s="2">
        <v>0</v>
      </c>
      <c r="Q51" s="2" t="s">
        <v>310</v>
      </c>
      <c r="R51" s="2">
        <v>95</v>
      </c>
      <c r="S51" s="2" t="s">
        <v>310</v>
      </c>
      <c r="T51" s="2" t="s">
        <v>310</v>
      </c>
      <c r="U51" s="2">
        <f>+Tabla3[[#This Row],[EX SERVICE]]</f>
        <v>95</v>
      </c>
      <c r="V51" t="s">
        <v>179</v>
      </c>
    </row>
    <row r="52" spans="1:22" hidden="1" x14ac:dyDescent="0.25">
      <c r="A52" t="s">
        <v>195</v>
      </c>
      <c r="B52" s="1" t="s">
        <v>275</v>
      </c>
      <c r="C52" t="s">
        <v>1</v>
      </c>
      <c r="D52" t="s">
        <v>307</v>
      </c>
      <c r="E52" t="s">
        <v>308</v>
      </c>
      <c r="F52" t="s">
        <v>309</v>
      </c>
      <c r="G52">
        <v>630</v>
      </c>
      <c r="H52">
        <v>630</v>
      </c>
      <c r="I52">
        <v>630</v>
      </c>
      <c r="J52">
        <v>630</v>
      </c>
      <c r="L52" s="2" t="s">
        <v>310</v>
      </c>
      <c r="M52" s="2" t="s">
        <v>310</v>
      </c>
      <c r="N52" s="2" t="s">
        <v>310</v>
      </c>
      <c r="O52" s="2">
        <v>0</v>
      </c>
      <c r="P52" s="2">
        <v>0</v>
      </c>
      <c r="Q52" s="2" t="s">
        <v>310</v>
      </c>
      <c r="R52" s="2">
        <v>75</v>
      </c>
      <c r="S52" s="2" t="s">
        <v>310</v>
      </c>
      <c r="T52" s="2" t="s">
        <v>310</v>
      </c>
      <c r="U52" s="2">
        <f>+Tabla3[[#This Row],[EX SERVICE]]</f>
        <v>75</v>
      </c>
      <c r="V52" t="s">
        <v>179</v>
      </c>
    </row>
    <row r="53" spans="1:22" hidden="1" x14ac:dyDescent="0.25">
      <c r="A53" t="s">
        <v>195</v>
      </c>
      <c r="B53" s="1" t="s">
        <v>275</v>
      </c>
      <c r="C53" t="s">
        <v>1</v>
      </c>
      <c r="D53" t="s">
        <v>307</v>
      </c>
      <c r="E53" t="s">
        <v>308</v>
      </c>
      <c r="F53" t="s">
        <v>309</v>
      </c>
      <c r="G53">
        <v>631</v>
      </c>
      <c r="H53">
        <v>631</v>
      </c>
      <c r="I53">
        <v>631</v>
      </c>
      <c r="J53">
        <v>631</v>
      </c>
      <c r="L53" s="2" t="s">
        <v>310</v>
      </c>
      <c r="M53" s="2" t="s">
        <v>310</v>
      </c>
      <c r="N53" s="2" t="s">
        <v>310</v>
      </c>
      <c r="O53" s="2">
        <v>0</v>
      </c>
      <c r="P53" s="2">
        <v>0</v>
      </c>
      <c r="Q53" s="2" t="s">
        <v>310</v>
      </c>
      <c r="R53" s="2">
        <v>95</v>
      </c>
      <c r="S53" s="2" t="s">
        <v>310</v>
      </c>
      <c r="T53" s="2" t="s">
        <v>310</v>
      </c>
      <c r="U53" s="2">
        <f>+Tabla3[[#This Row],[EX SERVICE]]</f>
        <v>95</v>
      </c>
      <c r="V53" t="s">
        <v>179</v>
      </c>
    </row>
    <row r="54" spans="1:22" hidden="1" x14ac:dyDescent="0.25">
      <c r="A54" t="s">
        <v>195</v>
      </c>
      <c r="B54" s="1" t="s">
        <v>275</v>
      </c>
      <c r="C54" t="s">
        <v>1</v>
      </c>
      <c r="D54" t="s">
        <v>307</v>
      </c>
      <c r="E54" t="s">
        <v>308</v>
      </c>
      <c r="F54" t="s">
        <v>309</v>
      </c>
      <c r="G54">
        <v>632</v>
      </c>
      <c r="H54">
        <v>632</v>
      </c>
      <c r="I54">
        <v>632</v>
      </c>
      <c r="J54">
        <v>632</v>
      </c>
      <c r="L54" s="2" t="s">
        <v>310</v>
      </c>
      <c r="M54" s="2" t="s">
        <v>310</v>
      </c>
      <c r="N54" s="2" t="s">
        <v>310</v>
      </c>
      <c r="O54" s="2">
        <v>0</v>
      </c>
      <c r="P54" s="2">
        <v>0</v>
      </c>
      <c r="Q54" s="2" t="s">
        <v>310</v>
      </c>
      <c r="R54" s="2">
        <v>525</v>
      </c>
      <c r="S54" s="2" t="s">
        <v>310</v>
      </c>
      <c r="T54" s="2" t="s">
        <v>310</v>
      </c>
      <c r="U54" s="2">
        <f>+Tabla3[[#This Row],[EX SERVICE]]</f>
        <v>525</v>
      </c>
      <c r="V54" t="s">
        <v>179</v>
      </c>
    </row>
    <row r="55" spans="1:22" hidden="1" x14ac:dyDescent="0.25">
      <c r="A55" t="s">
        <v>195</v>
      </c>
      <c r="B55" s="1" t="s">
        <v>275</v>
      </c>
      <c r="C55" t="s">
        <v>1</v>
      </c>
      <c r="D55" t="s">
        <v>307</v>
      </c>
      <c r="E55" t="s">
        <v>308</v>
      </c>
      <c r="F55" t="s">
        <v>309</v>
      </c>
      <c r="G55">
        <v>633</v>
      </c>
      <c r="H55">
        <v>633</v>
      </c>
      <c r="I55">
        <v>633</v>
      </c>
      <c r="J55">
        <v>633</v>
      </c>
      <c r="L55" s="2" t="s">
        <v>310</v>
      </c>
      <c r="M55" s="2" t="s">
        <v>310</v>
      </c>
      <c r="N55" s="2" t="s">
        <v>310</v>
      </c>
      <c r="O55" s="2">
        <v>0</v>
      </c>
      <c r="P55" s="2">
        <v>0</v>
      </c>
      <c r="Q55" s="2" t="s">
        <v>310</v>
      </c>
      <c r="R55" s="2">
        <v>300</v>
      </c>
      <c r="S55" s="2" t="s">
        <v>310</v>
      </c>
      <c r="T55" s="2" t="s">
        <v>310</v>
      </c>
      <c r="U55" s="2">
        <f>+Tabla3[[#This Row],[EX SERVICE]]</f>
        <v>300</v>
      </c>
      <c r="V55" t="s">
        <v>179</v>
      </c>
    </row>
    <row r="56" spans="1:22" hidden="1" x14ac:dyDescent="0.25">
      <c r="A56" t="s">
        <v>195</v>
      </c>
      <c r="B56" s="1" t="s">
        <v>275</v>
      </c>
      <c r="C56" t="s">
        <v>1</v>
      </c>
      <c r="D56" t="s">
        <v>307</v>
      </c>
      <c r="E56" t="s">
        <v>308</v>
      </c>
      <c r="F56" t="s">
        <v>309</v>
      </c>
      <c r="G56">
        <v>634</v>
      </c>
      <c r="H56">
        <v>634</v>
      </c>
      <c r="I56">
        <v>634</v>
      </c>
      <c r="J56">
        <v>634</v>
      </c>
      <c r="L56" s="2" t="s">
        <v>310</v>
      </c>
      <c r="M56" s="2" t="s">
        <v>310</v>
      </c>
      <c r="N56" s="2" t="s">
        <v>310</v>
      </c>
      <c r="O56" s="2">
        <v>0</v>
      </c>
      <c r="P56" s="2">
        <v>0</v>
      </c>
      <c r="Q56" s="2" t="s">
        <v>310</v>
      </c>
      <c r="R56" s="2">
        <v>150</v>
      </c>
      <c r="S56" s="2" t="s">
        <v>310</v>
      </c>
      <c r="T56" s="2" t="s">
        <v>310</v>
      </c>
      <c r="U56" s="2">
        <f>+Tabla3[[#This Row],[EX SERVICE]]</f>
        <v>150</v>
      </c>
      <c r="V56" t="s">
        <v>179</v>
      </c>
    </row>
    <row r="57" spans="1:22" hidden="1" x14ac:dyDescent="0.25">
      <c r="A57" t="s">
        <v>195</v>
      </c>
      <c r="B57" s="1" t="s">
        <v>275</v>
      </c>
      <c r="C57" t="s">
        <v>1</v>
      </c>
      <c r="D57" t="s">
        <v>307</v>
      </c>
      <c r="E57" t="s">
        <v>308</v>
      </c>
      <c r="F57" t="s">
        <v>309</v>
      </c>
      <c r="G57">
        <v>635</v>
      </c>
      <c r="H57">
        <v>635</v>
      </c>
      <c r="I57">
        <v>635</v>
      </c>
      <c r="J57">
        <v>635</v>
      </c>
      <c r="L57" s="2" t="s">
        <v>310</v>
      </c>
      <c r="M57" s="2" t="s">
        <v>310</v>
      </c>
      <c r="N57" s="2" t="s">
        <v>310</v>
      </c>
      <c r="O57" s="2">
        <v>0</v>
      </c>
      <c r="P57" s="2">
        <v>0</v>
      </c>
      <c r="Q57" s="2" t="s">
        <v>310</v>
      </c>
      <c r="R57" s="2">
        <v>775</v>
      </c>
      <c r="S57" s="2" t="s">
        <v>310</v>
      </c>
      <c r="T57" s="2" t="s">
        <v>310</v>
      </c>
      <c r="U57" s="2">
        <f>+Tabla3[[#This Row],[EX SERVICE]]</f>
        <v>775</v>
      </c>
      <c r="V57" t="s">
        <v>179</v>
      </c>
    </row>
    <row r="58" spans="1:22" hidden="1" x14ac:dyDescent="0.25">
      <c r="A58" t="s">
        <v>195</v>
      </c>
      <c r="B58" s="1" t="s">
        <v>275</v>
      </c>
      <c r="C58" t="s">
        <v>1</v>
      </c>
      <c r="D58" t="s">
        <v>307</v>
      </c>
      <c r="E58" t="s">
        <v>308</v>
      </c>
      <c r="F58" t="s">
        <v>309</v>
      </c>
      <c r="G58">
        <v>636</v>
      </c>
      <c r="H58">
        <v>636</v>
      </c>
      <c r="I58">
        <v>636</v>
      </c>
      <c r="J58">
        <v>636</v>
      </c>
      <c r="L58" s="2" t="s">
        <v>310</v>
      </c>
      <c r="M58" s="2" t="s">
        <v>310</v>
      </c>
      <c r="N58" s="2" t="s">
        <v>310</v>
      </c>
      <c r="O58" s="2">
        <v>0</v>
      </c>
      <c r="P58" s="2">
        <v>0</v>
      </c>
      <c r="Q58" s="2" t="s">
        <v>310</v>
      </c>
      <c r="R58" s="2">
        <v>875</v>
      </c>
      <c r="S58" s="2" t="s">
        <v>310</v>
      </c>
      <c r="T58" s="2" t="s">
        <v>310</v>
      </c>
      <c r="U58" s="2">
        <f>+Tabla3[[#This Row],[EX SERVICE]]</f>
        <v>875</v>
      </c>
      <c r="V58" t="s">
        <v>179</v>
      </c>
    </row>
    <row r="59" spans="1:22" hidden="1" x14ac:dyDescent="0.25">
      <c r="A59" t="s">
        <v>195</v>
      </c>
      <c r="B59" s="1" t="s">
        <v>275</v>
      </c>
      <c r="C59" t="s">
        <v>1</v>
      </c>
      <c r="D59" t="s">
        <v>307</v>
      </c>
      <c r="E59" t="s">
        <v>308</v>
      </c>
      <c r="F59" t="s">
        <v>309</v>
      </c>
      <c r="G59">
        <v>637</v>
      </c>
      <c r="H59">
        <v>637</v>
      </c>
      <c r="I59">
        <v>637</v>
      </c>
      <c r="J59">
        <v>637</v>
      </c>
      <c r="L59" s="2" t="s">
        <v>310</v>
      </c>
      <c r="M59" s="2" t="s">
        <v>310</v>
      </c>
      <c r="N59" s="2" t="s">
        <v>310</v>
      </c>
      <c r="O59" s="2">
        <v>0</v>
      </c>
      <c r="P59" s="2">
        <v>0</v>
      </c>
      <c r="Q59" s="2" t="s">
        <v>310</v>
      </c>
      <c r="R59" s="2">
        <v>0</v>
      </c>
      <c r="S59" s="2" t="s">
        <v>310</v>
      </c>
      <c r="T59" s="2" t="s">
        <v>310</v>
      </c>
      <c r="U59" s="2">
        <f>+Tabla3[[#This Row],[EX SERVICE]]</f>
        <v>0</v>
      </c>
      <c r="V59" t="s">
        <v>179</v>
      </c>
    </row>
    <row r="60" spans="1:22" hidden="1" x14ac:dyDescent="0.25">
      <c r="A60" t="s">
        <v>195</v>
      </c>
      <c r="B60" s="1" t="s">
        <v>275</v>
      </c>
      <c r="C60" t="s">
        <v>1</v>
      </c>
      <c r="D60" t="s">
        <v>307</v>
      </c>
      <c r="E60" t="s">
        <v>308</v>
      </c>
      <c r="F60" t="s">
        <v>309</v>
      </c>
      <c r="G60">
        <v>638</v>
      </c>
      <c r="H60">
        <v>638</v>
      </c>
      <c r="I60">
        <v>638</v>
      </c>
      <c r="J60">
        <v>638</v>
      </c>
      <c r="L60" s="2" t="s">
        <v>310</v>
      </c>
      <c r="M60" s="2" t="s">
        <v>310</v>
      </c>
      <c r="N60" s="2" t="s">
        <v>310</v>
      </c>
      <c r="O60" s="2">
        <v>0</v>
      </c>
      <c r="P60" s="2">
        <v>0</v>
      </c>
      <c r="Q60" s="2" t="s">
        <v>310</v>
      </c>
      <c r="R60" s="2">
        <v>0</v>
      </c>
      <c r="S60" s="2" t="s">
        <v>310</v>
      </c>
      <c r="T60" s="2" t="s">
        <v>310</v>
      </c>
      <c r="U60" s="2">
        <f>+Tabla3[[#This Row],[EX SERVICE]]</f>
        <v>0</v>
      </c>
      <c r="V60" t="s">
        <v>179</v>
      </c>
    </row>
    <row r="61" spans="1:22" hidden="1" x14ac:dyDescent="0.25">
      <c r="A61" t="s">
        <v>195</v>
      </c>
      <c r="B61" s="1" t="s">
        <v>275</v>
      </c>
      <c r="C61" t="s">
        <v>1</v>
      </c>
      <c r="D61" t="s">
        <v>307</v>
      </c>
      <c r="E61" t="s">
        <v>308</v>
      </c>
      <c r="F61" t="s">
        <v>309</v>
      </c>
      <c r="G61">
        <v>639</v>
      </c>
      <c r="H61">
        <v>639</v>
      </c>
      <c r="I61">
        <v>639</v>
      </c>
      <c r="J61">
        <v>639</v>
      </c>
      <c r="L61" s="2" t="s">
        <v>310</v>
      </c>
      <c r="M61" s="2" t="s">
        <v>310</v>
      </c>
      <c r="N61" s="2" t="s">
        <v>310</v>
      </c>
      <c r="O61" s="2">
        <v>0</v>
      </c>
      <c r="P61" s="2">
        <v>0</v>
      </c>
      <c r="Q61" s="2" t="s">
        <v>310</v>
      </c>
      <c r="R61" s="2">
        <v>711.62</v>
      </c>
      <c r="S61" s="2" t="s">
        <v>310</v>
      </c>
      <c r="T61" s="2" t="s">
        <v>310</v>
      </c>
      <c r="U61" s="2">
        <f>+Tabla3[[#This Row],[EX SERVICE]]</f>
        <v>711.62</v>
      </c>
      <c r="V61" t="s">
        <v>179</v>
      </c>
    </row>
    <row r="62" spans="1:22" hidden="1" x14ac:dyDescent="0.25">
      <c r="A62" t="s">
        <v>195</v>
      </c>
      <c r="B62" s="1" t="s">
        <v>275</v>
      </c>
      <c r="C62" t="s">
        <v>1</v>
      </c>
      <c r="D62" t="s">
        <v>307</v>
      </c>
      <c r="E62" t="s">
        <v>308</v>
      </c>
      <c r="F62" t="s">
        <v>309</v>
      </c>
      <c r="G62">
        <v>640</v>
      </c>
      <c r="H62">
        <v>640</v>
      </c>
      <c r="I62">
        <v>640</v>
      </c>
      <c r="J62">
        <v>640</v>
      </c>
      <c r="L62" s="2" t="s">
        <v>310</v>
      </c>
      <c r="M62" s="2" t="s">
        <v>310</v>
      </c>
      <c r="N62" s="2" t="s">
        <v>310</v>
      </c>
      <c r="O62" s="2">
        <v>0</v>
      </c>
      <c r="P62" s="2">
        <v>0</v>
      </c>
      <c r="Q62" s="2" t="s">
        <v>310</v>
      </c>
      <c r="R62" s="2">
        <v>500</v>
      </c>
      <c r="S62" s="2" t="s">
        <v>310</v>
      </c>
      <c r="T62" s="2" t="s">
        <v>310</v>
      </c>
      <c r="U62" s="2">
        <f>+Tabla3[[#This Row],[EX SERVICE]]</f>
        <v>500</v>
      </c>
      <c r="V62" t="s">
        <v>179</v>
      </c>
    </row>
    <row r="63" spans="1:22" hidden="1" x14ac:dyDescent="0.25">
      <c r="A63" t="s">
        <v>195</v>
      </c>
      <c r="B63" s="1" t="s">
        <v>275</v>
      </c>
      <c r="C63" t="s">
        <v>1</v>
      </c>
      <c r="D63" t="s">
        <v>307</v>
      </c>
      <c r="E63" t="s">
        <v>308</v>
      </c>
      <c r="F63" t="s">
        <v>309</v>
      </c>
      <c r="G63">
        <v>641</v>
      </c>
      <c r="H63">
        <v>641</v>
      </c>
      <c r="I63">
        <v>641</v>
      </c>
      <c r="J63">
        <v>641</v>
      </c>
      <c r="L63" s="2" t="s">
        <v>310</v>
      </c>
      <c r="M63" s="2" t="s">
        <v>310</v>
      </c>
      <c r="N63" s="2" t="s">
        <v>310</v>
      </c>
      <c r="O63" s="2">
        <v>0</v>
      </c>
      <c r="P63" s="2">
        <v>0</v>
      </c>
      <c r="Q63" s="2" t="s">
        <v>310</v>
      </c>
      <c r="R63" s="2">
        <v>300</v>
      </c>
      <c r="S63" s="2" t="s">
        <v>310</v>
      </c>
      <c r="T63" s="2" t="s">
        <v>310</v>
      </c>
      <c r="U63" s="2">
        <f>+Tabla3[[#This Row],[EX SERVICE]]</f>
        <v>300</v>
      </c>
      <c r="V63" t="s">
        <v>179</v>
      </c>
    </row>
    <row r="64" spans="1:22" hidden="1" x14ac:dyDescent="0.25">
      <c r="A64" t="s">
        <v>195</v>
      </c>
      <c r="B64" s="1" t="s">
        <v>230</v>
      </c>
      <c r="C64" t="s">
        <v>1</v>
      </c>
      <c r="D64" t="s">
        <v>307</v>
      </c>
      <c r="E64" t="s">
        <v>308</v>
      </c>
      <c r="F64" t="s">
        <v>309</v>
      </c>
      <c r="G64">
        <v>642</v>
      </c>
      <c r="H64">
        <v>642</v>
      </c>
      <c r="I64">
        <v>642</v>
      </c>
      <c r="J64">
        <v>642</v>
      </c>
      <c r="L64" s="2" t="s">
        <v>310</v>
      </c>
      <c r="M64" s="2" t="s">
        <v>310</v>
      </c>
      <c r="N64" s="2" t="s">
        <v>310</v>
      </c>
      <c r="O64" s="2">
        <v>0</v>
      </c>
      <c r="P64" s="2">
        <v>0</v>
      </c>
      <c r="Q64" s="2" t="s">
        <v>310</v>
      </c>
      <c r="R64" s="2">
        <v>766.1</v>
      </c>
      <c r="S64" s="2" t="s">
        <v>310</v>
      </c>
      <c r="T64" s="2" t="s">
        <v>310</v>
      </c>
      <c r="U64" s="2">
        <f>+Tabla3[[#This Row],[EX SERVICE]]</f>
        <v>766.1</v>
      </c>
      <c r="V64" t="s">
        <v>179</v>
      </c>
    </row>
    <row r="65" spans="1:22" hidden="1" x14ac:dyDescent="0.25">
      <c r="A65" t="s">
        <v>195</v>
      </c>
      <c r="B65" s="1" t="s">
        <v>230</v>
      </c>
      <c r="C65" t="s">
        <v>1</v>
      </c>
      <c r="D65" t="s">
        <v>307</v>
      </c>
      <c r="E65" t="s">
        <v>308</v>
      </c>
      <c r="F65" t="s">
        <v>309</v>
      </c>
      <c r="G65">
        <v>643</v>
      </c>
      <c r="H65">
        <v>643</v>
      </c>
      <c r="I65">
        <v>643</v>
      </c>
      <c r="J65">
        <v>643</v>
      </c>
      <c r="L65" s="2" t="s">
        <v>310</v>
      </c>
      <c r="M65" s="2" t="s">
        <v>310</v>
      </c>
      <c r="N65" s="2" t="s">
        <v>310</v>
      </c>
      <c r="O65" s="2">
        <v>0</v>
      </c>
      <c r="P65" s="2">
        <v>0</v>
      </c>
      <c r="Q65" s="2" t="s">
        <v>310</v>
      </c>
      <c r="R65" s="2">
        <v>65</v>
      </c>
      <c r="S65" s="2" t="s">
        <v>310</v>
      </c>
      <c r="T65" s="2" t="s">
        <v>310</v>
      </c>
      <c r="U65" s="2">
        <f>+Tabla3[[#This Row],[EX SERVICE]]</f>
        <v>65</v>
      </c>
      <c r="V65" t="s">
        <v>179</v>
      </c>
    </row>
    <row r="66" spans="1:22" hidden="1" x14ac:dyDescent="0.25">
      <c r="A66" t="s">
        <v>195</v>
      </c>
      <c r="B66" s="1" t="s">
        <v>230</v>
      </c>
      <c r="C66" t="s">
        <v>1</v>
      </c>
      <c r="D66" t="s">
        <v>307</v>
      </c>
      <c r="E66" t="s">
        <v>308</v>
      </c>
      <c r="F66" t="s">
        <v>309</v>
      </c>
      <c r="G66">
        <v>644</v>
      </c>
      <c r="H66">
        <v>644</v>
      </c>
      <c r="I66">
        <v>644</v>
      </c>
      <c r="J66">
        <v>644</v>
      </c>
      <c r="L66" s="2" t="s">
        <v>310</v>
      </c>
      <c r="M66" s="2" t="s">
        <v>310</v>
      </c>
      <c r="N66" s="2" t="s">
        <v>310</v>
      </c>
      <c r="O66" s="2">
        <v>0</v>
      </c>
      <c r="P66" s="2">
        <v>0</v>
      </c>
      <c r="Q66" s="2" t="s">
        <v>310</v>
      </c>
      <c r="R66" s="2">
        <v>95</v>
      </c>
      <c r="S66" s="2" t="s">
        <v>310</v>
      </c>
      <c r="T66" s="2" t="s">
        <v>310</v>
      </c>
      <c r="U66" s="2">
        <f>+Tabla3[[#This Row],[EX SERVICE]]</f>
        <v>95</v>
      </c>
      <c r="V66" t="s">
        <v>179</v>
      </c>
    </row>
    <row r="67" spans="1:22" hidden="1" x14ac:dyDescent="0.25">
      <c r="A67" t="s">
        <v>195</v>
      </c>
      <c r="B67" s="1" t="s">
        <v>230</v>
      </c>
      <c r="C67" t="s">
        <v>1</v>
      </c>
      <c r="D67" t="s">
        <v>307</v>
      </c>
      <c r="E67" t="s">
        <v>308</v>
      </c>
      <c r="F67" t="s">
        <v>309</v>
      </c>
      <c r="G67">
        <v>645</v>
      </c>
      <c r="H67">
        <v>645</v>
      </c>
      <c r="I67">
        <v>645</v>
      </c>
      <c r="J67">
        <v>645</v>
      </c>
      <c r="L67" s="2" t="s">
        <v>310</v>
      </c>
      <c r="M67" s="2" t="s">
        <v>310</v>
      </c>
      <c r="N67" s="2" t="s">
        <v>310</v>
      </c>
      <c r="O67" s="2">
        <v>0</v>
      </c>
      <c r="P67" s="2">
        <v>0</v>
      </c>
      <c r="Q67" s="2" t="s">
        <v>310</v>
      </c>
      <c r="R67" s="2">
        <v>95</v>
      </c>
      <c r="S67" s="2" t="s">
        <v>310</v>
      </c>
      <c r="T67" s="2" t="s">
        <v>310</v>
      </c>
      <c r="U67" s="2">
        <f>+Tabla3[[#This Row],[EX SERVICE]]</f>
        <v>95</v>
      </c>
      <c r="V67" t="s">
        <v>179</v>
      </c>
    </row>
    <row r="68" spans="1:22" hidden="1" x14ac:dyDescent="0.25">
      <c r="A68" t="s">
        <v>195</v>
      </c>
      <c r="B68" s="1" t="s">
        <v>230</v>
      </c>
      <c r="C68" t="s">
        <v>1</v>
      </c>
      <c r="D68" t="s">
        <v>307</v>
      </c>
      <c r="E68" t="s">
        <v>308</v>
      </c>
      <c r="F68" t="s">
        <v>309</v>
      </c>
      <c r="G68">
        <v>646</v>
      </c>
      <c r="H68">
        <v>646</v>
      </c>
      <c r="I68">
        <v>646</v>
      </c>
      <c r="J68">
        <v>646</v>
      </c>
      <c r="L68" s="2" t="s">
        <v>310</v>
      </c>
      <c r="M68" s="2" t="s">
        <v>310</v>
      </c>
      <c r="N68" s="2" t="s">
        <v>310</v>
      </c>
      <c r="O68" s="2">
        <v>0</v>
      </c>
      <c r="P68" s="2">
        <v>0</v>
      </c>
      <c r="Q68" s="2" t="s">
        <v>310</v>
      </c>
      <c r="R68" s="2">
        <v>95</v>
      </c>
      <c r="S68" s="2" t="s">
        <v>310</v>
      </c>
      <c r="T68" s="2" t="s">
        <v>310</v>
      </c>
      <c r="U68" s="2">
        <f>+Tabla3[[#This Row],[EX SERVICE]]</f>
        <v>95</v>
      </c>
      <c r="V68" t="s">
        <v>179</v>
      </c>
    </row>
    <row r="69" spans="1:22" hidden="1" x14ac:dyDescent="0.25">
      <c r="A69" t="s">
        <v>195</v>
      </c>
      <c r="B69" s="1" t="s">
        <v>230</v>
      </c>
      <c r="C69" t="s">
        <v>1</v>
      </c>
      <c r="D69" t="s">
        <v>307</v>
      </c>
      <c r="E69" t="s">
        <v>308</v>
      </c>
      <c r="F69" t="s">
        <v>309</v>
      </c>
      <c r="G69">
        <v>647</v>
      </c>
      <c r="H69">
        <v>647</v>
      </c>
      <c r="I69">
        <v>647</v>
      </c>
      <c r="J69">
        <v>647</v>
      </c>
      <c r="L69" s="2" t="s">
        <v>310</v>
      </c>
      <c r="M69" s="2" t="s">
        <v>310</v>
      </c>
      <c r="N69" s="2" t="s">
        <v>310</v>
      </c>
      <c r="O69" s="2">
        <v>0</v>
      </c>
      <c r="P69" s="2">
        <v>0</v>
      </c>
      <c r="Q69" s="2" t="s">
        <v>310</v>
      </c>
      <c r="R69" s="2">
        <v>650</v>
      </c>
      <c r="S69" s="2" t="s">
        <v>310</v>
      </c>
      <c r="T69" s="2" t="s">
        <v>310</v>
      </c>
      <c r="U69" s="2">
        <f>+Tabla3[[#This Row],[EX SERVICE]]</f>
        <v>650</v>
      </c>
      <c r="V69" t="s">
        <v>179</v>
      </c>
    </row>
    <row r="70" spans="1:22" hidden="1" x14ac:dyDescent="0.25">
      <c r="A70" t="s">
        <v>195</v>
      </c>
      <c r="B70" s="1" t="s">
        <v>230</v>
      </c>
      <c r="C70" t="s">
        <v>1</v>
      </c>
      <c r="D70" t="s">
        <v>307</v>
      </c>
      <c r="E70" t="s">
        <v>308</v>
      </c>
      <c r="F70" t="s">
        <v>309</v>
      </c>
      <c r="G70">
        <v>648</v>
      </c>
      <c r="H70">
        <v>648</v>
      </c>
      <c r="I70">
        <v>648</v>
      </c>
      <c r="J70">
        <v>648</v>
      </c>
      <c r="L70" s="2" t="s">
        <v>310</v>
      </c>
      <c r="M70" s="2" t="s">
        <v>310</v>
      </c>
      <c r="N70" s="2" t="s">
        <v>310</v>
      </c>
      <c r="O70" s="2">
        <v>0</v>
      </c>
      <c r="P70" s="2">
        <v>0</v>
      </c>
      <c r="Q70" s="2" t="s">
        <v>310</v>
      </c>
      <c r="R70" s="2">
        <v>0</v>
      </c>
      <c r="S70" s="2" t="s">
        <v>310</v>
      </c>
      <c r="T70" s="2" t="s">
        <v>310</v>
      </c>
      <c r="U70" s="2">
        <f>+Tabla3[[#This Row],[EX SERVICE]]</f>
        <v>0</v>
      </c>
      <c r="V70" t="s">
        <v>179</v>
      </c>
    </row>
    <row r="71" spans="1:22" hidden="1" x14ac:dyDescent="0.25">
      <c r="A71" t="s">
        <v>195</v>
      </c>
      <c r="B71" s="1" t="s">
        <v>230</v>
      </c>
      <c r="C71" t="s">
        <v>1</v>
      </c>
      <c r="D71" t="s">
        <v>307</v>
      </c>
      <c r="E71" t="s">
        <v>308</v>
      </c>
      <c r="F71" t="s">
        <v>309</v>
      </c>
      <c r="G71">
        <v>649</v>
      </c>
      <c r="H71">
        <v>649</v>
      </c>
      <c r="I71">
        <v>649</v>
      </c>
      <c r="J71">
        <v>649</v>
      </c>
      <c r="L71" s="2" t="s">
        <v>310</v>
      </c>
      <c r="M71" s="2" t="s">
        <v>310</v>
      </c>
      <c r="N71" s="2" t="s">
        <v>310</v>
      </c>
      <c r="O71" s="2">
        <v>0</v>
      </c>
      <c r="P71" s="2">
        <v>0</v>
      </c>
      <c r="Q71" s="2" t="s">
        <v>310</v>
      </c>
      <c r="R71" s="2">
        <v>650</v>
      </c>
      <c r="S71" s="2" t="s">
        <v>310</v>
      </c>
      <c r="T71" s="2" t="s">
        <v>310</v>
      </c>
      <c r="U71" s="2">
        <f>+Tabla3[[#This Row],[EX SERVICE]]</f>
        <v>650</v>
      </c>
      <c r="V71" t="s">
        <v>179</v>
      </c>
    </row>
    <row r="72" spans="1:22" hidden="1" x14ac:dyDescent="0.25">
      <c r="A72" t="s">
        <v>195</v>
      </c>
      <c r="B72" s="1" t="s">
        <v>230</v>
      </c>
      <c r="C72" t="s">
        <v>1</v>
      </c>
      <c r="D72" t="s">
        <v>307</v>
      </c>
      <c r="E72" t="s">
        <v>308</v>
      </c>
      <c r="F72" t="s">
        <v>309</v>
      </c>
      <c r="G72">
        <v>650</v>
      </c>
      <c r="H72">
        <v>650</v>
      </c>
      <c r="I72">
        <v>650</v>
      </c>
      <c r="J72">
        <v>650</v>
      </c>
      <c r="L72" s="2" t="s">
        <v>310</v>
      </c>
      <c r="M72" s="2" t="s">
        <v>310</v>
      </c>
      <c r="N72" s="2" t="s">
        <v>310</v>
      </c>
      <c r="O72" s="2">
        <v>0</v>
      </c>
      <c r="P72" s="2">
        <v>0</v>
      </c>
      <c r="Q72" s="2" t="s">
        <v>310</v>
      </c>
      <c r="R72" s="2">
        <v>500</v>
      </c>
      <c r="S72" s="2" t="s">
        <v>310</v>
      </c>
      <c r="T72" s="2" t="s">
        <v>310</v>
      </c>
      <c r="U72" s="2">
        <f>+Tabla3[[#This Row],[EX SERVICE]]</f>
        <v>500</v>
      </c>
      <c r="V72" t="s">
        <v>179</v>
      </c>
    </row>
    <row r="73" spans="1:22" hidden="1" x14ac:dyDescent="0.25">
      <c r="A73" t="s">
        <v>195</v>
      </c>
      <c r="B73" s="1" t="s">
        <v>230</v>
      </c>
      <c r="C73" t="s">
        <v>1</v>
      </c>
      <c r="D73" t="s">
        <v>307</v>
      </c>
      <c r="E73" t="s">
        <v>308</v>
      </c>
      <c r="F73" t="s">
        <v>309</v>
      </c>
      <c r="G73">
        <v>651</v>
      </c>
      <c r="H73">
        <v>651</v>
      </c>
      <c r="I73">
        <v>651</v>
      </c>
      <c r="J73">
        <v>651</v>
      </c>
      <c r="L73" s="2" t="s">
        <v>310</v>
      </c>
      <c r="M73" s="2" t="s">
        <v>310</v>
      </c>
      <c r="N73" s="2" t="s">
        <v>310</v>
      </c>
      <c r="O73" s="2">
        <v>0</v>
      </c>
      <c r="P73" s="2">
        <v>0</v>
      </c>
      <c r="Q73" s="2" t="s">
        <v>310</v>
      </c>
      <c r="R73" s="2">
        <v>825</v>
      </c>
      <c r="S73" s="2" t="s">
        <v>310</v>
      </c>
      <c r="T73" s="2" t="s">
        <v>310</v>
      </c>
      <c r="U73" s="2">
        <f>+Tabla3[[#This Row],[EX SERVICE]]</f>
        <v>825</v>
      </c>
      <c r="V73" t="s">
        <v>179</v>
      </c>
    </row>
    <row r="74" spans="1:22" hidden="1" x14ac:dyDescent="0.25">
      <c r="A74" t="s">
        <v>195</v>
      </c>
      <c r="B74" s="1" t="s">
        <v>230</v>
      </c>
      <c r="C74" t="s">
        <v>1</v>
      </c>
      <c r="D74" t="s">
        <v>307</v>
      </c>
      <c r="E74" t="s">
        <v>308</v>
      </c>
      <c r="F74" t="s">
        <v>309</v>
      </c>
      <c r="G74">
        <v>652</v>
      </c>
      <c r="H74">
        <v>652</v>
      </c>
      <c r="I74">
        <v>652</v>
      </c>
      <c r="J74">
        <v>652</v>
      </c>
      <c r="L74" s="2" t="s">
        <v>310</v>
      </c>
      <c r="M74" s="2" t="s">
        <v>310</v>
      </c>
      <c r="N74" s="2" t="s">
        <v>310</v>
      </c>
      <c r="O74" s="2">
        <v>0</v>
      </c>
      <c r="P74" s="2">
        <v>0</v>
      </c>
      <c r="Q74" s="2" t="s">
        <v>310</v>
      </c>
      <c r="R74" s="2">
        <v>300</v>
      </c>
      <c r="S74" s="2" t="s">
        <v>310</v>
      </c>
      <c r="T74" s="2" t="s">
        <v>310</v>
      </c>
      <c r="U74" s="2">
        <f>+Tabla3[[#This Row],[EX SERVICE]]</f>
        <v>300</v>
      </c>
      <c r="V74" t="s">
        <v>179</v>
      </c>
    </row>
    <row r="75" spans="1:22" hidden="1" x14ac:dyDescent="0.25">
      <c r="A75" t="s">
        <v>195</v>
      </c>
      <c r="B75" s="1" t="s">
        <v>230</v>
      </c>
      <c r="C75" t="s">
        <v>1</v>
      </c>
      <c r="D75" t="s">
        <v>307</v>
      </c>
      <c r="E75" t="s">
        <v>308</v>
      </c>
      <c r="F75" t="s">
        <v>309</v>
      </c>
      <c r="G75">
        <v>653</v>
      </c>
      <c r="H75">
        <v>653</v>
      </c>
      <c r="I75">
        <v>653</v>
      </c>
      <c r="J75">
        <v>653</v>
      </c>
      <c r="L75" s="2" t="s">
        <v>310</v>
      </c>
      <c r="M75" s="2" t="s">
        <v>310</v>
      </c>
      <c r="N75" s="2" t="s">
        <v>310</v>
      </c>
      <c r="O75" s="2">
        <v>0</v>
      </c>
      <c r="P75" s="2">
        <v>0</v>
      </c>
      <c r="Q75" s="2" t="s">
        <v>310</v>
      </c>
      <c r="R75" s="2">
        <v>750</v>
      </c>
      <c r="S75" s="2" t="s">
        <v>310</v>
      </c>
      <c r="T75" s="2" t="s">
        <v>310</v>
      </c>
      <c r="U75" s="2">
        <f>+Tabla3[[#This Row],[EX SERVICE]]</f>
        <v>750</v>
      </c>
      <c r="V75" t="s">
        <v>179</v>
      </c>
    </row>
    <row r="76" spans="1:22" hidden="1" x14ac:dyDescent="0.25">
      <c r="A76" t="s">
        <v>195</v>
      </c>
      <c r="B76" s="1" t="s">
        <v>230</v>
      </c>
      <c r="C76" t="s">
        <v>1</v>
      </c>
      <c r="D76" t="s">
        <v>307</v>
      </c>
      <c r="E76" t="s">
        <v>308</v>
      </c>
      <c r="F76" t="s">
        <v>309</v>
      </c>
      <c r="G76">
        <v>654</v>
      </c>
      <c r="H76">
        <v>654</v>
      </c>
      <c r="I76">
        <v>654</v>
      </c>
      <c r="J76">
        <v>654</v>
      </c>
      <c r="L76" s="2" t="s">
        <v>310</v>
      </c>
      <c r="M76" s="2" t="s">
        <v>310</v>
      </c>
      <c r="N76" s="2" t="s">
        <v>310</v>
      </c>
      <c r="O76" s="2">
        <v>0</v>
      </c>
      <c r="P76" s="2">
        <v>0</v>
      </c>
      <c r="Q76" s="2" t="s">
        <v>310</v>
      </c>
      <c r="R76" s="2">
        <v>725</v>
      </c>
      <c r="S76" s="2" t="s">
        <v>310</v>
      </c>
      <c r="T76" s="2" t="s">
        <v>310</v>
      </c>
      <c r="U76" s="2">
        <f>+Tabla3[[#This Row],[EX SERVICE]]</f>
        <v>725</v>
      </c>
      <c r="V76" t="s">
        <v>179</v>
      </c>
    </row>
    <row r="77" spans="1:22" hidden="1" x14ac:dyDescent="0.25">
      <c r="A77" t="s">
        <v>195</v>
      </c>
      <c r="B77" s="1" t="s">
        <v>206</v>
      </c>
      <c r="C77" t="s">
        <v>1</v>
      </c>
      <c r="D77" t="s">
        <v>307</v>
      </c>
      <c r="E77" t="s">
        <v>308</v>
      </c>
      <c r="F77" t="s">
        <v>309</v>
      </c>
      <c r="G77">
        <v>655</v>
      </c>
      <c r="H77">
        <v>655</v>
      </c>
      <c r="I77">
        <v>655</v>
      </c>
      <c r="J77">
        <v>655</v>
      </c>
      <c r="L77" s="2" t="s">
        <v>310</v>
      </c>
      <c r="M77" s="2" t="s">
        <v>310</v>
      </c>
      <c r="N77" s="2" t="s">
        <v>310</v>
      </c>
      <c r="O77" s="2">
        <v>0</v>
      </c>
      <c r="P77" s="2">
        <v>0</v>
      </c>
      <c r="Q77" s="2" t="s">
        <v>310</v>
      </c>
      <c r="R77" s="2">
        <v>1052.5</v>
      </c>
      <c r="S77" s="2" t="s">
        <v>310</v>
      </c>
      <c r="T77" s="2" t="s">
        <v>310</v>
      </c>
      <c r="U77" s="2">
        <f>+Tabla3[[#This Row],[EX SERVICE]]</f>
        <v>1052.5</v>
      </c>
      <c r="V77" t="s">
        <v>179</v>
      </c>
    </row>
    <row r="78" spans="1:22" hidden="1" x14ac:dyDescent="0.25">
      <c r="A78" t="s">
        <v>195</v>
      </c>
      <c r="B78" s="1" t="s">
        <v>206</v>
      </c>
      <c r="C78" t="s">
        <v>1</v>
      </c>
      <c r="D78" t="s">
        <v>307</v>
      </c>
      <c r="E78" t="s">
        <v>308</v>
      </c>
      <c r="F78" t="s">
        <v>309</v>
      </c>
      <c r="G78">
        <v>656</v>
      </c>
      <c r="H78">
        <v>656</v>
      </c>
      <c r="I78">
        <v>656</v>
      </c>
      <c r="J78">
        <v>656</v>
      </c>
      <c r="L78" s="2" t="s">
        <v>310</v>
      </c>
      <c r="M78" s="2" t="s">
        <v>310</v>
      </c>
      <c r="N78" s="2" t="s">
        <v>310</v>
      </c>
      <c r="O78" s="2">
        <v>0</v>
      </c>
      <c r="P78" s="2">
        <v>0</v>
      </c>
      <c r="Q78" s="2" t="s">
        <v>310</v>
      </c>
      <c r="R78" s="2">
        <v>1052.5</v>
      </c>
      <c r="S78" s="2" t="s">
        <v>310</v>
      </c>
      <c r="T78" s="2" t="s">
        <v>310</v>
      </c>
      <c r="U78" s="2">
        <f>+Tabla3[[#This Row],[EX SERVICE]]</f>
        <v>1052.5</v>
      </c>
      <c r="V78" t="s">
        <v>179</v>
      </c>
    </row>
    <row r="79" spans="1:22" hidden="1" x14ac:dyDescent="0.25">
      <c r="A79" t="s">
        <v>195</v>
      </c>
      <c r="B79" s="1" t="s">
        <v>206</v>
      </c>
      <c r="C79" t="s">
        <v>1</v>
      </c>
      <c r="D79" t="s">
        <v>307</v>
      </c>
      <c r="E79" t="s">
        <v>308</v>
      </c>
      <c r="F79" t="s">
        <v>309</v>
      </c>
      <c r="G79">
        <v>657</v>
      </c>
      <c r="H79">
        <v>657</v>
      </c>
      <c r="I79">
        <v>657</v>
      </c>
      <c r="J79">
        <v>657</v>
      </c>
      <c r="L79" s="2" t="s">
        <v>310</v>
      </c>
      <c r="M79" s="2" t="s">
        <v>310</v>
      </c>
      <c r="N79" s="2" t="s">
        <v>310</v>
      </c>
      <c r="O79" s="2">
        <v>0</v>
      </c>
      <c r="P79" s="2">
        <v>0</v>
      </c>
      <c r="Q79" s="2" t="s">
        <v>310</v>
      </c>
      <c r="R79" s="2">
        <v>379.57</v>
      </c>
      <c r="S79" s="2" t="s">
        <v>310</v>
      </c>
      <c r="T79" s="2" t="s">
        <v>310</v>
      </c>
      <c r="U79" s="2">
        <f>+Tabla3[[#This Row],[EX SERVICE]]</f>
        <v>379.57</v>
      </c>
      <c r="V79" t="s">
        <v>179</v>
      </c>
    </row>
    <row r="80" spans="1:22" hidden="1" x14ac:dyDescent="0.25">
      <c r="A80" t="s">
        <v>195</v>
      </c>
      <c r="B80" s="1" t="s">
        <v>291</v>
      </c>
      <c r="C80" t="s">
        <v>1</v>
      </c>
      <c r="D80" t="s">
        <v>307</v>
      </c>
      <c r="E80" t="s">
        <v>308</v>
      </c>
      <c r="F80" t="s">
        <v>309</v>
      </c>
      <c r="G80">
        <v>658</v>
      </c>
      <c r="H80">
        <v>658</v>
      </c>
      <c r="I80">
        <v>658</v>
      </c>
      <c r="J80">
        <v>658</v>
      </c>
      <c r="L80" s="2" t="s">
        <v>310</v>
      </c>
      <c r="M80" s="2" t="s">
        <v>310</v>
      </c>
      <c r="N80" s="2" t="s">
        <v>310</v>
      </c>
      <c r="O80" s="2">
        <v>0</v>
      </c>
      <c r="P80" s="2">
        <v>0</v>
      </c>
      <c r="Q80" s="2" t="s">
        <v>310</v>
      </c>
      <c r="R80" s="2">
        <v>711.62</v>
      </c>
      <c r="S80" s="2" t="s">
        <v>310</v>
      </c>
      <c r="T80" s="2" t="s">
        <v>310</v>
      </c>
      <c r="U80" s="2">
        <f>+Tabla3[[#This Row],[EX SERVICE]]</f>
        <v>711.62</v>
      </c>
      <c r="V80" t="s">
        <v>179</v>
      </c>
    </row>
    <row r="81" spans="1:22" hidden="1" x14ac:dyDescent="0.25">
      <c r="A81" t="s">
        <v>195</v>
      </c>
      <c r="B81" s="1" t="s">
        <v>291</v>
      </c>
      <c r="C81" t="s">
        <v>1</v>
      </c>
      <c r="D81" t="s">
        <v>307</v>
      </c>
      <c r="E81" t="s">
        <v>308</v>
      </c>
      <c r="F81" t="s">
        <v>309</v>
      </c>
      <c r="G81">
        <v>659</v>
      </c>
      <c r="H81">
        <v>659</v>
      </c>
      <c r="I81">
        <v>659</v>
      </c>
      <c r="J81">
        <v>659</v>
      </c>
      <c r="L81" s="2" t="s">
        <v>310</v>
      </c>
      <c r="M81" s="2" t="s">
        <v>310</v>
      </c>
      <c r="N81" s="2" t="s">
        <v>310</v>
      </c>
      <c r="O81" s="2">
        <v>0</v>
      </c>
      <c r="P81" s="2">
        <v>0</v>
      </c>
      <c r="Q81" s="2" t="s">
        <v>310</v>
      </c>
      <c r="R81" s="2">
        <v>650</v>
      </c>
      <c r="S81" s="2" t="s">
        <v>310</v>
      </c>
      <c r="T81" s="2" t="s">
        <v>310</v>
      </c>
      <c r="U81" s="2">
        <f>+Tabla3[[#This Row],[EX SERVICE]]</f>
        <v>650</v>
      </c>
      <c r="V81" t="s">
        <v>179</v>
      </c>
    </row>
    <row r="82" spans="1:22" hidden="1" x14ac:dyDescent="0.25">
      <c r="A82" t="s">
        <v>195</v>
      </c>
      <c r="B82" s="1" t="s">
        <v>291</v>
      </c>
      <c r="C82" t="s">
        <v>1</v>
      </c>
      <c r="D82" t="s">
        <v>307</v>
      </c>
      <c r="E82" t="s">
        <v>308</v>
      </c>
      <c r="F82" t="s">
        <v>309</v>
      </c>
      <c r="G82">
        <v>660</v>
      </c>
      <c r="H82">
        <v>660</v>
      </c>
      <c r="I82">
        <v>660</v>
      </c>
      <c r="J82">
        <v>660</v>
      </c>
      <c r="L82" s="2" t="s">
        <v>310</v>
      </c>
      <c r="M82" s="2" t="s">
        <v>310</v>
      </c>
      <c r="N82" s="2" t="s">
        <v>310</v>
      </c>
      <c r="O82" s="2">
        <v>0</v>
      </c>
      <c r="P82" s="2">
        <v>0</v>
      </c>
      <c r="Q82" s="2" t="s">
        <v>310</v>
      </c>
      <c r="R82" s="2">
        <v>145</v>
      </c>
      <c r="S82" s="2" t="s">
        <v>310</v>
      </c>
      <c r="T82" s="2" t="s">
        <v>310</v>
      </c>
      <c r="U82" s="2">
        <f>+Tabla3[[#This Row],[EX SERVICE]]</f>
        <v>145</v>
      </c>
      <c r="V82" t="s">
        <v>179</v>
      </c>
    </row>
    <row r="83" spans="1:22" hidden="1" x14ac:dyDescent="0.25">
      <c r="A83" t="s">
        <v>195</v>
      </c>
      <c r="B83" s="1" t="s">
        <v>291</v>
      </c>
      <c r="C83" t="s">
        <v>1</v>
      </c>
      <c r="D83" t="s">
        <v>307</v>
      </c>
      <c r="E83" t="s">
        <v>308</v>
      </c>
      <c r="F83" t="s">
        <v>309</v>
      </c>
      <c r="G83">
        <v>661</v>
      </c>
      <c r="H83">
        <v>661</v>
      </c>
      <c r="I83">
        <v>661</v>
      </c>
      <c r="J83">
        <v>661</v>
      </c>
      <c r="L83" s="2" t="s">
        <v>310</v>
      </c>
      <c r="M83" s="2" t="s">
        <v>310</v>
      </c>
      <c r="N83" s="2" t="s">
        <v>310</v>
      </c>
      <c r="O83" s="2">
        <v>0</v>
      </c>
      <c r="P83" s="2">
        <v>0</v>
      </c>
      <c r="Q83" s="2" t="s">
        <v>310</v>
      </c>
      <c r="R83" s="2">
        <v>95</v>
      </c>
      <c r="S83" s="2" t="s">
        <v>310</v>
      </c>
      <c r="T83" s="2" t="s">
        <v>310</v>
      </c>
      <c r="U83" s="2">
        <f>+Tabla3[[#This Row],[EX SERVICE]]</f>
        <v>95</v>
      </c>
      <c r="V83" t="s">
        <v>179</v>
      </c>
    </row>
    <row r="84" spans="1:22" hidden="1" x14ac:dyDescent="0.25">
      <c r="A84" t="s">
        <v>195</v>
      </c>
      <c r="B84" s="1" t="s">
        <v>291</v>
      </c>
      <c r="C84" t="s">
        <v>1</v>
      </c>
      <c r="D84" t="s">
        <v>307</v>
      </c>
      <c r="E84" t="s">
        <v>308</v>
      </c>
      <c r="F84" t="s">
        <v>309</v>
      </c>
      <c r="G84">
        <v>662</v>
      </c>
      <c r="H84">
        <v>662</v>
      </c>
      <c r="I84">
        <v>662</v>
      </c>
      <c r="J84">
        <v>662</v>
      </c>
      <c r="L84" s="2" t="s">
        <v>310</v>
      </c>
      <c r="M84" s="2" t="s">
        <v>310</v>
      </c>
      <c r="N84" s="2" t="s">
        <v>310</v>
      </c>
      <c r="O84" s="2">
        <v>0</v>
      </c>
      <c r="P84" s="2">
        <v>0</v>
      </c>
      <c r="Q84" s="2" t="s">
        <v>310</v>
      </c>
      <c r="R84" s="2">
        <v>902</v>
      </c>
      <c r="S84" s="2" t="s">
        <v>310</v>
      </c>
      <c r="T84" s="2" t="s">
        <v>310</v>
      </c>
      <c r="U84" s="2">
        <f>+Tabla3[[#This Row],[EX SERVICE]]</f>
        <v>902</v>
      </c>
      <c r="V84" t="s">
        <v>179</v>
      </c>
    </row>
    <row r="85" spans="1:22" hidden="1" x14ac:dyDescent="0.25">
      <c r="A85" t="s">
        <v>195</v>
      </c>
      <c r="B85" s="1" t="s">
        <v>291</v>
      </c>
      <c r="C85" t="s">
        <v>1</v>
      </c>
      <c r="D85" t="s">
        <v>307</v>
      </c>
      <c r="E85" t="s">
        <v>308</v>
      </c>
      <c r="F85" t="s">
        <v>309</v>
      </c>
      <c r="G85">
        <v>663</v>
      </c>
      <c r="H85">
        <v>663</v>
      </c>
      <c r="I85">
        <v>663</v>
      </c>
      <c r="J85">
        <v>663</v>
      </c>
      <c r="L85" s="2" t="s">
        <v>310</v>
      </c>
      <c r="M85" s="2" t="s">
        <v>310</v>
      </c>
      <c r="N85" s="2" t="s">
        <v>310</v>
      </c>
      <c r="O85" s="2">
        <v>0</v>
      </c>
      <c r="P85" s="2">
        <v>0</v>
      </c>
      <c r="Q85" s="2" t="s">
        <v>310</v>
      </c>
      <c r="R85" s="2">
        <v>172.5</v>
      </c>
      <c r="S85" s="2" t="s">
        <v>310</v>
      </c>
      <c r="T85" s="2" t="s">
        <v>310</v>
      </c>
      <c r="U85" s="2">
        <f>+Tabla3[[#This Row],[EX SERVICE]]</f>
        <v>172.5</v>
      </c>
      <c r="V85" t="s">
        <v>179</v>
      </c>
    </row>
    <row r="86" spans="1:22" hidden="1" x14ac:dyDescent="0.25">
      <c r="A86" t="s">
        <v>195</v>
      </c>
      <c r="B86" s="1" t="s">
        <v>291</v>
      </c>
      <c r="C86" t="s">
        <v>1</v>
      </c>
      <c r="D86" t="s">
        <v>307</v>
      </c>
      <c r="E86" t="s">
        <v>308</v>
      </c>
      <c r="F86" t="s">
        <v>309</v>
      </c>
      <c r="G86">
        <v>664</v>
      </c>
      <c r="H86">
        <v>664</v>
      </c>
      <c r="I86">
        <v>664</v>
      </c>
      <c r="J86">
        <v>664</v>
      </c>
      <c r="L86" s="2" t="s">
        <v>310</v>
      </c>
      <c r="M86" s="2" t="s">
        <v>310</v>
      </c>
      <c r="N86" s="2" t="s">
        <v>310</v>
      </c>
      <c r="O86" s="2">
        <v>0</v>
      </c>
      <c r="P86" s="2">
        <v>0</v>
      </c>
      <c r="Q86" s="2" t="s">
        <v>310</v>
      </c>
      <c r="R86" s="2">
        <v>360</v>
      </c>
      <c r="S86" s="2" t="s">
        <v>310</v>
      </c>
      <c r="T86" s="2" t="s">
        <v>310</v>
      </c>
      <c r="U86" s="2">
        <f>+Tabla3[[#This Row],[EX SERVICE]]</f>
        <v>360</v>
      </c>
      <c r="V86" t="s">
        <v>179</v>
      </c>
    </row>
    <row r="87" spans="1:22" hidden="1" x14ac:dyDescent="0.25">
      <c r="A87" t="s">
        <v>195</v>
      </c>
      <c r="B87" s="1" t="s">
        <v>291</v>
      </c>
      <c r="C87" t="s">
        <v>1</v>
      </c>
      <c r="D87" t="s">
        <v>307</v>
      </c>
      <c r="E87" t="s">
        <v>308</v>
      </c>
      <c r="F87" t="s">
        <v>309</v>
      </c>
      <c r="G87">
        <v>665</v>
      </c>
      <c r="H87">
        <v>665</v>
      </c>
      <c r="I87">
        <v>665</v>
      </c>
      <c r="J87">
        <v>665</v>
      </c>
      <c r="L87" s="2" t="s">
        <v>310</v>
      </c>
      <c r="M87" s="2" t="s">
        <v>310</v>
      </c>
      <c r="N87" s="2" t="s">
        <v>310</v>
      </c>
      <c r="O87" s="2">
        <v>0</v>
      </c>
      <c r="P87" s="2">
        <v>0</v>
      </c>
      <c r="Q87" s="2" t="s">
        <v>310</v>
      </c>
      <c r="R87" s="2">
        <v>550</v>
      </c>
      <c r="S87" s="2" t="s">
        <v>310</v>
      </c>
      <c r="T87" s="2" t="s">
        <v>310</v>
      </c>
      <c r="U87" s="2">
        <f>+Tabla3[[#This Row],[EX SERVICE]]</f>
        <v>550</v>
      </c>
      <c r="V87" t="s">
        <v>179</v>
      </c>
    </row>
    <row r="88" spans="1:22" hidden="1" x14ac:dyDescent="0.25">
      <c r="A88" t="s">
        <v>195</v>
      </c>
      <c r="B88" s="1" t="s">
        <v>291</v>
      </c>
      <c r="C88" t="s">
        <v>1</v>
      </c>
      <c r="D88" t="s">
        <v>307</v>
      </c>
      <c r="E88" t="s">
        <v>308</v>
      </c>
      <c r="F88" t="s">
        <v>309</v>
      </c>
      <c r="G88">
        <v>666</v>
      </c>
      <c r="H88">
        <v>666</v>
      </c>
      <c r="I88">
        <v>666</v>
      </c>
      <c r="J88">
        <v>666</v>
      </c>
      <c r="L88" s="2" t="s">
        <v>310</v>
      </c>
      <c r="M88" s="2" t="s">
        <v>310</v>
      </c>
      <c r="N88" s="2" t="s">
        <v>310</v>
      </c>
      <c r="O88" s="2">
        <v>0</v>
      </c>
      <c r="P88" s="2">
        <v>0</v>
      </c>
      <c r="Q88" s="2" t="s">
        <v>310</v>
      </c>
      <c r="R88" s="2">
        <v>557.37</v>
      </c>
      <c r="S88" s="2" t="s">
        <v>310</v>
      </c>
      <c r="T88" s="2" t="s">
        <v>310</v>
      </c>
      <c r="U88" s="2">
        <f>+Tabla3[[#This Row],[EX SERVICE]]</f>
        <v>557.37</v>
      </c>
      <c r="V88" t="s">
        <v>179</v>
      </c>
    </row>
    <row r="89" spans="1:22" hidden="1" x14ac:dyDescent="0.25">
      <c r="A89" t="s">
        <v>195</v>
      </c>
      <c r="B89" s="1" t="s">
        <v>291</v>
      </c>
      <c r="C89" t="s">
        <v>1</v>
      </c>
      <c r="D89" t="s">
        <v>307</v>
      </c>
      <c r="E89" t="s">
        <v>308</v>
      </c>
      <c r="F89" t="s">
        <v>309</v>
      </c>
      <c r="G89">
        <v>667</v>
      </c>
      <c r="H89">
        <v>667</v>
      </c>
      <c r="I89">
        <v>667</v>
      </c>
      <c r="J89">
        <v>667</v>
      </c>
      <c r="L89" s="2" t="s">
        <v>310</v>
      </c>
      <c r="M89" s="2" t="s">
        <v>310</v>
      </c>
      <c r="N89" s="2" t="s">
        <v>310</v>
      </c>
      <c r="O89" s="2">
        <v>0</v>
      </c>
      <c r="P89" s="2">
        <v>0</v>
      </c>
      <c r="Q89" s="2" t="s">
        <v>310</v>
      </c>
      <c r="R89" s="2">
        <v>750</v>
      </c>
      <c r="S89" s="2" t="s">
        <v>310</v>
      </c>
      <c r="T89" s="2" t="s">
        <v>310</v>
      </c>
      <c r="U89" s="2">
        <f>+Tabla3[[#This Row],[EX SERVICE]]</f>
        <v>750</v>
      </c>
      <c r="V89" t="s">
        <v>179</v>
      </c>
    </row>
    <row r="90" spans="1:22" hidden="1" x14ac:dyDescent="0.25">
      <c r="A90" t="s">
        <v>195</v>
      </c>
      <c r="B90" s="1" t="s">
        <v>265</v>
      </c>
      <c r="C90" t="s">
        <v>1</v>
      </c>
      <c r="D90" t="s">
        <v>307</v>
      </c>
      <c r="E90" t="s">
        <v>308</v>
      </c>
      <c r="F90" t="s">
        <v>309</v>
      </c>
      <c r="G90">
        <v>668</v>
      </c>
      <c r="H90">
        <v>668</v>
      </c>
      <c r="I90">
        <v>668</v>
      </c>
      <c r="J90">
        <v>668</v>
      </c>
      <c r="L90" s="2" t="s">
        <v>310</v>
      </c>
      <c r="M90" s="2" t="s">
        <v>310</v>
      </c>
      <c r="N90" s="2" t="s">
        <v>310</v>
      </c>
      <c r="O90" s="2">
        <v>0</v>
      </c>
      <c r="P90" s="2">
        <v>0</v>
      </c>
      <c r="Q90" s="2" t="s">
        <v>310</v>
      </c>
      <c r="R90" s="2">
        <v>360</v>
      </c>
      <c r="S90" s="2" t="s">
        <v>310</v>
      </c>
      <c r="T90" s="2" t="s">
        <v>310</v>
      </c>
      <c r="U90" s="2">
        <f>+Tabla3[[#This Row],[EX SERVICE]]</f>
        <v>360</v>
      </c>
      <c r="V90" t="s">
        <v>179</v>
      </c>
    </row>
    <row r="91" spans="1:22" hidden="1" x14ac:dyDescent="0.25">
      <c r="A91" t="s">
        <v>195</v>
      </c>
      <c r="B91" s="1" t="s">
        <v>265</v>
      </c>
      <c r="C91" t="s">
        <v>1</v>
      </c>
      <c r="D91" t="s">
        <v>307</v>
      </c>
      <c r="E91" t="s">
        <v>308</v>
      </c>
      <c r="F91" t="s">
        <v>309</v>
      </c>
      <c r="G91">
        <v>669</v>
      </c>
      <c r="H91">
        <v>669</v>
      </c>
      <c r="I91">
        <v>669</v>
      </c>
      <c r="J91">
        <v>669</v>
      </c>
      <c r="L91" s="2" t="s">
        <v>310</v>
      </c>
      <c r="M91" s="2" t="s">
        <v>310</v>
      </c>
      <c r="N91" s="2" t="s">
        <v>310</v>
      </c>
      <c r="O91" s="2">
        <v>0</v>
      </c>
      <c r="P91" s="2">
        <v>0</v>
      </c>
      <c r="Q91" s="2" t="s">
        <v>310</v>
      </c>
      <c r="R91" s="2">
        <v>300</v>
      </c>
      <c r="S91" s="2" t="s">
        <v>310</v>
      </c>
      <c r="T91" s="2" t="s">
        <v>310</v>
      </c>
      <c r="U91" s="2">
        <f>+Tabla3[[#This Row],[EX SERVICE]]</f>
        <v>300</v>
      </c>
      <c r="V91" t="s">
        <v>179</v>
      </c>
    </row>
    <row r="92" spans="1:22" hidden="1" x14ac:dyDescent="0.25">
      <c r="A92" t="s">
        <v>195</v>
      </c>
      <c r="B92" s="1" t="s">
        <v>265</v>
      </c>
      <c r="C92" t="s">
        <v>1</v>
      </c>
      <c r="D92" t="s">
        <v>307</v>
      </c>
      <c r="E92" t="s">
        <v>308</v>
      </c>
      <c r="F92" t="s">
        <v>309</v>
      </c>
      <c r="G92">
        <v>670</v>
      </c>
      <c r="H92">
        <v>670</v>
      </c>
      <c r="I92">
        <v>670</v>
      </c>
      <c r="J92">
        <v>670</v>
      </c>
      <c r="L92" s="2" t="s">
        <v>310</v>
      </c>
      <c r="M92" s="2" t="s">
        <v>310</v>
      </c>
      <c r="N92" s="2" t="s">
        <v>310</v>
      </c>
      <c r="O92" s="2">
        <v>0</v>
      </c>
      <c r="P92" s="2">
        <v>0</v>
      </c>
      <c r="Q92" s="2" t="s">
        <v>310</v>
      </c>
      <c r="R92" s="2">
        <v>0</v>
      </c>
      <c r="S92" s="2" t="s">
        <v>310</v>
      </c>
      <c r="T92" s="2" t="s">
        <v>310</v>
      </c>
      <c r="U92" s="2">
        <f>+Tabla3[[#This Row],[EX SERVICE]]</f>
        <v>0</v>
      </c>
      <c r="V92" t="s">
        <v>179</v>
      </c>
    </row>
    <row r="93" spans="1:22" hidden="1" x14ac:dyDescent="0.25">
      <c r="A93" t="s">
        <v>195</v>
      </c>
      <c r="B93" s="1" t="s">
        <v>265</v>
      </c>
      <c r="C93" t="s">
        <v>1</v>
      </c>
      <c r="D93" t="s">
        <v>307</v>
      </c>
      <c r="E93" t="s">
        <v>308</v>
      </c>
      <c r="F93" t="s">
        <v>309</v>
      </c>
      <c r="G93">
        <v>671</v>
      </c>
      <c r="H93">
        <v>671</v>
      </c>
      <c r="I93">
        <v>671</v>
      </c>
      <c r="J93">
        <v>671</v>
      </c>
      <c r="L93" s="2" t="s">
        <v>310</v>
      </c>
      <c r="M93" s="2" t="s">
        <v>310</v>
      </c>
      <c r="N93" s="2" t="s">
        <v>310</v>
      </c>
      <c r="O93" s="2">
        <v>0</v>
      </c>
      <c r="P93" s="2">
        <v>0</v>
      </c>
      <c r="Q93" s="2" t="s">
        <v>310</v>
      </c>
      <c r="R93" s="2">
        <v>1625</v>
      </c>
      <c r="S93" s="2" t="s">
        <v>310</v>
      </c>
      <c r="T93" s="2" t="s">
        <v>310</v>
      </c>
      <c r="U93" s="2">
        <f>+Tabla3[[#This Row],[EX SERVICE]]</f>
        <v>1625</v>
      </c>
      <c r="V93" t="s">
        <v>179</v>
      </c>
    </row>
    <row r="94" spans="1:22" hidden="1" x14ac:dyDescent="0.25">
      <c r="A94" t="s">
        <v>195</v>
      </c>
      <c r="B94" s="1" t="s">
        <v>265</v>
      </c>
      <c r="C94" t="s">
        <v>1</v>
      </c>
      <c r="D94" t="s">
        <v>307</v>
      </c>
      <c r="E94" t="s">
        <v>308</v>
      </c>
      <c r="F94" t="s">
        <v>309</v>
      </c>
      <c r="G94">
        <v>672</v>
      </c>
      <c r="H94">
        <v>672</v>
      </c>
      <c r="I94">
        <v>672</v>
      </c>
      <c r="J94">
        <v>672</v>
      </c>
      <c r="L94" s="2" t="s">
        <v>310</v>
      </c>
      <c r="M94" s="2" t="s">
        <v>310</v>
      </c>
      <c r="N94" s="2" t="s">
        <v>310</v>
      </c>
      <c r="O94" s="2">
        <v>0</v>
      </c>
      <c r="P94" s="2">
        <v>0</v>
      </c>
      <c r="Q94" s="2" t="s">
        <v>310</v>
      </c>
      <c r="R94" s="2">
        <v>725</v>
      </c>
      <c r="S94" s="2" t="s">
        <v>310</v>
      </c>
      <c r="T94" s="2" t="s">
        <v>310</v>
      </c>
      <c r="U94" s="2">
        <f>+Tabla3[[#This Row],[EX SERVICE]]</f>
        <v>725</v>
      </c>
      <c r="V94" t="s">
        <v>179</v>
      </c>
    </row>
    <row r="95" spans="1:22" hidden="1" x14ac:dyDescent="0.25">
      <c r="A95" t="s">
        <v>195</v>
      </c>
      <c r="B95" s="1" t="s">
        <v>265</v>
      </c>
      <c r="C95" t="s">
        <v>1</v>
      </c>
      <c r="D95" t="s">
        <v>307</v>
      </c>
      <c r="E95" t="s">
        <v>308</v>
      </c>
      <c r="F95" t="s">
        <v>309</v>
      </c>
      <c r="G95">
        <v>673</v>
      </c>
      <c r="H95">
        <v>673</v>
      </c>
      <c r="I95">
        <v>673</v>
      </c>
      <c r="J95">
        <v>673</v>
      </c>
      <c r="L95" s="2" t="s">
        <v>310</v>
      </c>
      <c r="M95" s="2" t="s">
        <v>310</v>
      </c>
      <c r="N95" s="2" t="s">
        <v>310</v>
      </c>
      <c r="O95" s="2">
        <v>0</v>
      </c>
      <c r="P95" s="2">
        <v>0</v>
      </c>
      <c r="Q95" s="2" t="s">
        <v>310</v>
      </c>
      <c r="R95" s="2">
        <v>1052.5</v>
      </c>
      <c r="S95" s="2" t="s">
        <v>310</v>
      </c>
      <c r="T95" s="2" t="s">
        <v>310</v>
      </c>
      <c r="U95" s="2">
        <f>+Tabla3[[#This Row],[EX SERVICE]]</f>
        <v>1052.5</v>
      </c>
      <c r="V95" t="s">
        <v>179</v>
      </c>
    </row>
    <row r="96" spans="1:22" hidden="1" x14ac:dyDescent="0.25">
      <c r="A96" t="s">
        <v>195</v>
      </c>
      <c r="B96" s="1" t="s">
        <v>265</v>
      </c>
      <c r="C96" t="s">
        <v>1</v>
      </c>
      <c r="D96" t="s">
        <v>307</v>
      </c>
      <c r="E96" t="s">
        <v>308</v>
      </c>
      <c r="F96" t="s">
        <v>309</v>
      </c>
      <c r="G96">
        <v>674</v>
      </c>
      <c r="H96">
        <v>674</v>
      </c>
      <c r="I96">
        <v>674</v>
      </c>
      <c r="J96">
        <v>674</v>
      </c>
      <c r="L96" s="2" t="s">
        <v>310</v>
      </c>
      <c r="M96" s="2" t="s">
        <v>310</v>
      </c>
      <c r="N96" s="2" t="s">
        <v>310</v>
      </c>
      <c r="O96" s="2">
        <v>0</v>
      </c>
      <c r="P96" s="2">
        <v>0</v>
      </c>
      <c r="Q96" s="2" t="s">
        <v>310</v>
      </c>
      <c r="R96" s="2">
        <v>550</v>
      </c>
      <c r="S96" s="2" t="s">
        <v>310</v>
      </c>
      <c r="T96" s="2" t="s">
        <v>310</v>
      </c>
      <c r="U96" s="2">
        <f>+Tabla3[[#This Row],[EX SERVICE]]</f>
        <v>550</v>
      </c>
      <c r="V96" t="s">
        <v>179</v>
      </c>
    </row>
    <row r="97" spans="1:22" hidden="1" x14ac:dyDescent="0.25">
      <c r="A97" t="s">
        <v>195</v>
      </c>
      <c r="B97" s="1" t="s">
        <v>271</v>
      </c>
      <c r="C97" t="s">
        <v>1</v>
      </c>
      <c r="D97" t="s">
        <v>307</v>
      </c>
      <c r="E97" t="s">
        <v>308</v>
      </c>
      <c r="F97" t="s">
        <v>309</v>
      </c>
      <c r="G97">
        <v>675</v>
      </c>
      <c r="H97">
        <v>675</v>
      </c>
      <c r="I97">
        <v>675</v>
      </c>
      <c r="J97">
        <v>675</v>
      </c>
      <c r="L97" s="2" t="s">
        <v>310</v>
      </c>
      <c r="M97" s="2" t="s">
        <v>310</v>
      </c>
      <c r="N97" s="2" t="s">
        <v>310</v>
      </c>
      <c r="O97" s="2">
        <v>0</v>
      </c>
      <c r="P97" s="2">
        <v>0</v>
      </c>
      <c r="Q97" s="2" t="s">
        <v>310</v>
      </c>
      <c r="R97" s="2">
        <v>95</v>
      </c>
      <c r="S97" s="2" t="s">
        <v>310</v>
      </c>
      <c r="T97" s="2" t="s">
        <v>310</v>
      </c>
      <c r="U97" s="2">
        <f>+Tabla3[[#This Row],[EX SERVICE]]</f>
        <v>95</v>
      </c>
      <c r="V97" t="s">
        <v>179</v>
      </c>
    </row>
    <row r="98" spans="1:22" hidden="1" x14ac:dyDescent="0.25">
      <c r="A98" t="s">
        <v>195</v>
      </c>
      <c r="B98" s="1" t="s">
        <v>271</v>
      </c>
      <c r="C98" t="s">
        <v>1</v>
      </c>
      <c r="D98" t="s">
        <v>307</v>
      </c>
      <c r="E98" t="s">
        <v>308</v>
      </c>
      <c r="F98" t="s">
        <v>309</v>
      </c>
      <c r="G98">
        <v>676</v>
      </c>
      <c r="H98">
        <v>676</v>
      </c>
      <c r="I98">
        <v>676</v>
      </c>
      <c r="J98">
        <v>676</v>
      </c>
      <c r="L98" s="2" t="s">
        <v>310</v>
      </c>
      <c r="M98" s="2" t="s">
        <v>310</v>
      </c>
      <c r="N98" s="2" t="s">
        <v>310</v>
      </c>
      <c r="O98" s="2">
        <v>0</v>
      </c>
      <c r="P98" s="2">
        <v>0</v>
      </c>
      <c r="Q98" s="2" t="s">
        <v>310</v>
      </c>
      <c r="R98" s="2">
        <v>550</v>
      </c>
      <c r="S98" s="2" t="s">
        <v>310</v>
      </c>
      <c r="T98" s="2" t="s">
        <v>310</v>
      </c>
      <c r="U98" s="2">
        <f>+Tabla3[[#This Row],[EX SERVICE]]</f>
        <v>550</v>
      </c>
      <c r="V98" t="s">
        <v>179</v>
      </c>
    </row>
    <row r="99" spans="1:22" hidden="1" x14ac:dyDescent="0.25">
      <c r="A99" t="s">
        <v>195</v>
      </c>
      <c r="B99" s="1" t="s">
        <v>288</v>
      </c>
      <c r="C99" t="s">
        <v>1</v>
      </c>
      <c r="D99" t="s">
        <v>307</v>
      </c>
      <c r="E99" t="s">
        <v>308</v>
      </c>
      <c r="F99" t="s">
        <v>309</v>
      </c>
      <c r="G99">
        <v>677</v>
      </c>
      <c r="H99">
        <v>677</v>
      </c>
      <c r="I99">
        <v>677</v>
      </c>
      <c r="J99">
        <v>677</v>
      </c>
      <c r="L99" s="2" t="s">
        <v>310</v>
      </c>
      <c r="M99" s="2" t="s">
        <v>310</v>
      </c>
      <c r="N99" s="2" t="s">
        <v>310</v>
      </c>
      <c r="O99" s="2">
        <v>0</v>
      </c>
      <c r="P99" s="2">
        <v>0</v>
      </c>
      <c r="Q99" s="2" t="s">
        <v>310</v>
      </c>
      <c r="R99" s="2">
        <v>525</v>
      </c>
      <c r="S99" s="2" t="s">
        <v>310</v>
      </c>
      <c r="T99" s="2" t="s">
        <v>310</v>
      </c>
      <c r="U99" s="2">
        <f>+Tabla3[[#This Row],[EX SERVICE]]</f>
        <v>525</v>
      </c>
      <c r="V99" t="s">
        <v>179</v>
      </c>
    </row>
    <row r="100" spans="1:22" hidden="1" x14ac:dyDescent="0.25">
      <c r="A100" t="s">
        <v>195</v>
      </c>
      <c r="B100" s="1" t="s">
        <v>298</v>
      </c>
      <c r="C100" t="s">
        <v>1</v>
      </c>
      <c r="D100" t="s">
        <v>307</v>
      </c>
      <c r="E100" t="s">
        <v>308</v>
      </c>
      <c r="F100" t="s">
        <v>309</v>
      </c>
      <c r="G100">
        <v>678</v>
      </c>
      <c r="H100">
        <v>678</v>
      </c>
      <c r="I100">
        <v>678</v>
      </c>
      <c r="J100">
        <v>678</v>
      </c>
      <c r="L100" s="2" t="s">
        <v>310</v>
      </c>
      <c r="M100" s="2" t="s">
        <v>310</v>
      </c>
      <c r="N100" s="2" t="s">
        <v>310</v>
      </c>
      <c r="O100" s="2">
        <v>0</v>
      </c>
      <c r="P100" s="2">
        <v>0</v>
      </c>
      <c r="Q100" s="2" t="s">
        <v>310</v>
      </c>
      <c r="R100" s="2">
        <v>55</v>
      </c>
      <c r="S100" s="2" t="s">
        <v>310</v>
      </c>
      <c r="T100" s="2" t="s">
        <v>310</v>
      </c>
      <c r="U100" s="2">
        <f>+Tabla3[[#This Row],[EX SERVICE]]</f>
        <v>55</v>
      </c>
      <c r="V100" t="s">
        <v>179</v>
      </c>
    </row>
    <row r="101" spans="1:22" hidden="1" x14ac:dyDescent="0.25">
      <c r="A101" t="s">
        <v>195</v>
      </c>
      <c r="B101" s="1" t="s">
        <v>298</v>
      </c>
      <c r="C101" t="s">
        <v>1</v>
      </c>
      <c r="D101" t="s">
        <v>307</v>
      </c>
      <c r="E101" t="s">
        <v>308</v>
      </c>
      <c r="F101" t="s">
        <v>309</v>
      </c>
      <c r="G101">
        <v>679</v>
      </c>
      <c r="H101">
        <v>679</v>
      </c>
      <c r="I101">
        <v>679</v>
      </c>
      <c r="J101">
        <v>679</v>
      </c>
      <c r="L101" s="2" t="s">
        <v>310</v>
      </c>
      <c r="M101" s="2" t="s">
        <v>310</v>
      </c>
      <c r="N101" s="2" t="s">
        <v>310</v>
      </c>
      <c r="O101" s="2">
        <v>0</v>
      </c>
      <c r="P101" s="2">
        <v>0</v>
      </c>
      <c r="Q101" s="2" t="s">
        <v>310</v>
      </c>
      <c r="R101" s="2">
        <v>650</v>
      </c>
      <c r="S101" s="2" t="s">
        <v>310</v>
      </c>
      <c r="T101" s="2" t="s">
        <v>310</v>
      </c>
      <c r="U101" s="2">
        <f>+Tabla3[[#This Row],[EX SERVICE]]</f>
        <v>650</v>
      </c>
      <c r="V101" t="s">
        <v>179</v>
      </c>
    </row>
    <row r="102" spans="1:22" hidden="1" x14ac:dyDescent="0.25">
      <c r="A102" t="s">
        <v>195</v>
      </c>
      <c r="B102" s="1" t="s">
        <v>298</v>
      </c>
      <c r="C102" t="s">
        <v>1</v>
      </c>
      <c r="D102" t="s">
        <v>307</v>
      </c>
      <c r="E102" t="s">
        <v>308</v>
      </c>
      <c r="F102" t="s">
        <v>309</v>
      </c>
      <c r="G102">
        <v>680</v>
      </c>
      <c r="H102">
        <v>680</v>
      </c>
      <c r="I102">
        <v>680</v>
      </c>
      <c r="J102">
        <v>680</v>
      </c>
      <c r="L102" s="2" t="s">
        <v>310</v>
      </c>
      <c r="M102" s="2" t="s">
        <v>310</v>
      </c>
      <c r="N102" s="2" t="s">
        <v>310</v>
      </c>
      <c r="O102" s="2">
        <v>0</v>
      </c>
      <c r="P102" s="2">
        <v>0</v>
      </c>
      <c r="Q102" s="2" t="s">
        <v>310</v>
      </c>
      <c r="R102" s="2">
        <v>750</v>
      </c>
      <c r="S102" s="2" t="s">
        <v>310</v>
      </c>
      <c r="T102" s="2" t="s">
        <v>310</v>
      </c>
      <c r="U102" s="2">
        <f>+Tabla3[[#This Row],[EX SERVICE]]</f>
        <v>750</v>
      </c>
      <c r="V102" t="s">
        <v>179</v>
      </c>
    </row>
    <row r="103" spans="1:22" hidden="1" x14ac:dyDescent="0.25">
      <c r="A103" t="s">
        <v>195</v>
      </c>
      <c r="B103" s="1" t="s">
        <v>303</v>
      </c>
      <c r="C103" t="s">
        <v>1</v>
      </c>
      <c r="D103" t="s">
        <v>307</v>
      </c>
      <c r="E103" t="s">
        <v>308</v>
      </c>
      <c r="F103" t="s">
        <v>309</v>
      </c>
      <c r="G103">
        <v>681</v>
      </c>
      <c r="H103">
        <v>681</v>
      </c>
      <c r="I103">
        <v>681</v>
      </c>
      <c r="J103">
        <v>681</v>
      </c>
      <c r="L103" s="2" t="s">
        <v>310</v>
      </c>
      <c r="M103" s="2" t="s">
        <v>310</v>
      </c>
      <c r="N103" s="2" t="s">
        <v>310</v>
      </c>
      <c r="O103" s="2">
        <v>0</v>
      </c>
      <c r="P103" s="2">
        <v>0</v>
      </c>
      <c r="Q103" s="2" t="s">
        <v>310</v>
      </c>
      <c r="R103" s="2">
        <v>65</v>
      </c>
      <c r="S103" s="2" t="s">
        <v>310</v>
      </c>
      <c r="T103" s="2" t="s">
        <v>310</v>
      </c>
      <c r="U103" s="2">
        <f>+Tabla3[[#This Row],[EX SERVICE]]</f>
        <v>65</v>
      </c>
      <c r="V103" t="s">
        <v>179</v>
      </c>
    </row>
    <row r="104" spans="1:22" hidden="1" x14ac:dyDescent="0.25">
      <c r="A104" t="s">
        <v>195</v>
      </c>
      <c r="B104" s="1" t="s">
        <v>303</v>
      </c>
      <c r="C104" t="s">
        <v>1</v>
      </c>
      <c r="D104" t="s">
        <v>307</v>
      </c>
      <c r="E104" t="s">
        <v>308</v>
      </c>
      <c r="F104" t="s">
        <v>309</v>
      </c>
      <c r="G104">
        <v>682</v>
      </c>
      <c r="H104">
        <v>682</v>
      </c>
      <c r="I104">
        <v>682</v>
      </c>
      <c r="J104">
        <v>682</v>
      </c>
      <c r="L104" s="2" t="s">
        <v>310</v>
      </c>
      <c r="M104" s="2" t="s">
        <v>310</v>
      </c>
      <c r="N104" s="2" t="s">
        <v>310</v>
      </c>
      <c r="O104" s="2">
        <v>0</v>
      </c>
      <c r="P104" s="2">
        <v>0</v>
      </c>
      <c r="Q104" s="2" t="s">
        <v>310</v>
      </c>
      <c r="R104" s="2">
        <v>60</v>
      </c>
      <c r="S104" s="2" t="s">
        <v>310</v>
      </c>
      <c r="T104" s="2" t="s">
        <v>310</v>
      </c>
      <c r="U104" s="2">
        <f>+Tabla3[[#This Row],[EX SERVICE]]</f>
        <v>60</v>
      </c>
      <c r="V104" t="s">
        <v>179</v>
      </c>
    </row>
    <row r="105" spans="1:22" hidden="1" x14ac:dyDescent="0.25">
      <c r="A105" t="s">
        <v>195</v>
      </c>
      <c r="B105" s="1" t="s">
        <v>303</v>
      </c>
      <c r="C105" t="s">
        <v>1</v>
      </c>
      <c r="D105" t="s">
        <v>307</v>
      </c>
      <c r="E105" t="s">
        <v>308</v>
      </c>
      <c r="F105" t="s">
        <v>309</v>
      </c>
      <c r="G105">
        <v>683</v>
      </c>
      <c r="H105">
        <v>683</v>
      </c>
      <c r="I105">
        <v>683</v>
      </c>
      <c r="J105">
        <v>683</v>
      </c>
      <c r="L105" s="2" t="s">
        <v>310</v>
      </c>
      <c r="M105" s="2" t="s">
        <v>310</v>
      </c>
      <c r="N105" s="2" t="s">
        <v>310</v>
      </c>
      <c r="O105" s="2">
        <v>0</v>
      </c>
      <c r="P105" s="2">
        <v>0</v>
      </c>
      <c r="Q105" s="2" t="s">
        <v>310</v>
      </c>
      <c r="R105" s="2">
        <v>650</v>
      </c>
      <c r="S105" s="2" t="s">
        <v>310</v>
      </c>
      <c r="T105" s="2" t="s">
        <v>310</v>
      </c>
      <c r="U105" s="2">
        <f>+Tabla3[[#This Row],[EX SERVICE]]</f>
        <v>650</v>
      </c>
      <c r="V105" t="s">
        <v>179</v>
      </c>
    </row>
    <row r="106" spans="1:22" hidden="1" x14ac:dyDescent="0.25">
      <c r="A106" t="s">
        <v>195</v>
      </c>
      <c r="B106" s="1" t="s">
        <v>303</v>
      </c>
      <c r="C106" t="s">
        <v>1</v>
      </c>
      <c r="D106" t="s">
        <v>307</v>
      </c>
      <c r="E106" t="s">
        <v>308</v>
      </c>
      <c r="F106" t="s">
        <v>309</v>
      </c>
      <c r="G106">
        <v>684</v>
      </c>
      <c r="H106">
        <v>684</v>
      </c>
      <c r="I106">
        <v>684</v>
      </c>
      <c r="J106">
        <v>684</v>
      </c>
      <c r="L106" s="2" t="s">
        <v>310</v>
      </c>
      <c r="M106" s="2" t="s">
        <v>310</v>
      </c>
      <c r="N106" s="2" t="s">
        <v>310</v>
      </c>
      <c r="O106" s="2">
        <v>0</v>
      </c>
      <c r="P106" s="2">
        <v>0</v>
      </c>
      <c r="Q106" s="2" t="s">
        <v>310</v>
      </c>
      <c r="R106" s="2">
        <v>500</v>
      </c>
      <c r="S106" s="2" t="s">
        <v>310</v>
      </c>
      <c r="T106" s="2" t="s">
        <v>310</v>
      </c>
      <c r="U106" s="2">
        <f>+Tabla3[[#This Row],[EX SERVICE]]</f>
        <v>500</v>
      </c>
      <c r="V106" t="s">
        <v>179</v>
      </c>
    </row>
    <row r="107" spans="1:22" hidden="1" x14ac:dyDescent="0.25">
      <c r="A107" t="s">
        <v>195</v>
      </c>
      <c r="B107" s="1" t="s">
        <v>303</v>
      </c>
      <c r="C107" t="s">
        <v>1</v>
      </c>
      <c r="D107" t="s">
        <v>307</v>
      </c>
      <c r="E107" t="s">
        <v>308</v>
      </c>
      <c r="F107" t="s">
        <v>309</v>
      </c>
      <c r="G107">
        <v>685</v>
      </c>
      <c r="H107">
        <v>685</v>
      </c>
      <c r="I107">
        <v>685</v>
      </c>
      <c r="J107">
        <v>685</v>
      </c>
      <c r="L107" s="2" t="s">
        <v>310</v>
      </c>
      <c r="M107" s="2" t="s">
        <v>310</v>
      </c>
      <c r="N107" s="2" t="s">
        <v>310</v>
      </c>
      <c r="O107" s="2">
        <v>0</v>
      </c>
      <c r="P107" s="2">
        <v>0</v>
      </c>
      <c r="Q107" s="2" t="s">
        <v>310</v>
      </c>
      <c r="R107" s="2">
        <v>300</v>
      </c>
      <c r="S107" s="2" t="s">
        <v>310</v>
      </c>
      <c r="T107" s="2" t="s">
        <v>310</v>
      </c>
      <c r="U107" s="2">
        <f>+Tabla3[[#This Row],[EX SERVICE]]</f>
        <v>300</v>
      </c>
      <c r="V107" t="s">
        <v>179</v>
      </c>
    </row>
    <row r="108" spans="1:22" hidden="1" x14ac:dyDescent="0.25">
      <c r="A108" t="s">
        <v>195</v>
      </c>
      <c r="B108" s="1" t="s">
        <v>303</v>
      </c>
      <c r="C108" t="s">
        <v>1</v>
      </c>
      <c r="D108" t="s">
        <v>307</v>
      </c>
      <c r="E108" t="s">
        <v>308</v>
      </c>
      <c r="F108" t="s">
        <v>309</v>
      </c>
      <c r="G108">
        <v>686</v>
      </c>
      <c r="H108">
        <v>686</v>
      </c>
      <c r="I108">
        <v>686</v>
      </c>
      <c r="J108">
        <v>686</v>
      </c>
      <c r="L108" s="2" t="s">
        <v>310</v>
      </c>
      <c r="M108" s="2" t="s">
        <v>310</v>
      </c>
      <c r="N108" s="2" t="s">
        <v>310</v>
      </c>
      <c r="O108" s="2">
        <v>0</v>
      </c>
      <c r="P108" s="2">
        <v>0</v>
      </c>
      <c r="Q108" s="2" t="s">
        <v>310</v>
      </c>
      <c r="R108" s="2">
        <v>225</v>
      </c>
      <c r="S108" s="2" t="s">
        <v>310</v>
      </c>
      <c r="T108" s="2" t="s">
        <v>310</v>
      </c>
      <c r="U108" s="2">
        <f>+Tabla3[[#This Row],[EX SERVICE]]</f>
        <v>225</v>
      </c>
      <c r="V108" t="s">
        <v>179</v>
      </c>
    </row>
    <row r="109" spans="1:22" hidden="1" x14ac:dyDescent="0.25">
      <c r="A109" t="s">
        <v>195</v>
      </c>
      <c r="B109" s="1" t="s">
        <v>303</v>
      </c>
      <c r="C109" t="s">
        <v>1</v>
      </c>
      <c r="D109" t="s">
        <v>307</v>
      </c>
      <c r="E109" t="s">
        <v>308</v>
      </c>
      <c r="F109" t="s">
        <v>309</v>
      </c>
      <c r="G109">
        <v>687</v>
      </c>
      <c r="H109">
        <v>687</v>
      </c>
      <c r="I109">
        <v>687</v>
      </c>
      <c r="J109">
        <v>687</v>
      </c>
      <c r="L109" s="2" t="s">
        <v>310</v>
      </c>
      <c r="M109" s="2" t="s">
        <v>310</v>
      </c>
      <c r="N109" s="2" t="s">
        <v>310</v>
      </c>
      <c r="O109" s="2">
        <v>0</v>
      </c>
      <c r="P109" s="2">
        <v>0</v>
      </c>
      <c r="Q109" s="2" t="s">
        <v>310</v>
      </c>
      <c r="R109" s="2">
        <v>304.2</v>
      </c>
      <c r="S109" s="2" t="s">
        <v>310</v>
      </c>
      <c r="T109" s="2" t="s">
        <v>310</v>
      </c>
      <c r="U109" s="2">
        <f>+Tabla3[[#This Row],[EX SERVICE]]</f>
        <v>304.2</v>
      </c>
      <c r="V109" t="s">
        <v>179</v>
      </c>
    </row>
    <row r="110" spans="1:22" hidden="1" x14ac:dyDescent="0.25">
      <c r="A110" t="s">
        <v>195</v>
      </c>
      <c r="B110" s="1" t="s">
        <v>303</v>
      </c>
      <c r="C110" t="s">
        <v>1</v>
      </c>
      <c r="D110" t="s">
        <v>307</v>
      </c>
      <c r="E110" t="s">
        <v>308</v>
      </c>
      <c r="F110" t="s">
        <v>309</v>
      </c>
      <c r="G110">
        <v>688</v>
      </c>
      <c r="H110">
        <v>688</v>
      </c>
      <c r="I110">
        <v>688</v>
      </c>
      <c r="J110">
        <v>688</v>
      </c>
      <c r="L110" s="2" t="s">
        <v>310</v>
      </c>
      <c r="M110" s="2" t="s">
        <v>310</v>
      </c>
      <c r="N110" s="2" t="s">
        <v>310</v>
      </c>
      <c r="O110" s="2">
        <v>0</v>
      </c>
      <c r="P110" s="2">
        <v>0</v>
      </c>
      <c r="Q110" s="2" t="s">
        <v>310</v>
      </c>
      <c r="R110" s="2">
        <v>880</v>
      </c>
      <c r="S110" s="2" t="s">
        <v>310</v>
      </c>
      <c r="T110" s="2" t="s">
        <v>310</v>
      </c>
      <c r="U110" s="2">
        <f>+Tabla3[[#This Row],[EX SERVICE]]</f>
        <v>880</v>
      </c>
      <c r="V110" t="s">
        <v>179</v>
      </c>
    </row>
    <row r="111" spans="1:22" hidden="1" x14ac:dyDescent="0.25">
      <c r="A111" t="s">
        <v>195</v>
      </c>
      <c r="B111" s="1" t="s">
        <v>303</v>
      </c>
      <c r="C111" t="s">
        <v>1</v>
      </c>
      <c r="D111" t="s">
        <v>307</v>
      </c>
      <c r="E111" t="s">
        <v>308</v>
      </c>
      <c r="F111" t="s">
        <v>309</v>
      </c>
      <c r="G111">
        <v>689</v>
      </c>
      <c r="H111">
        <v>689</v>
      </c>
      <c r="I111">
        <v>689</v>
      </c>
      <c r="J111">
        <v>689</v>
      </c>
      <c r="L111" s="2" t="s">
        <v>310</v>
      </c>
      <c r="M111" s="2" t="s">
        <v>310</v>
      </c>
      <c r="N111" s="2" t="s">
        <v>310</v>
      </c>
      <c r="O111" s="2">
        <v>0</v>
      </c>
      <c r="P111" s="2">
        <v>0</v>
      </c>
      <c r="Q111" s="2" t="s">
        <v>310</v>
      </c>
      <c r="R111" s="2">
        <v>512.5</v>
      </c>
      <c r="S111" s="2" t="s">
        <v>310</v>
      </c>
      <c r="T111" s="2" t="s">
        <v>310</v>
      </c>
      <c r="U111" s="2">
        <f>+Tabla3[[#This Row],[EX SERVICE]]</f>
        <v>512.5</v>
      </c>
      <c r="V111" t="s">
        <v>179</v>
      </c>
    </row>
    <row r="112" spans="1:22" hidden="1" x14ac:dyDescent="0.25">
      <c r="A112" t="s">
        <v>195</v>
      </c>
      <c r="B112" s="1" t="s">
        <v>299</v>
      </c>
      <c r="C112" t="s">
        <v>1</v>
      </c>
      <c r="D112" t="s">
        <v>307</v>
      </c>
      <c r="E112" t="s">
        <v>308</v>
      </c>
      <c r="F112" t="s">
        <v>309</v>
      </c>
      <c r="G112">
        <v>690</v>
      </c>
      <c r="H112">
        <v>690</v>
      </c>
      <c r="I112">
        <v>690</v>
      </c>
      <c r="J112">
        <v>690</v>
      </c>
      <c r="L112" s="2" t="s">
        <v>310</v>
      </c>
      <c r="M112" s="2" t="s">
        <v>310</v>
      </c>
      <c r="N112" s="2" t="s">
        <v>310</v>
      </c>
      <c r="O112" s="2">
        <v>0</v>
      </c>
      <c r="P112" s="2">
        <v>0</v>
      </c>
      <c r="Q112" s="2" t="s">
        <v>310</v>
      </c>
      <c r="R112" s="2">
        <v>390</v>
      </c>
      <c r="S112" s="2" t="s">
        <v>310</v>
      </c>
      <c r="T112" s="2" t="s">
        <v>310</v>
      </c>
      <c r="U112" s="2">
        <f>+Tabla3[[#This Row],[EX SERVICE]]</f>
        <v>390</v>
      </c>
      <c r="V112" t="s">
        <v>179</v>
      </c>
    </row>
    <row r="113" spans="1:22" hidden="1" x14ac:dyDescent="0.25">
      <c r="A113" t="s">
        <v>195</v>
      </c>
      <c r="B113" s="1" t="s">
        <v>299</v>
      </c>
      <c r="C113" t="s">
        <v>1</v>
      </c>
      <c r="D113" t="s">
        <v>307</v>
      </c>
      <c r="E113" t="s">
        <v>308</v>
      </c>
      <c r="F113" t="s">
        <v>309</v>
      </c>
      <c r="G113">
        <v>691</v>
      </c>
      <c r="H113">
        <v>691</v>
      </c>
      <c r="I113">
        <v>691</v>
      </c>
      <c r="J113">
        <v>691</v>
      </c>
      <c r="L113" s="2" t="s">
        <v>310</v>
      </c>
      <c r="M113" s="2" t="s">
        <v>310</v>
      </c>
      <c r="N113" s="2" t="s">
        <v>310</v>
      </c>
      <c r="O113" s="2">
        <v>0</v>
      </c>
      <c r="P113" s="2">
        <v>0</v>
      </c>
      <c r="Q113" s="2" t="s">
        <v>310</v>
      </c>
      <c r="R113" s="2">
        <v>100</v>
      </c>
      <c r="S113" s="2" t="s">
        <v>310</v>
      </c>
      <c r="T113" s="2" t="s">
        <v>310</v>
      </c>
      <c r="U113" s="2">
        <f>+Tabla3[[#This Row],[EX SERVICE]]</f>
        <v>100</v>
      </c>
      <c r="V113" t="s">
        <v>179</v>
      </c>
    </row>
    <row r="114" spans="1:22" hidden="1" x14ac:dyDescent="0.25">
      <c r="A114" t="s">
        <v>195</v>
      </c>
      <c r="B114" s="1" t="s">
        <v>299</v>
      </c>
      <c r="C114" t="s">
        <v>1</v>
      </c>
      <c r="D114" t="s">
        <v>307</v>
      </c>
      <c r="E114" t="s">
        <v>308</v>
      </c>
      <c r="F114" t="s">
        <v>309</v>
      </c>
      <c r="G114">
        <v>692</v>
      </c>
      <c r="H114">
        <v>692</v>
      </c>
      <c r="I114">
        <v>692</v>
      </c>
      <c r="J114">
        <v>692</v>
      </c>
      <c r="L114" s="2" t="s">
        <v>310</v>
      </c>
      <c r="M114" s="2" t="s">
        <v>310</v>
      </c>
      <c r="N114" s="2" t="s">
        <v>310</v>
      </c>
      <c r="O114" s="2">
        <v>0</v>
      </c>
      <c r="P114" s="2">
        <v>0</v>
      </c>
      <c r="Q114" s="2" t="s">
        <v>310</v>
      </c>
      <c r="R114" s="2">
        <v>200</v>
      </c>
      <c r="S114" s="2" t="s">
        <v>310</v>
      </c>
      <c r="T114" s="2" t="s">
        <v>310</v>
      </c>
      <c r="U114" s="2">
        <f>+Tabla3[[#This Row],[EX SERVICE]]</f>
        <v>200</v>
      </c>
      <c r="V114" t="s">
        <v>179</v>
      </c>
    </row>
    <row r="115" spans="1:22" hidden="1" x14ac:dyDescent="0.25">
      <c r="A115" t="s">
        <v>320</v>
      </c>
      <c r="B115" s="1" t="s">
        <v>322</v>
      </c>
      <c r="C115" t="s">
        <v>1</v>
      </c>
      <c r="D115" t="s">
        <v>307</v>
      </c>
      <c r="E115" t="s">
        <v>308</v>
      </c>
      <c r="F115" t="s">
        <v>309</v>
      </c>
      <c r="G115">
        <v>693</v>
      </c>
      <c r="H115">
        <v>693</v>
      </c>
      <c r="I115">
        <v>693</v>
      </c>
      <c r="J115">
        <v>693</v>
      </c>
      <c r="L115" s="2" t="s">
        <v>310</v>
      </c>
      <c r="M115" s="2" t="s">
        <v>310</v>
      </c>
      <c r="N115" s="2" t="s">
        <v>310</v>
      </c>
      <c r="O115" s="2">
        <v>0</v>
      </c>
      <c r="P115" s="2">
        <v>0</v>
      </c>
      <c r="Q115" s="2" t="s">
        <v>310</v>
      </c>
      <c r="R115" s="2">
        <v>472.5</v>
      </c>
      <c r="S115" s="2" t="s">
        <v>310</v>
      </c>
      <c r="T115" s="2" t="s">
        <v>310</v>
      </c>
      <c r="U115" s="2">
        <f>+Tabla3[[#This Row],[EX SERVICE]]</f>
        <v>472.5</v>
      </c>
      <c r="V115" t="s">
        <v>179</v>
      </c>
    </row>
    <row r="116" spans="1:22" hidden="1" x14ac:dyDescent="0.25">
      <c r="A116" t="s">
        <v>320</v>
      </c>
      <c r="B116" s="1" t="s">
        <v>322</v>
      </c>
      <c r="C116" t="s">
        <v>1</v>
      </c>
      <c r="D116" t="s">
        <v>307</v>
      </c>
      <c r="E116" t="s">
        <v>308</v>
      </c>
      <c r="F116" t="s">
        <v>309</v>
      </c>
      <c r="G116">
        <v>694</v>
      </c>
      <c r="H116">
        <v>694</v>
      </c>
      <c r="I116">
        <v>694</v>
      </c>
      <c r="J116">
        <v>694</v>
      </c>
      <c r="L116" s="2" t="s">
        <v>310</v>
      </c>
      <c r="M116" s="2" t="s">
        <v>310</v>
      </c>
      <c r="N116" s="2" t="s">
        <v>310</v>
      </c>
      <c r="O116" s="2">
        <v>0</v>
      </c>
      <c r="P116" s="2">
        <v>0</v>
      </c>
      <c r="Q116" s="2" t="s">
        <v>310</v>
      </c>
      <c r="R116" s="2">
        <v>95</v>
      </c>
      <c r="S116" s="2" t="s">
        <v>310</v>
      </c>
      <c r="T116" s="2" t="s">
        <v>310</v>
      </c>
      <c r="U116" s="2">
        <f>+Tabla3[[#This Row],[EX SERVICE]]</f>
        <v>95</v>
      </c>
      <c r="V116" t="s">
        <v>179</v>
      </c>
    </row>
    <row r="117" spans="1:22" hidden="1" x14ac:dyDescent="0.25">
      <c r="A117" t="s">
        <v>320</v>
      </c>
      <c r="B117" s="1" t="s">
        <v>322</v>
      </c>
      <c r="C117" t="s">
        <v>1</v>
      </c>
      <c r="D117" t="s">
        <v>307</v>
      </c>
      <c r="E117" t="s">
        <v>308</v>
      </c>
      <c r="F117" t="s">
        <v>309</v>
      </c>
      <c r="G117">
        <v>695</v>
      </c>
      <c r="H117">
        <v>695</v>
      </c>
      <c r="I117">
        <v>695</v>
      </c>
      <c r="J117">
        <v>695</v>
      </c>
      <c r="L117" s="2" t="s">
        <v>310</v>
      </c>
      <c r="M117" s="2" t="s">
        <v>310</v>
      </c>
      <c r="N117" s="2" t="s">
        <v>310</v>
      </c>
      <c r="O117" s="2">
        <v>0</v>
      </c>
      <c r="P117" s="2">
        <v>0</v>
      </c>
      <c r="Q117" s="2" t="s">
        <v>310</v>
      </c>
      <c r="R117" s="2">
        <v>240</v>
      </c>
      <c r="S117" s="2" t="s">
        <v>310</v>
      </c>
      <c r="T117" s="2" t="s">
        <v>310</v>
      </c>
      <c r="U117" s="2">
        <f>+Tabla3[[#This Row],[EX SERVICE]]</f>
        <v>240</v>
      </c>
      <c r="V117" t="s">
        <v>179</v>
      </c>
    </row>
    <row r="118" spans="1:22" hidden="1" x14ac:dyDescent="0.25">
      <c r="A118" t="s">
        <v>320</v>
      </c>
      <c r="B118" s="1" t="s">
        <v>322</v>
      </c>
      <c r="C118" t="s">
        <v>1</v>
      </c>
      <c r="D118" t="s">
        <v>307</v>
      </c>
      <c r="E118" t="s">
        <v>308</v>
      </c>
      <c r="F118" t="s">
        <v>309</v>
      </c>
      <c r="G118">
        <v>696</v>
      </c>
      <c r="H118">
        <v>696</v>
      </c>
      <c r="I118">
        <v>696</v>
      </c>
      <c r="J118">
        <v>696</v>
      </c>
      <c r="L118" s="2" t="s">
        <v>310</v>
      </c>
      <c r="M118" s="2" t="s">
        <v>310</v>
      </c>
      <c r="N118" s="2" t="s">
        <v>310</v>
      </c>
      <c r="O118" s="2">
        <v>0</v>
      </c>
      <c r="P118" s="2">
        <v>0</v>
      </c>
      <c r="Q118" s="2" t="s">
        <v>310</v>
      </c>
      <c r="R118" s="2">
        <v>550</v>
      </c>
      <c r="S118" s="2" t="s">
        <v>310</v>
      </c>
      <c r="T118" s="2" t="s">
        <v>310</v>
      </c>
      <c r="U118" s="2">
        <f>+Tabla3[[#This Row],[EX SERVICE]]</f>
        <v>550</v>
      </c>
      <c r="V118" t="s">
        <v>179</v>
      </c>
    </row>
    <row r="119" spans="1:22" hidden="1" x14ac:dyDescent="0.25">
      <c r="A119" t="s">
        <v>320</v>
      </c>
      <c r="B119" s="1" t="s">
        <v>322</v>
      </c>
      <c r="C119" t="s">
        <v>1</v>
      </c>
      <c r="D119" t="s">
        <v>307</v>
      </c>
      <c r="E119" t="s">
        <v>308</v>
      </c>
      <c r="F119" t="s">
        <v>309</v>
      </c>
      <c r="G119">
        <v>697</v>
      </c>
      <c r="H119">
        <v>697</v>
      </c>
      <c r="I119">
        <v>697</v>
      </c>
      <c r="J119">
        <v>697</v>
      </c>
      <c r="L119" s="2" t="s">
        <v>310</v>
      </c>
      <c r="M119" s="2" t="s">
        <v>310</v>
      </c>
      <c r="N119" s="2" t="s">
        <v>310</v>
      </c>
      <c r="O119" s="2">
        <v>0</v>
      </c>
      <c r="P119" s="2">
        <v>0</v>
      </c>
      <c r="Q119" s="2" t="s">
        <v>310</v>
      </c>
      <c r="R119" s="2">
        <v>707.05</v>
      </c>
      <c r="S119" s="2" t="s">
        <v>310</v>
      </c>
      <c r="T119" s="2" t="s">
        <v>310</v>
      </c>
      <c r="U119" s="2">
        <f>+Tabla3[[#This Row],[EX SERVICE]]</f>
        <v>707.05</v>
      </c>
      <c r="V119" t="s">
        <v>179</v>
      </c>
    </row>
    <row r="120" spans="1:22" hidden="1" x14ac:dyDescent="0.25">
      <c r="A120" t="s">
        <v>320</v>
      </c>
      <c r="B120" s="1" t="s">
        <v>322</v>
      </c>
      <c r="C120" t="s">
        <v>1</v>
      </c>
      <c r="D120" t="s">
        <v>307</v>
      </c>
      <c r="E120" t="s">
        <v>308</v>
      </c>
      <c r="F120" t="s">
        <v>309</v>
      </c>
      <c r="G120">
        <v>698</v>
      </c>
      <c r="H120">
        <v>698</v>
      </c>
      <c r="I120">
        <v>698</v>
      </c>
      <c r="J120">
        <v>698</v>
      </c>
      <c r="L120" s="2" t="s">
        <v>310</v>
      </c>
      <c r="M120" s="2" t="s">
        <v>310</v>
      </c>
      <c r="N120" s="2" t="s">
        <v>310</v>
      </c>
      <c r="O120" s="2">
        <v>0</v>
      </c>
      <c r="P120" s="2">
        <v>0</v>
      </c>
      <c r="Q120" s="2" t="s">
        <v>310</v>
      </c>
      <c r="R120" s="2">
        <v>892.5</v>
      </c>
      <c r="S120" s="2" t="s">
        <v>310</v>
      </c>
      <c r="T120" s="2" t="s">
        <v>310</v>
      </c>
      <c r="U120" s="2">
        <f>+Tabla3[[#This Row],[EX SERVICE]]</f>
        <v>892.5</v>
      </c>
      <c r="V120" t="s">
        <v>179</v>
      </c>
    </row>
    <row r="121" spans="1:22" hidden="1" x14ac:dyDescent="0.25">
      <c r="A121" t="s">
        <v>320</v>
      </c>
      <c r="B121" s="1" t="s">
        <v>322</v>
      </c>
      <c r="C121" t="s">
        <v>1</v>
      </c>
      <c r="D121" t="s">
        <v>307</v>
      </c>
      <c r="E121" t="s">
        <v>308</v>
      </c>
      <c r="F121" t="s">
        <v>309</v>
      </c>
      <c r="G121">
        <v>699</v>
      </c>
      <c r="H121">
        <v>699</v>
      </c>
      <c r="I121">
        <v>699</v>
      </c>
      <c r="J121">
        <v>699</v>
      </c>
      <c r="L121" s="2" t="s">
        <v>310</v>
      </c>
      <c r="M121" s="2" t="s">
        <v>310</v>
      </c>
      <c r="N121" s="2" t="s">
        <v>310</v>
      </c>
      <c r="O121" s="2">
        <v>0</v>
      </c>
      <c r="P121" s="2">
        <v>0</v>
      </c>
      <c r="Q121" s="2" t="s">
        <v>310</v>
      </c>
      <c r="R121" s="2">
        <v>450</v>
      </c>
      <c r="S121" s="2" t="s">
        <v>310</v>
      </c>
      <c r="T121" s="2" t="s">
        <v>310</v>
      </c>
      <c r="U121" s="2">
        <f>+Tabla3[[#This Row],[EX SERVICE]]</f>
        <v>450</v>
      </c>
      <c r="V121" t="s">
        <v>179</v>
      </c>
    </row>
    <row r="122" spans="1:22" hidden="1" x14ac:dyDescent="0.25">
      <c r="A122" t="s">
        <v>320</v>
      </c>
      <c r="B122" s="1" t="s">
        <v>322</v>
      </c>
      <c r="C122" t="s">
        <v>1</v>
      </c>
      <c r="D122" t="s">
        <v>307</v>
      </c>
      <c r="E122" t="s">
        <v>308</v>
      </c>
      <c r="F122" t="s">
        <v>309</v>
      </c>
      <c r="G122">
        <v>700</v>
      </c>
      <c r="H122">
        <v>700</v>
      </c>
      <c r="I122">
        <v>700</v>
      </c>
      <c r="J122">
        <v>700</v>
      </c>
      <c r="L122" s="2" t="s">
        <v>310</v>
      </c>
      <c r="M122" s="2" t="s">
        <v>310</v>
      </c>
      <c r="N122" s="2" t="s">
        <v>310</v>
      </c>
      <c r="O122" s="2">
        <v>0</v>
      </c>
      <c r="P122" s="2">
        <v>0</v>
      </c>
      <c r="Q122" s="2" t="s">
        <v>310</v>
      </c>
      <c r="R122" s="2">
        <v>105</v>
      </c>
      <c r="S122" s="2" t="s">
        <v>310</v>
      </c>
      <c r="T122" s="2" t="s">
        <v>310</v>
      </c>
      <c r="U122" s="2">
        <f>+Tabla3[[#This Row],[EX SERVICE]]</f>
        <v>105</v>
      </c>
      <c r="V122" t="s">
        <v>179</v>
      </c>
    </row>
    <row r="123" spans="1:22" hidden="1" x14ac:dyDescent="0.25">
      <c r="A123" t="s">
        <v>320</v>
      </c>
      <c r="B123" s="1" t="s">
        <v>322</v>
      </c>
      <c r="C123" t="s">
        <v>1</v>
      </c>
      <c r="D123" t="s">
        <v>307</v>
      </c>
      <c r="E123" t="s">
        <v>308</v>
      </c>
      <c r="F123" t="s">
        <v>309</v>
      </c>
      <c r="G123">
        <v>701</v>
      </c>
      <c r="H123">
        <v>701</v>
      </c>
      <c r="I123">
        <v>701</v>
      </c>
      <c r="J123">
        <v>701</v>
      </c>
      <c r="L123" s="2" t="s">
        <v>310</v>
      </c>
      <c r="M123" s="2" t="s">
        <v>310</v>
      </c>
      <c r="N123" s="2" t="s">
        <v>310</v>
      </c>
      <c r="O123" s="2">
        <v>0</v>
      </c>
      <c r="P123" s="2">
        <v>0</v>
      </c>
      <c r="Q123" s="2" t="s">
        <v>310</v>
      </c>
      <c r="R123" s="2">
        <v>300</v>
      </c>
      <c r="S123" s="2" t="s">
        <v>310</v>
      </c>
      <c r="T123" s="2" t="s">
        <v>310</v>
      </c>
      <c r="U123" s="2">
        <f>+Tabla3[[#This Row],[EX SERVICE]]</f>
        <v>300</v>
      </c>
      <c r="V123" t="s">
        <v>179</v>
      </c>
    </row>
    <row r="124" spans="1:22" hidden="1" x14ac:dyDescent="0.25">
      <c r="A124" t="s">
        <v>320</v>
      </c>
      <c r="B124" s="1" t="s">
        <v>323</v>
      </c>
      <c r="C124" t="s">
        <v>1</v>
      </c>
      <c r="D124" t="s">
        <v>307</v>
      </c>
      <c r="E124" t="s">
        <v>308</v>
      </c>
      <c r="F124" t="s">
        <v>309</v>
      </c>
      <c r="G124">
        <v>702</v>
      </c>
      <c r="H124">
        <v>702</v>
      </c>
      <c r="I124">
        <v>702</v>
      </c>
      <c r="J124">
        <v>702</v>
      </c>
      <c r="L124" s="2" t="s">
        <v>310</v>
      </c>
      <c r="M124" s="2" t="s">
        <v>310</v>
      </c>
      <c r="N124" s="2" t="s">
        <v>310</v>
      </c>
      <c r="O124" s="2">
        <v>0</v>
      </c>
      <c r="P124" s="2">
        <v>0</v>
      </c>
      <c r="Q124" s="2" t="s">
        <v>310</v>
      </c>
      <c r="R124" s="2">
        <v>444.73</v>
      </c>
      <c r="S124" s="2" t="s">
        <v>310</v>
      </c>
      <c r="T124" s="2" t="s">
        <v>310</v>
      </c>
      <c r="U124" s="2">
        <f>+Tabla3[[#This Row],[EX SERVICE]]</f>
        <v>444.73</v>
      </c>
      <c r="V124" t="s">
        <v>179</v>
      </c>
    </row>
    <row r="125" spans="1:22" hidden="1" x14ac:dyDescent="0.25">
      <c r="A125" t="s">
        <v>320</v>
      </c>
      <c r="B125" s="1" t="s">
        <v>323</v>
      </c>
      <c r="C125" t="s">
        <v>1</v>
      </c>
      <c r="D125" t="s">
        <v>307</v>
      </c>
      <c r="E125" t="s">
        <v>308</v>
      </c>
      <c r="F125" t="s">
        <v>309</v>
      </c>
      <c r="G125">
        <v>703</v>
      </c>
      <c r="H125">
        <v>703</v>
      </c>
      <c r="I125">
        <v>703</v>
      </c>
      <c r="J125">
        <v>703</v>
      </c>
      <c r="L125" s="2" t="s">
        <v>310</v>
      </c>
      <c r="M125" s="2" t="s">
        <v>310</v>
      </c>
      <c r="N125" s="2" t="s">
        <v>310</v>
      </c>
      <c r="O125" s="2">
        <v>0</v>
      </c>
      <c r="P125" s="2">
        <v>0</v>
      </c>
      <c r="Q125" s="2" t="s">
        <v>310</v>
      </c>
      <c r="R125" s="2">
        <v>440</v>
      </c>
      <c r="S125" s="2" t="s">
        <v>310</v>
      </c>
      <c r="T125" s="2" t="s">
        <v>310</v>
      </c>
      <c r="U125" s="2">
        <f>+Tabla3[[#This Row],[EX SERVICE]]</f>
        <v>440</v>
      </c>
      <c r="V125" t="s">
        <v>179</v>
      </c>
    </row>
    <row r="126" spans="1:22" hidden="1" x14ac:dyDescent="0.25">
      <c r="A126" t="s">
        <v>320</v>
      </c>
      <c r="B126" s="1" t="s">
        <v>323</v>
      </c>
      <c r="C126" t="s">
        <v>1</v>
      </c>
      <c r="D126" t="s">
        <v>307</v>
      </c>
      <c r="E126" t="s">
        <v>308</v>
      </c>
      <c r="F126" t="s">
        <v>309</v>
      </c>
      <c r="G126">
        <v>704</v>
      </c>
      <c r="H126">
        <v>704</v>
      </c>
      <c r="I126">
        <v>704</v>
      </c>
      <c r="J126">
        <v>704</v>
      </c>
      <c r="L126" s="2" t="s">
        <v>310</v>
      </c>
      <c r="M126" s="2" t="s">
        <v>310</v>
      </c>
      <c r="N126" s="2" t="s">
        <v>310</v>
      </c>
      <c r="O126" s="2">
        <v>0</v>
      </c>
      <c r="P126" s="2">
        <v>0</v>
      </c>
      <c r="Q126" s="2" t="s">
        <v>310</v>
      </c>
      <c r="R126" s="2">
        <v>426.25</v>
      </c>
      <c r="S126" s="2" t="s">
        <v>310</v>
      </c>
      <c r="T126" s="2" t="s">
        <v>310</v>
      </c>
      <c r="U126" s="2">
        <f>+Tabla3[[#This Row],[EX SERVICE]]</f>
        <v>426.25</v>
      </c>
      <c r="V126" t="s">
        <v>179</v>
      </c>
    </row>
    <row r="127" spans="1:22" hidden="1" x14ac:dyDescent="0.25">
      <c r="A127" t="s">
        <v>320</v>
      </c>
      <c r="B127" s="1" t="s">
        <v>323</v>
      </c>
      <c r="C127" t="s">
        <v>1</v>
      </c>
      <c r="D127" t="s">
        <v>307</v>
      </c>
      <c r="E127" t="s">
        <v>308</v>
      </c>
      <c r="F127" t="s">
        <v>309</v>
      </c>
      <c r="G127">
        <v>705</v>
      </c>
      <c r="H127">
        <v>705</v>
      </c>
      <c r="I127">
        <v>705</v>
      </c>
      <c r="J127">
        <v>705</v>
      </c>
      <c r="L127" s="2" t="s">
        <v>310</v>
      </c>
      <c r="M127" s="2" t="s">
        <v>310</v>
      </c>
      <c r="N127" s="2" t="s">
        <v>310</v>
      </c>
      <c r="O127" s="2">
        <v>0</v>
      </c>
      <c r="P127" s="2">
        <v>0</v>
      </c>
      <c r="Q127" s="2" t="s">
        <v>310</v>
      </c>
      <c r="R127" s="2">
        <v>1404.87</v>
      </c>
      <c r="S127" s="2" t="s">
        <v>310</v>
      </c>
      <c r="T127" s="2" t="s">
        <v>310</v>
      </c>
      <c r="U127" s="2">
        <f>+Tabla3[[#This Row],[EX SERVICE]]</f>
        <v>1404.87</v>
      </c>
      <c r="V127" t="s">
        <v>179</v>
      </c>
    </row>
    <row r="128" spans="1:22" hidden="1" x14ac:dyDescent="0.25">
      <c r="A128" t="s">
        <v>320</v>
      </c>
      <c r="B128" s="1" t="s">
        <v>323</v>
      </c>
      <c r="C128" t="s">
        <v>1</v>
      </c>
      <c r="D128" t="s">
        <v>307</v>
      </c>
      <c r="E128" t="s">
        <v>308</v>
      </c>
      <c r="F128" t="s">
        <v>309</v>
      </c>
      <c r="G128">
        <v>706</v>
      </c>
      <c r="H128">
        <v>706</v>
      </c>
      <c r="I128">
        <v>706</v>
      </c>
      <c r="J128">
        <v>706</v>
      </c>
      <c r="L128" s="2" t="s">
        <v>310</v>
      </c>
      <c r="M128" s="2" t="s">
        <v>310</v>
      </c>
      <c r="N128" s="2" t="s">
        <v>310</v>
      </c>
      <c r="O128" s="2">
        <v>0</v>
      </c>
      <c r="P128" s="2">
        <v>0</v>
      </c>
      <c r="Q128" s="2" t="s">
        <v>310</v>
      </c>
      <c r="R128" s="2">
        <v>700</v>
      </c>
      <c r="S128" s="2" t="s">
        <v>310</v>
      </c>
      <c r="T128" s="2" t="s">
        <v>310</v>
      </c>
      <c r="U128" s="2">
        <f>+Tabla3[[#This Row],[EX SERVICE]]</f>
        <v>700</v>
      </c>
      <c r="V128" t="s">
        <v>179</v>
      </c>
    </row>
    <row r="129" spans="1:22" hidden="1" x14ac:dyDescent="0.25">
      <c r="A129" t="s">
        <v>320</v>
      </c>
      <c r="B129" s="1" t="s">
        <v>323</v>
      </c>
      <c r="C129" t="s">
        <v>1</v>
      </c>
      <c r="D129" t="s">
        <v>307</v>
      </c>
      <c r="E129" t="s">
        <v>308</v>
      </c>
      <c r="F129" t="s">
        <v>309</v>
      </c>
      <c r="G129">
        <v>707</v>
      </c>
      <c r="H129">
        <v>707</v>
      </c>
      <c r="I129">
        <v>707</v>
      </c>
      <c r="J129">
        <v>707</v>
      </c>
      <c r="L129" s="2" t="s">
        <v>310</v>
      </c>
      <c r="M129" s="2" t="s">
        <v>310</v>
      </c>
      <c r="N129" s="2" t="s">
        <v>310</v>
      </c>
      <c r="O129" s="2">
        <v>0</v>
      </c>
      <c r="P129" s="2">
        <v>0</v>
      </c>
      <c r="Q129" s="2" t="s">
        <v>310</v>
      </c>
      <c r="R129" s="2">
        <v>225</v>
      </c>
      <c r="S129" s="2" t="s">
        <v>310</v>
      </c>
      <c r="T129" s="2" t="s">
        <v>310</v>
      </c>
      <c r="U129" s="2">
        <f>+Tabla3[[#This Row],[EX SERVICE]]</f>
        <v>225</v>
      </c>
      <c r="V129" t="s">
        <v>179</v>
      </c>
    </row>
    <row r="130" spans="1:22" hidden="1" x14ac:dyDescent="0.25">
      <c r="A130" t="s">
        <v>320</v>
      </c>
      <c r="B130" s="1" t="s">
        <v>323</v>
      </c>
      <c r="C130" t="s">
        <v>1</v>
      </c>
      <c r="D130" t="s">
        <v>307</v>
      </c>
      <c r="E130" t="s">
        <v>308</v>
      </c>
      <c r="F130" t="s">
        <v>309</v>
      </c>
      <c r="G130">
        <v>708</v>
      </c>
      <c r="H130">
        <v>708</v>
      </c>
      <c r="I130">
        <v>708</v>
      </c>
      <c r="J130">
        <v>708</v>
      </c>
      <c r="L130" s="2" t="s">
        <v>310</v>
      </c>
      <c r="M130" s="2" t="s">
        <v>310</v>
      </c>
      <c r="N130" s="2" t="s">
        <v>310</v>
      </c>
      <c r="O130" s="2">
        <v>0</v>
      </c>
      <c r="P130" s="2">
        <v>0</v>
      </c>
      <c r="Q130" s="2" t="s">
        <v>310</v>
      </c>
      <c r="R130" s="2">
        <v>95</v>
      </c>
      <c r="S130" s="2" t="s">
        <v>310</v>
      </c>
      <c r="T130" s="2" t="s">
        <v>310</v>
      </c>
      <c r="U130" s="2">
        <f>+Tabla3[[#This Row],[EX SERVICE]]</f>
        <v>95</v>
      </c>
      <c r="V130" t="s">
        <v>179</v>
      </c>
    </row>
    <row r="131" spans="1:22" hidden="1" x14ac:dyDescent="0.25">
      <c r="A131" t="s">
        <v>320</v>
      </c>
      <c r="B131" s="1" t="s">
        <v>323</v>
      </c>
      <c r="C131" t="s">
        <v>1</v>
      </c>
      <c r="D131" t="s">
        <v>307</v>
      </c>
      <c r="E131" t="s">
        <v>308</v>
      </c>
      <c r="F131" t="s">
        <v>309</v>
      </c>
      <c r="G131">
        <v>709</v>
      </c>
      <c r="H131">
        <v>709</v>
      </c>
      <c r="I131">
        <v>709</v>
      </c>
      <c r="J131">
        <v>709</v>
      </c>
      <c r="L131" s="2" t="s">
        <v>310</v>
      </c>
      <c r="M131" s="2" t="s">
        <v>310</v>
      </c>
      <c r="N131" s="2" t="s">
        <v>310</v>
      </c>
      <c r="O131" s="2">
        <v>0</v>
      </c>
      <c r="P131" s="2">
        <v>0</v>
      </c>
      <c r="Q131" s="2" t="s">
        <v>310</v>
      </c>
      <c r="R131" s="2">
        <v>450</v>
      </c>
      <c r="S131" s="2" t="s">
        <v>310</v>
      </c>
      <c r="T131" s="2" t="s">
        <v>310</v>
      </c>
      <c r="U131" s="2">
        <f>+Tabla3[[#This Row],[EX SERVICE]]</f>
        <v>450</v>
      </c>
      <c r="V131" t="s">
        <v>179</v>
      </c>
    </row>
    <row r="132" spans="1:22" hidden="1" x14ac:dyDescent="0.25">
      <c r="A132" t="s">
        <v>320</v>
      </c>
      <c r="B132" s="1" t="s">
        <v>323</v>
      </c>
      <c r="C132" t="s">
        <v>1</v>
      </c>
      <c r="D132" t="s">
        <v>307</v>
      </c>
      <c r="E132" t="s">
        <v>308</v>
      </c>
      <c r="F132" t="s">
        <v>309</v>
      </c>
      <c r="G132">
        <v>710</v>
      </c>
      <c r="H132">
        <v>710</v>
      </c>
      <c r="I132">
        <v>710</v>
      </c>
      <c r="J132">
        <v>710</v>
      </c>
      <c r="L132" s="2" t="s">
        <v>310</v>
      </c>
      <c r="M132" s="2" t="s">
        <v>310</v>
      </c>
      <c r="N132" s="2" t="s">
        <v>310</v>
      </c>
      <c r="O132" s="2">
        <v>0</v>
      </c>
      <c r="P132" s="2">
        <v>0</v>
      </c>
      <c r="Q132" s="2" t="s">
        <v>310</v>
      </c>
      <c r="R132" s="2">
        <v>458</v>
      </c>
      <c r="S132" s="2" t="s">
        <v>310</v>
      </c>
      <c r="T132" s="2" t="s">
        <v>310</v>
      </c>
      <c r="U132" s="2">
        <f>+Tabla3[[#This Row],[EX SERVICE]]</f>
        <v>458</v>
      </c>
      <c r="V132" t="s">
        <v>179</v>
      </c>
    </row>
    <row r="133" spans="1:22" hidden="1" x14ac:dyDescent="0.25">
      <c r="A133" t="s">
        <v>320</v>
      </c>
      <c r="B133" s="1" t="s">
        <v>323</v>
      </c>
      <c r="C133" t="s">
        <v>1</v>
      </c>
      <c r="D133" t="s">
        <v>307</v>
      </c>
      <c r="E133" t="s">
        <v>308</v>
      </c>
      <c r="F133" t="s">
        <v>309</v>
      </c>
      <c r="G133">
        <v>711</v>
      </c>
      <c r="H133">
        <v>711</v>
      </c>
      <c r="I133">
        <v>711</v>
      </c>
      <c r="J133">
        <v>711</v>
      </c>
      <c r="L133" s="2" t="s">
        <v>310</v>
      </c>
      <c r="M133" s="2" t="s">
        <v>310</v>
      </c>
      <c r="N133" s="2" t="s">
        <v>310</v>
      </c>
      <c r="O133" s="2">
        <v>0</v>
      </c>
      <c r="P133" s="2">
        <v>0</v>
      </c>
      <c r="Q133" s="2" t="s">
        <v>310</v>
      </c>
      <c r="R133" s="2">
        <v>325</v>
      </c>
      <c r="S133" s="2" t="s">
        <v>310</v>
      </c>
      <c r="T133" s="2" t="s">
        <v>310</v>
      </c>
      <c r="U133" s="2">
        <f>+Tabla3[[#This Row],[EX SERVICE]]</f>
        <v>325</v>
      </c>
      <c r="V133" t="s">
        <v>179</v>
      </c>
    </row>
    <row r="134" spans="1:22" hidden="1" x14ac:dyDescent="0.25">
      <c r="A134" t="s">
        <v>320</v>
      </c>
      <c r="B134" s="1" t="s">
        <v>323</v>
      </c>
      <c r="C134" t="s">
        <v>1</v>
      </c>
      <c r="D134" t="s">
        <v>307</v>
      </c>
      <c r="E134" t="s">
        <v>308</v>
      </c>
      <c r="F134" t="s">
        <v>309</v>
      </c>
      <c r="G134">
        <v>712</v>
      </c>
      <c r="H134">
        <v>712</v>
      </c>
      <c r="I134">
        <v>712</v>
      </c>
      <c r="J134">
        <v>712</v>
      </c>
      <c r="L134" s="2" t="s">
        <v>310</v>
      </c>
      <c r="M134" s="2" t="s">
        <v>310</v>
      </c>
      <c r="N134" s="2" t="s">
        <v>310</v>
      </c>
      <c r="O134" s="2">
        <v>0</v>
      </c>
      <c r="P134" s="2">
        <v>0</v>
      </c>
      <c r="Q134" s="2" t="s">
        <v>310</v>
      </c>
      <c r="R134" s="2">
        <v>650</v>
      </c>
      <c r="S134" s="2" t="s">
        <v>310</v>
      </c>
      <c r="T134" s="2" t="s">
        <v>310</v>
      </c>
      <c r="U134" s="2">
        <f>+Tabla3[[#This Row],[EX SERVICE]]</f>
        <v>650</v>
      </c>
      <c r="V134" t="s">
        <v>179</v>
      </c>
    </row>
    <row r="135" spans="1:22" hidden="1" x14ac:dyDescent="0.25">
      <c r="A135" t="s">
        <v>320</v>
      </c>
      <c r="B135" s="1" t="s">
        <v>323</v>
      </c>
      <c r="C135" t="s">
        <v>1</v>
      </c>
      <c r="D135" t="s">
        <v>307</v>
      </c>
      <c r="E135" t="s">
        <v>308</v>
      </c>
      <c r="F135" t="s">
        <v>309</v>
      </c>
      <c r="G135">
        <v>713</v>
      </c>
      <c r="H135">
        <v>713</v>
      </c>
      <c r="I135">
        <v>713</v>
      </c>
      <c r="J135">
        <v>713</v>
      </c>
      <c r="L135" s="2" t="s">
        <v>310</v>
      </c>
      <c r="M135" s="2" t="s">
        <v>310</v>
      </c>
      <c r="N135" s="2" t="s">
        <v>310</v>
      </c>
      <c r="O135" s="2">
        <v>0</v>
      </c>
      <c r="P135" s="2">
        <v>0</v>
      </c>
      <c r="Q135" s="2" t="s">
        <v>310</v>
      </c>
      <c r="R135" s="2">
        <v>750</v>
      </c>
      <c r="S135" s="2" t="s">
        <v>310</v>
      </c>
      <c r="T135" s="2" t="s">
        <v>310</v>
      </c>
      <c r="U135" s="2">
        <f>+Tabla3[[#This Row],[EX SERVICE]]</f>
        <v>750</v>
      </c>
      <c r="V135" t="s">
        <v>179</v>
      </c>
    </row>
    <row r="136" spans="1:22" hidden="1" x14ac:dyDescent="0.25">
      <c r="A136" t="s">
        <v>320</v>
      </c>
      <c r="B136" s="1" t="s">
        <v>323</v>
      </c>
      <c r="C136" t="s">
        <v>1</v>
      </c>
      <c r="D136" t="s">
        <v>307</v>
      </c>
      <c r="E136" t="s">
        <v>308</v>
      </c>
      <c r="F136" t="s">
        <v>309</v>
      </c>
      <c r="G136">
        <v>714</v>
      </c>
      <c r="H136">
        <v>714</v>
      </c>
      <c r="I136">
        <v>714</v>
      </c>
      <c r="J136">
        <v>714</v>
      </c>
      <c r="L136" s="2" t="s">
        <v>310</v>
      </c>
      <c r="M136" s="2" t="s">
        <v>310</v>
      </c>
      <c r="N136" s="2" t="s">
        <v>310</v>
      </c>
      <c r="O136" s="2">
        <v>0</v>
      </c>
      <c r="P136" s="2">
        <v>0</v>
      </c>
      <c r="Q136" s="2" t="s">
        <v>310</v>
      </c>
      <c r="R136" s="2">
        <v>650</v>
      </c>
      <c r="S136" s="2" t="s">
        <v>310</v>
      </c>
      <c r="T136" s="2" t="s">
        <v>310</v>
      </c>
      <c r="U136" s="2">
        <f>+Tabla3[[#This Row],[EX SERVICE]]</f>
        <v>650</v>
      </c>
      <c r="V136" t="s">
        <v>179</v>
      </c>
    </row>
    <row r="137" spans="1:22" hidden="1" x14ac:dyDescent="0.25">
      <c r="A137" t="s">
        <v>320</v>
      </c>
      <c r="B137" s="1" t="s">
        <v>323</v>
      </c>
      <c r="C137" t="s">
        <v>1</v>
      </c>
      <c r="D137" t="s">
        <v>307</v>
      </c>
      <c r="E137" t="s">
        <v>308</v>
      </c>
      <c r="F137" t="s">
        <v>309</v>
      </c>
      <c r="G137">
        <v>715</v>
      </c>
      <c r="H137">
        <v>715</v>
      </c>
      <c r="I137">
        <v>715</v>
      </c>
      <c r="J137">
        <v>715</v>
      </c>
      <c r="L137" s="2" t="s">
        <v>310</v>
      </c>
      <c r="M137" s="2" t="s">
        <v>310</v>
      </c>
      <c r="N137" s="2" t="s">
        <v>310</v>
      </c>
      <c r="O137" s="2">
        <v>0</v>
      </c>
      <c r="P137" s="2">
        <v>0</v>
      </c>
      <c r="Q137" s="2" t="s">
        <v>310</v>
      </c>
      <c r="R137" s="2">
        <v>711.62</v>
      </c>
      <c r="S137" s="2" t="s">
        <v>310</v>
      </c>
      <c r="T137" s="2" t="s">
        <v>310</v>
      </c>
      <c r="U137" s="2">
        <f>+Tabla3[[#This Row],[EX SERVICE]]</f>
        <v>711.62</v>
      </c>
      <c r="V137" t="s">
        <v>179</v>
      </c>
    </row>
    <row r="138" spans="1:22" hidden="1" x14ac:dyDescent="0.25">
      <c r="A138" t="s">
        <v>320</v>
      </c>
      <c r="B138" s="1" t="s">
        <v>323</v>
      </c>
      <c r="C138" t="s">
        <v>1</v>
      </c>
      <c r="D138" t="s">
        <v>307</v>
      </c>
      <c r="E138" t="s">
        <v>308</v>
      </c>
      <c r="F138" t="s">
        <v>309</v>
      </c>
      <c r="G138">
        <v>716</v>
      </c>
      <c r="H138">
        <v>716</v>
      </c>
      <c r="I138">
        <v>716</v>
      </c>
      <c r="J138">
        <v>716</v>
      </c>
      <c r="L138" s="2" t="s">
        <v>310</v>
      </c>
      <c r="M138" s="2" t="s">
        <v>310</v>
      </c>
      <c r="N138" s="2" t="s">
        <v>310</v>
      </c>
      <c r="O138" s="2">
        <v>0</v>
      </c>
      <c r="P138" s="2">
        <v>0</v>
      </c>
      <c r="Q138" s="2" t="s">
        <v>310</v>
      </c>
      <c r="R138" s="2">
        <v>688</v>
      </c>
      <c r="S138" s="2" t="s">
        <v>310</v>
      </c>
      <c r="T138" s="2" t="s">
        <v>310</v>
      </c>
      <c r="U138" s="2">
        <f>+Tabla3[[#This Row],[EX SERVICE]]</f>
        <v>688</v>
      </c>
      <c r="V138" t="s">
        <v>179</v>
      </c>
    </row>
    <row r="139" spans="1:22" hidden="1" x14ac:dyDescent="0.25">
      <c r="A139" t="s">
        <v>320</v>
      </c>
      <c r="B139" s="1" t="s">
        <v>323</v>
      </c>
      <c r="C139" t="s">
        <v>1</v>
      </c>
      <c r="D139" t="s">
        <v>307</v>
      </c>
      <c r="E139" t="s">
        <v>308</v>
      </c>
      <c r="F139" t="s">
        <v>309</v>
      </c>
      <c r="G139">
        <v>717</v>
      </c>
      <c r="H139">
        <v>717</v>
      </c>
      <c r="I139">
        <v>717</v>
      </c>
      <c r="J139">
        <v>717</v>
      </c>
      <c r="L139" s="2" t="s">
        <v>310</v>
      </c>
      <c r="M139" s="2" t="s">
        <v>310</v>
      </c>
      <c r="N139" s="2" t="s">
        <v>310</v>
      </c>
      <c r="O139" s="2">
        <v>0</v>
      </c>
      <c r="P139" s="2">
        <v>0</v>
      </c>
      <c r="Q139" s="2" t="s">
        <v>310</v>
      </c>
      <c r="R139" s="2">
        <v>875</v>
      </c>
      <c r="S139" s="2" t="s">
        <v>310</v>
      </c>
      <c r="T139" s="2" t="s">
        <v>310</v>
      </c>
      <c r="U139" s="2">
        <f>+Tabla3[[#This Row],[EX SERVICE]]</f>
        <v>875</v>
      </c>
      <c r="V139" t="s">
        <v>179</v>
      </c>
    </row>
    <row r="140" spans="1:22" hidden="1" x14ac:dyDescent="0.25">
      <c r="A140" t="s">
        <v>320</v>
      </c>
      <c r="B140" s="1" t="s">
        <v>323</v>
      </c>
      <c r="C140" t="s">
        <v>1</v>
      </c>
      <c r="D140" t="s">
        <v>307</v>
      </c>
      <c r="E140" t="s">
        <v>308</v>
      </c>
      <c r="F140" t="s">
        <v>309</v>
      </c>
      <c r="G140">
        <v>718</v>
      </c>
      <c r="H140">
        <v>718</v>
      </c>
      <c r="I140">
        <v>718</v>
      </c>
      <c r="J140">
        <v>718</v>
      </c>
      <c r="L140" s="2" t="s">
        <v>310</v>
      </c>
      <c r="M140" s="2" t="s">
        <v>310</v>
      </c>
      <c r="N140" s="2" t="s">
        <v>310</v>
      </c>
      <c r="O140" s="2">
        <v>0</v>
      </c>
      <c r="P140" s="2">
        <v>0</v>
      </c>
      <c r="Q140" s="2" t="s">
        <v>310</v>
      </c>
      <c r="R140" s="2">
        <v>440</v>
      </c>
      <c r="S140" s="2" t="s">
        <v>310</v>
      </c>
      <c r="T140" s="2" t="s">
        <v>310</v>
      </c>
      <c r="U140" s="2">
        <f>+Tabla3[[#This Row],[EX SERVICE]]</f>
        <v>440</v>
      </c>
      <c r="V140" t="s">
        <v>179</v>
      </c>
    </row>
    <row r="141" spans="1:22" hidden="1" x14ac:dyDescent="0.25">
      <c r="A141" t="s">
        <v>320</v>
      </c>
      <c r="B141" s="1" t="s">
        <v>324</v>
      </c>
      <c r="C141" t="s">
        <v>1</v>
      </c>
      <c r="D141" t="s">
        <v>307</v>
      </c>
      <c r="E141" t="s">
        <v>308</v>
      </c>
      <c r="F141" t="s">
        <v>309</v>
      </c>
      <c r="G141">
        <v>719</v>
      </c>
      <c r="H141">
        <v>719</v>
      </c>
      <c r="I141">
        <v>719</v>
      </c>
      <c r="J141">
        <v>719</v>
      </c>
      <c r="L141" s="2" t="s">
        <v>310</v>
      </c>
      <c r="M141" s="2" t="s">
        <v>310</v>
      </c>
      <c r="N141" s="2" t="s">
        <v>310</v>
      </c>
      <c r="O141" s="2">
        <v>0</v>
      </c>
      <c r="P141" s="2">
        <v>0</v>
      </c>
      <c r="Q141" s="2" t="s">
        <v>310</v>
      </c>
      <c r="R141" s="2">
        <v>75</v>
      </c>
      <c r="S141" s="2" t="s">
        <v>310</v>
      </c>
      <c r="T141" s="2" t="s">
        <v>310</v>
      </c>
      <c r="U141" s="2">
        <f>+Tabla3[[#This Row],[EX SERVICE]]</f>
        <v>75</v>
      </c>
      <c r="V141" t="s">
        <v>179</v>
      </c>
    </row>
    <row r="142" spans="1:22" hidden="1" x14ac:dyDescent="0.25">
      <c r="A142" t="s">
        <v>320</v>
      </c>
      <c r="B142" s="1" t="s">
        <v>324</v>
      </c>
      <c r="C142" t="s">
        <v>1</v>
      </c>
      <c r="D142" t="s">
        <v>307</v>
      </c>
      <c r="E142" t="s">
        <v>308</v>
      </c>
      <c r="F142" t="s">
        <v>309</v>
      </c>
      <c r="G142">
        <v>720</v>
      </c>
      <c r="H142">
        <v>720</v>
      </c>
      <c r="I142">
        <v>720</v>
      </c>
      <c r="J142">
        <v>720</v>
      </c>
      <c r="L142" s="2" t="s">
        <v>310</v>
      </c>
      <c r="M142" s="2" t="s">
        <v>310</v>
      </c>
      <c r="N142" s="2" t="s">
        <v>310</v>
      </c>
      <c r="O142" s="2">
        <v>0</v>
      </c>
      <c r="P142" s="2">
        <v>0</v>
      </c>
      <c r="Q142" s="2" t="s">
        <v>310</v>
      </c>
      <c r="R142" s="2">
        <v>225</v>
      </c>
      <c r="S142" s="2" t="s">
        <v>310</v>
      </c>
      <c r="T142" s="2" t="s">
        <v>310</v>
      </c>
      <c r="U142" s="2">
        <f>+Tabla3[[#This Row],[EX SERVICE]]</f>
        <v>225</v>
      </c>
      <c r="V142" t="s">
        <v>179</v>
      </c>
    </row>
    <row r="143" spans="1:22" hidden="1" x14ac:dyDescent="0.25">
      <c r="A143" t="s">
        <v>320</v>
      </c>
      <c r="B143" s="1" t="s">
        <v>324</v>
      </c>
      <c r="C143" t="s">
        <v>1</v>
      </c>
      <c r="D143" t="s">
        <v>307</v>
      </c>
      <c r="E143" t="s">
        <v>308</v>
      </c>
      <c r="F143" t="s">
        <v>309</v>
      </c>
      <c r="G143">
        <v>721</v>
      </c>
      <c r="H143">
        <v>721</v>
      </c>
      <c r="I143">
        <v>721</v>
      </c>
      <c r="J143">
        <v>721</v>
      </c>
      <c r="L143" s="2" t="s">
        <v>310</v>
      </c>
      <c r="M143" s="2" t="s">
        <v>310</v>
      </c>
      <c r="N143" s="2" t="s">
        <v>310</v>
      </c>
      <c r="O143" s="2">
        <v>0</v>
      </c>
      <c r="P143" s="2">
        <v>0</v>
      </c>
      <c r="Q143" s="2" t="s">
        <v>310</v>
      </c>
      <c r="R143" s="2">
        <v>55</v>
      </c>
      <c r="S143" s="2" t="s">
        <v>310</v>
      </c>
      <c r="T143" s="2" t="s">
        <v>310</v>
      </c>
      <c r="U143" s="2">
        <f>+Tabla3[[#This Row],[EX SERVICE]]</f>
        <v>55</v>
      </c>
      <c r="V143" t="s">
        <v>179</v>
      </c>
    </row>
    <row r="144" spans="1:22" hidden="1" x14ac:dyDescent="0.25">
      <c r="A144" t="s">
        <v>320</v>
      </c>
      <c r="B144" s="1" t="s">
        <v>324</v>
      </c>
      <c r="C144" t="s">
        <v>1</v>
      </c>
      <c r="D144" t="s">
        <v>307</v>
      </c>
      <c r="E144" t="s">
        <v>308</v>
      </c>
      <c r="F144" t="s">
        <v>309</v>
      </c>
      <c r="G144">
        <v>722</v>
      </c>
      <c r="H144">
        <v>722</v>
      </c>
      <c r="I144">
        <v>722</v>
      </c>
      <c r="J144">
        <v>722</v>
      </c>
      <c r="L144" s="2" t="s">
        <v>310</v>
      </c>
      <c r="M144" s="2" t="s">
        <v>310</v>
      </c>
      <c r="N144" s="2" t="s">
        <v>310</v>
      </c>
      <c r="O144" s="2">
        <v>0</v>
      </c>
      <c r="P144" s="2">
        <v>0</v>
      </c>
      <c r="Q144" s="2" t="s">
        <v>310</v>
      </c>
      <c r="R144" s="2">
        <v>0</v>
      </c>
      <c r="S144" s="2" t="s">
        <v>310</v>
      </c>
      <c r="T144" s="2" t="s">
        <v>310</v>
      </c>
      <c r="U144" s="2">
        <f>+Tabla3[[#This Row],[EX SERVICE]]</f>
        <v>0</v>
      </c>
      <c r="V144" t="s">
        <v>179</v>
      </c>
    </row>
    <row r="145" spans="1:22" hidden="1" x14ac:dyDescent="0.25">
      <c r="A145" t="s">
        <v>320</v>
      </c>
      <c r="B145" s="1" t="s">
        <v>324</v>
      </c>
      <c r="C145" t="s">
        <v>1</v>
      </c>
      <c r="D145" t="s">
        <v>307</v>
      </c>
      <c r="E145" t="s">
        <v>308</v>
      </c>
      <c r="F145" t="s">
        <v>309</v>
      </c>
      <c r="G145">
        <v>723</v>
      </c>
      <c r="H145">
        <v>723</v>
      </c>
      <c r="I145">
        <v>723</v>
      </c>
      <c r="J145">
        <v>723</v>
      </c>
      <c r="L145" s="2" t="s">
        <v>310</v>
      </c>
      <c r="M145" s="2" t="s">
        <v>310</v>
      </c>
      <c r="N145" s="2" t="s">
        <v>310</v>
      </c>
      <c r="O145" s="2">
        <v>0</v>
      </c>
      <c r="P145" s="2">
        <v>0</v>
      </c>
      <c r="Q145" s="2" t="s">
        <v>310</v>
      </c>
      <c r="R145" s="2">
        <v>660</v>
      </c>
      <c r="S145" s="2" t="s">
        <v>310</v>
      </c>
      <c r="T145" s="2" t="s">
        <v>310</v>
      </c>
      <c r="U145" s="2">
        <f>+Tabla3[[#This Row],[EX SERVICE]]</f>
        <v>660</v>
      </c>
      <c r="V145" t="s">
        <v>179</v>
      </c>
    </row>
    <row r="146" spans="1:22" hidden="1" x14ac:dyDescent="0.25">
      <c r="A146" t="s">
        <v>320</v>
      </c>
      <c r="B146" s="1" t="s">
        <v>325</v>
      </c>
      <c r="C146" t="s">
        <v>1</v>
      </c>
      <c r="D146" t="s">
        <v>307</v>
      </c>
      <c r="E146" t="s">
        <v>308</v>
      </c>
      <c r="F146" t="s">
        <v>309</v>
      </c>
      <c r="G146">
        <v>724</v>
      </c>
      <c r="H146">
        <v>724</v>
      </c>
      <c r="I146">
        <v>724</v>
      </c>
      <c r="J146">
        <v>724</v>
      </c>
      <c r="L146" s="2" t="s">
        <v>310</v>
      </c>
      <c r="M146" s="2" t="s">
        <v>310</v>
      </c>
      <c r="N146" s="2" t="s">
        <v>310</v>
      </c>
      <c r="O146" s="2">
        <v>0</v>
      </c>
      <c r="P146" s="2">
        <v>0</v>
      </c>
      <c r="Q146" s="2" t="s">
        <v>310</v>
      </c>
      <c r="R146" s="2">
        <v>787.5</v>
      </c>
      <c r="S146" s="2" t="s">
        <v>310</v>
      </c>
      <c r="T146" s="2" t="s">
        <v>310</v>
      </c>
      <c r="U146" s="2">
        <f>+Tabla3[[#This Row],[EX SERVICE]]</f>
        <v>787.5</v>
      </c>
      <c r="V146" t="s">
        <v>179</v>
      </c>
    </row>
    <row r="147" spans="1:22" hidden="1" x14ac:dyDescent="0.25">
      <c r="A147" t="s">
        <v>320</v>
      </c>
      <c r="B147" s="1" t="s">
        <v>325</v>
      </c>
      <c r="C147" t="s">
        <v>1</v>
      </c>
      <c r="D147" t="s">
        <v>307</v>
      </c>
      <c r="E147" t="s">
        <v>308</v>
      </c>
      <c r="F147" t="s">
        <v>309</v>
      </c>
      <c r="G147">
        <v>725</v>
      </c>
      <c r="H147">
        <v>725</v>
      </c>
      <c r="I147">
        <v>725</v>
      </c>
      <c r="J147">
        <v>725</v>
      </c>
      <c r="L147" s="2" t="s">
        <v>310</v>
      </c>
      <c r="M147" s="2" t="s">
        <v>310</v>
      </c>
      <c r="N147" s="2" t="s">
        <v>310</v>
      </c>
      <c r="O147" s="2">
        <v>0</v>
      </c>
      <c r="P147" s="2">
        <v>0</v>
      </c>
      <c r="Q147" s="2" t="s">
        <v>310</v>
      </c>
      <c r="R147" s="2">
        <v>500</v>
      </c>
      <c r="S147" s="2" t="s">
        <v>310</v>
      </c>
      <c r="T147" s="2" t="s">
        <v>310</v>
      </c>
      <c r="U147" s="2">
        <f>+Tabla3[[#This Row],[EX SERVICE]]</f>
        <v>500</v>
      </c>
      <c r="V147" t="s">
        <v>179</v>
      </c>
    </row>
    <row r="148" spans="1:22" hidden="1" x14ac:dyDescent="0.25">
      <c r="A148" t="s">
        <v>320</v>
      </c>
      <c r="B148" s="1" t="s">
        <v>325</v>
      </c>
      <c r="C148" t="s">
        <v>1</v>
      </c>
      <c r="D148" t="s">
        <v>307</v>
      </c>
      <c r="E148" t="s">
        <v>308</v>
      </c>
      <c r="F148" t="s">
        <v>309</v>
      </c>
      <c r="G148">
        <v>726</v>
      </c>
      <c r="H148">
        <v>726</v>
      </c>
      <c r="I148">
        <v>726</v>
      </c>
      <c r="J148">
        <v>726</v>
      </c>
      <c r="L148" s="2" t="s">
        <v>310</v>
      </c>
      <c r="M148" s="2" t="s">
        <v>310</v>
      </c>
      <c r="N148" s="2" t="s">
        <v>310</v>
      </c>
      <c r="O148" s="2">
        <v>0</v>
      </c>
      <c r="P148" s="2">
        <v>0</v>
      </c>
      <c r="Q148" s="2" t="s">
        <v>310</v>
      </c>
      <c r="R148" s="2">
        <v>711.62</v>
      </c>
      <c r="S148" s="2" t="s">
        <v>310</v>
      </c>
      <c r="T148" s="2" t="s">
        <v>310</v>
      </c>
      <c r="U148" s="2">
        <f>+Tabla3[[#This Row],[EX SERVICE]]</f>
        <v>711.62</v>
      </c>
      <c r="V148" t="s">
        <v>179</v>
      </c>
    </row>
    <row r="149" spans="1:22" hidden="1" x14ac:dyDescent="0.25">
      <c r="A149" t="s">
        <v>320</v>
      </c>
      <c r="B149" s="1" t="s">
        <v>325</v>
      </c>
      <c r="C149" t="s">
        <v>1</v>
      </c>
      <c r="D149" t="s">
        <v>307</v>
      </c>
      <c r="E149" t="s">
        <v>308</v>
      </c>
      <c r="F149" t="s">
        <v>309</v>
      </c>
      <c r="G149">
        <v>727</v>
      </c>
      <c r="H149">
        <v>727</v>
      </c>
      <c r="I149">
        <v>727</v>
      </c>
      <c r="J149">
        <v>727</v>
      </c>
      <c r="L149" s="2" t="s">
        <v>310</v>
      </c>
      <c r="M149" s="2" t="s">
        <v>310</v>
      </c>
      <c r="N149" s="2" t="s">
        <v>310</v>
      </c>
      <c r="O149" s="2">
        <v>0</v>
      </c>
      <c r="P149" s="2">
        <v>0</v>
      </c>
      <c r="Q149" s="2" t="s">
        <v>310</v>
      </c>
      <c r="R149" s="2">
        <v>750</v>
      </c>
      <c r="S149" s="2" t="s">
        <v>310</v>
      </c>
      <c r="T149" s="2" t="s">
        <v>310</v>
      </c>
      <c r="U149" s="2">
        <f>+Tabla3[[#This Row],[EX SERVICE]]</f>
        <v>750</v>
      </c>
      <c r="V149" t="s">
        <v>179</v>
      </c>
    </row>
    <row r="150" spans="1:22" hidden="1" x14ac:dyDescent="0.25">
      <c r="A150" t="s">
        <v>320</v>
      </c>
      <c r="B150" s="1" t="s">
        <v>325</v>
      </c>
      <c r="C150" t="s">
        <v>1</v>
      </c>
      <c r="D150" t="s">
        <v>307</v>
      </c>
      <c r="E150" t="s">
        <v>308</v>
      </c>
      <c r="F150" t="s">
        <v>309</v>
      </c>
      <c r="G150">
        <v>728</v>
      </c>
      <c r="H150">
        <v>728</v>
      </c>
      <c r="I150">
        <v>728</v>
      </c>
      <c r="J150">
        <v>728</v>
      </c>
      <c r="L150" s="2" t="s">
        <v>310</v>
      </c>
      <c r="M150" s="2" t="s">
        <v>310</v>
      </c>
      <c r="N150" s="2" t="s">
        <v>310</v>
      </c>
      <c r="O150" s="2">
        <v>0</v>
      </c>
      <c r="P150" s="2">
        <v>0</v>
      </c>
      <c r="Q150" s="2" t="s">
        <v>310</v>
      </c>
      <c r="R150" s="2">
        <v>650</v>
      </c>
      <c r="S150" s="2" t="s">
        <v>310</v>
      </c>
      <c r="T150" s="2" t="s">
        <v>310</v>
      </c>
      <c r="U150" s="2">
        <f>+Tabla3[[#This Row],[EX SERVICE]]</f>
        <v>650</v>
      </c>
      <c r="V150" t="s">
        <v>179</v>
      </c>
    </row>
    <row r="151" spans="1:22" hidden="1" x14ac:dyDescent="0.25">
      <c r="A151" t="s">
        <v>320</v>
      </c>
      <c r="B151" s="1" t="s">
        <v>325</v>
      </c>
      <c r="C151" t="s">
        <v>1</v>
      </c>
      <c r="D151" t="s">
        <v>307</v>
      </c>
      <c r="E151" t="s">
        <v>308</v>
      </c>
      <c r="F151" t="s">
        <v>309</v>
      </c>
      <c r="G151">
        <v>729</v>
      </c>
      <c r="H151">
        <v>729</v>
      </c>
      <c r="I151">
        <v>729</v>
      </c>
      <c r="J151">
        <v>729</v>
      </c>
      <c r="L151" s="2" t="s">
        <v>310</v>
      </c>
      <c r="M151" s="2" t="s">
        <v>310</v>
      </c>
      <c r="N151" s="2" t="s">
        <v>310</v>
      </c>
      <c r="O151" s="2">
        <v>0</v>
      </c>
      <c r="P151" s="2">
        <v>0</v>
      </c>
      <c r="Q151" s="2" t="s">
        <v>310</v>
      </c>
      <c r="R151" s="2">
        <v>190</v>
      </c>
      <c r="S151" s="2" t="s">
        <v>310</v>
      </c>
      <c r="T151" s="2" t="s">
        <v>310</v>
      </c>
      <c r="U151" s="2">
        <f>+Tabla3[[#This Row],[EX SERVICE]]</f>
        <v>190</v>
      </c>
      <c r="V151" t="s">
        <v>179</v>
      </c>
    </row>
    <row r="152" spans="1:22" hidden="1" x14ac:dyDescent="0.25">
      <c r="A152" t="s">
        <v>320</v>
      </c>
      <c r="B152" s="1" t="s">
        <v>325</v>
      </c>
      <c r="C152" t="s">
        <v>1</v>
      </c>
      <c r="D152" t="s">
        <v>307</v>
      </c>
      <c r="E152" t="s">
        <v>308</v>
      </c>
      <c r="F152" t="s">
        <v>309</v>
      </c>
      <c r="G152">
        <v>730</v>
      </c>
      <c r="H152">
        <v>730</v>
      </c>
      <c r="I152">
        <v>730</v>
      </c>
      <c r="J152">
        <v>730</v>
      </c>
      <c r="L152" s="2" t="s">
        <v>310</v>
      </c>
      <c r="M152" s="2" t="s">
        <v>310</v>
      </c>
      <c r="N152" s="2" t="s">
        <v>310</v>
      </c>
      <c r="O152" s="2">
        <v>0</v>
      </c>
      <c r="P152" s="2">
        <v>0</v>
      </c>
      <c r="Q152" s="2" t="s">
        <v>310</v>
      </c>
      <c r="R152" s="2">
        <v>360</v>
      </c>
      <c r="S152" s="2" t="s">
        <v>310</v>
      </c>
      <c r="T152" s="2" t="s">
        <v>310</v>
      </c>
      <c r="U152" s="2">
        <f>+Tabla3[[#This Row],[EX SERVICE]]</f>
        <v>360</v>
      </c>
      <c r="V152" t="s">
        <v>179</v>
      </c>
    </row>
    <row r="153" spans="1:22" hidden="1" x14ac:dyDescent="0.25">
      <c r="A153" t="s">
        <v>320</v>
      </c>
      <c r="B153" s="1" t="s">
        <v>325</v>
      </c>
      <c r="C153" t="s">
        <v>1</v>
      </c>
      <c r="D153" t="s">
        <v>307</v>
      </c>
      <c r="E153" t="s">
        <v>308</v>
      </c>
      <c r="F153" t="s">
        <v>309</v>
      </c>
      <c r="G153">
        <v>731</v>
      </c>
      <c r="H153">
        <v>731</v>
      </c>
      <c r="I153">
        <v>731</v>
      </c>
      <c r="J153">
        <v>731</v>
      </c>
      <c r="L153" s="2" t="s">
        <v>310</v>
      </c>
      <c r="M153" s="2" t="s">
        <v>310</v>
      </c>
      <c r="N153" s="2" t="s">
        <v>310</v>
      </c>
      <c r="O153" s="2">
        <v>0</v>
      </c>
      <c r="P153" s="2">
        <v>0</v>
      </c>
      <c r="Q153" s="2" t="s">
        <v>310</v>
      </c>
      <c r="R153" s="2">
        <v>300</v>
      </c>
      <c r="S153" s="2" t="s">
        <v>310</v>
      </c>
      <c r="T153" s="2" t="s">
        <v>310</v>
      </c>
      <c r="U153" s="2">
        <f>+Tabla3[[#This Row],[EX SERVICE]]</f>
        <v>300</v>
      </c>
      <c r="V153" t="s">
        <v>179</v>
      </c>
    </row>
    <row r="154" spans="1:22" hidden="1" x14ac:dyDescent="0.25">
      <c r="A154" t="s">
        <v>320</v>
      </c>
      <c r="B154" s="1" t="s">
        <v>326</v>
      </c>
      <c r="C154" t="s">
        <v>1</v>
      </c>
      <c r="D154" t="s">
        <v>307</v>
      </c>
      <c r="E154" t="s">
        <v>308</v>
      </c>
      <c r="F154" t="s">
        <v>309</v>
      </c>
      <c r="G154">
        <v>732</v>
      </c>
      <c r="H154">
        <v>732</v>
      </c>
      <c r="I154">
        <v>732</v>
      </c>
      <c r="J154">
        <v>732</v>
      </c>
      <c r="L154" s="2" t="s">
        <v>310</v>
      </c>
      <c r="M154" s="2" t="s">
        <v>310</v>
      </c>
      <c r="N154" s="2" t="s">
        <v>310</v>
      </c>
      <c r="O154" s="2">
        <v>0</v>
      </c>
      <c r="P154" s="2">
        <v>0</v>
      </c>
      <c r="Q154" s="2" t="s">
        <v>310</v>
      </c>
      <c r="R154" s="2">
        <v>500</v>
      </c>
      <c r="S154" s="2" t="s">
        <v>310</v>
      </c>
      <c r="T154" s="2" t="s">
        <v>310</v>
      </c>
      <c r="U154" s="2">
        <f>+Tabla3[[#This Row],[EX SERVICE]]</f>
        <v>500</v>
      </c>
      <c r="V154" t="s">
        <v>179</v>
      </c>
    </row>
    <row r="155" spans="1:22" hidden="1" x14ac:dyDescent="0.25">
      <c r="A155" t="s">
        <v>320</v>
      </c>
      <c r="B155" s="1" t="s">
        <v>326</v>
      </c>
      <c r="C155" t="s">
        <v>1</v>
      </c>
      <c r="D155" t="s">
        <v>307</v>
      </c>
      <c r="E155" t="s">
        <v>308</v>
      </c>
      <c r="F155" t="s">
        <v>309</v>
      </c>
      <c r="G155">
        <v>733</v>
      </c>
      <c r="H155">
        <v>733</v>
      </c>
      <c r="I155">
        <v>733</v>
      </c>
      <c r="J155">
        <v>733</v>
      </c>
      <c r="L155" s="2" t="s">
        <v>310</v>
      </c>
      <c r="M155" s="2" t="s">
        <v>310</v>
      </c>
      <c r="N155" s="2" t="s">
        <v>310</v>
      </c>
      <c r="O155" s="2">
        <v>0</v>
      </c>
      <c r="P155" s="2">
        <v>0</v>
      </c>
      <c r="Q155" s="2" t="s">
        <v>310</v>
      </c>
      <c r="R155" s="2">
        <v>1127.5</v>
      </c>
      <c r="S155" s="2" t="s">
        <v>310</v>
      </c>
      <c r="T155" s="2" t="s">
        <v>310</v>
      </c>
      <c r="U155" s="2">
        <f>+Tabla3[[#This Row],[EX SERVICE]]</f>
        <v>1127.5</v>
      </c>
      <c r="V155" t="s">
        <v>179</v>
      </c>
    </row>
    <row r="156" spans="1:22" hidden="1" x14ac:dyDescent="0.25">
      <c r="A156" t="s">
        <v>320</v>
      </c>
      <c r="B156" s="1" t="s">
        <v>326</v>
      </c>
      <c r="C156" t="s">
        <v>1</v>
      </c>
      <c r="D156" t="s">
        <v>307</v>
      </c>
      <c r="E156" t="s">
        <v>308</v>
      </c>
      <c r="F156" t="s">
        <v>309</v>
      </c>
      <c r="G156">
        <v>734</v>
      </c>
      <c r="H156">
        <v>734</v>
      </c>
      <c r="I156">
        <v>734</v>
      </c>
      <c r="J156">
        <v>734</v>
      </c>
      <c r="L156" s="2" t="s">
        <v>310</v>
      </c>
      <c r="M156" s="2" t="s">
        <v>310</v>
      </c>
      <c r="N156" s="2" t="s">
        <v>310</v>
      </c>
      <c r="O156" s="2">
        <v>0</v>
      </c>
      <c r="P156" s="2">
        <v>0</v>
      </c>
      <c r="Q156" s="2" t="s">
        <v>310</v>
      </c>
      <c r="R156" s="2">
        <v>400</v>
      </c>
      <c r="S156" s="2" t="s">
        <v>310</v>
      </c>
      <c r="T156" s="2" t="s">
        <v>310</v>
      </c>
      <c r="U156" s="2">
        <f>+Tabla3[[#This Row],[EX SERVICE]]</f>
        <v>400</v>
      </c>
      <c r="V156" t="s">
        <v>179</v>
      </c>
    </row>
    <row r="157" spans="1:22" hidden="1" x14ac:dyDescent="0.25">
      <c r="A157" t="s">
        <v>320</v>
      </c>
      <c r="B157" s="1" t="s">
        <v>326</v>
      </c>
      <c r="C157" t="s">
        <v>1</v>
      </c>
      <c r="D157" t="s">
        <v>307</v>
      </c>
      <c r="E157" t="s">
        <v>308</v>
      </c>
      <c r="F157" t="s">
        <v>309</v>
      </c>
      <c r="G157">
        <v>735</v>
      </c>
      <c r="H157">
        <v>735</v>
      </c>
      <c r="I157">
        <v>735</v>
      </c>
      <c r="J157">
        <v>735</v>
      </c>
      <c r="L157" s="2" t="s">
        <v>310</v>
      </c>
      <c r="M157" s="2" t="s">
        <v>310</v>
      </c>
      <c r="N157" s="2" t="s">
        <v>310</v>
      </c>
      <c r="O157" s="2">
        <v>0</v>
      </c>
      <c r="P157" s="2">
        <v>0</v>
      </c>
      <c r="Q157" s="2" t="s">
        <v>310</v>
      </c>
      <c r="R157" s="2">
        <v>558</v>
      </c>
      <c r="S157" s="2" t="s">
        <v>310</v>
      </c>
      <c r="T157" s="2" t="s">
        <v>310</v>
      </c>
      <c r="U157" s="2">
        <f>+Tabla3[[#This Row],[EX SERVICE]]</f>
        <v>558</v>
      </c>
      <c r="V157" t="s">
        <v>179</v>
      </c>
    </row>
    <row r="158" spans="1:22" hidden="1" x14ac:dyDescent="0.25">
      <c r="A158" t="s">
        <v>320</v>
      </c>
      <c r="B158" s="1" t="s">
        <v>326</v>
      </c>
      <c r="C158" t="s">
        <v>1</v>
      </c>
      <c r="D158" t="s">
        <v>307</v>
      </c>
      <c r="E158" t="s">
        <v>308</v>
      </c>
      <c r="F158" t="s">
        <v>309</v>
      </c>
      <c r="G158">
        <v>736</v>
      </c>
      <c r="H158">
        <v>736</v>
      </c>
      <c r="I158">
        <v>736</v>
      </c>
      <c r="J158">
        <v>736</v>
      </c>
      <c r="L158" s="2" t="s">
        <v>310</v>
      </c>
      <c r="M158" s="2" t="s">
        <v>310</v>
      </c>
      <c r="N158" s="2" t="s">
        <v>310</v>
      </c>
      <c r="O158" s="2">
        <v>0</v>
      </c>
      <c r="P158" s="2">
        <v>0</v>
      </c>
      <c r="Q158" s="2" t="s">
        <v>310</v>
      </c>
      <c r="R158" s="2">
        <v>450</v>
      </c>
      <c r="S158" s="2" t="s">
        <v>310</v>
      </c>
      <c r="T158" s="2" t="s">
        <v>310</v>
      </c>
      <c r="U158" s="2">
        <f>+Tabla3[[#This Row],[EX SERVICE]]</f>
        <v>450</v>
      </c>
      <c r="V158" t="s">
        <v>179</v>
      </c>
    </row>
    <row r="159" spans="1:22" hidden="1" x14ac:dyDescent="0.25">
      <c r="A159" t="s">
        <v>320</v>
      </c>
      <c r="B159" s="1" t="s">
        <v>326</v>
      </c>
      <c r="C159" t="s">
        <v>1</v>
      </c>
      <c r="D159" t="s">
        <v>307</v>
      </c>
      <c r="E159" t="s">
        <v>308</v>
      </c>
      <c r="F159" t="s">
        <v>309</v>
      </c>
      <c r="G159">
        <v>737</v>
      </c>
      <c r="H159">
        <v>737</v>
      </c>
      <c r="I159">
        <v>737</v>
      </c>
      <c r="J159">
        <v>737</v>
      </c>
      <c r="L159" s="2" t="s">
        <v>310</v>
      </c>
      <c r="M159" s="2" t="s">
        <v>310</v>
      </c>
      <c r="N159" s="2" t="s">
        <v>310</v>
      </c>
      <c r="O159" s="2">
        <v>0</v>
      </c>
      <c r="P159" s="2">
        <v>0</v>
      </c>
      <c r="Q159" s="2" t="s">
        <v>310</v>
      </c>
      <c r="R159" s="2">
        <v>500</v>
      </c>
      <c r="S159" s="2" t="s">
        <v>310</v>
      </c>
      <c r="T159" s="2" t="s">
        <v>310</v>
      </c>
      <c r="U159" s="2">
        <f>+Tabla3[[#This Row],[EX SERVICE]]</f>
        <v>500</v>
      </c>
      <c r="V159" t="s">
        <v>179</v>
      </c>
    </row>
    <row r="160" spans="1:22" hidden="1" x14ac:dyDescent="0.25">
      <c r="A160" t="s">
        <v>320</v>
      </c>
      <c r="B160" s="1" t="s">
        <v>326</v>
      </c>
      <c r="C160" t="s">
        <v>1</v>
      </c>
      <c r="D160" t="s">
        <v>307</v>
      </c>
      <c r="E160" t="s">
        <v>308</v>
      </c>
      <c r="F160" t="s">
        <v>309</v>
      </c>
      <c r="G160">
        <v>738</v>
      </c>
      <c r="H160">
        <v>738</v>
      </c>
      <c r="I160">
        <v>738</v>
      </c>
      <c r="J160">
        <v>738</v>
      </c>
      <c r="L160" s="2" t="s">
        <v>310</v>
      </c>
      <c r="M160" s="2" t="s">
        <v>310</v>
      </c>
      <c r="N160" s="2" t="s">
        <v>310</v>
      </c>
      <c r="O160" s="2">
        <v>0</v>
      </c>
      <c r="P160" s="2">
        <v>0</v>
      </c>
      <c r="Q160" s="2" t="s">
        <v>310</v>
      </c>
      <c r="R160" s="2">
        <v>778.8</v>
      </c>
      <c r="S160" s="2" t="s">
        <v>310</v>
      </c>
      <c r="T160" s="2" t="s">
        <v>310</v>
      </c>
      <c r="U160" s="2">
        <f>+Tabla3[[#This Row],[EX SERVICE]]</f>
        <v>778.8</v>
      </c>
      <c r="V160" t="s">
        <v>179</v>
      </c>
    </row>
    <row r="161" spans="1:22" hidden="1" x14ac:dyDescent="0.25">
      <c r="A161" t="s">
        <v>320</v>
      </c>
      <c r="B161" s="1" t="s">
        <v>326</v>
      </c>
      <c r="C161" t="s">
        <v>1</v>
      </c>
      <c r="D161" t="s">
        <v>307</v>
      </c>
      <c r="E161" t="s">
        <v>308</v>
      </c>
      <c r="F161" t="s">
        <v>309</v>
      </c>
      <c r="G161">
        <v>739</v>
      </c>
      <c r="H161">
        <v>739</v>
      </c>
      <c r="I161">
        <v>739</v>
      </c>
      <c r="J161">
        <v>739</v>
      </c>
      <c r="L161" s="2" t="s">
        <v>310</v>
      </c>
      <c r="M161" s="2" t="s">
        <v>310</v>
      </c>
      <c r="N161" s="2" t="s">
        <v>310</v>
      </c>
      <c r="O161" s="2">
        <v>0</v>
      </c>
      <c r="P161" s="2">
        <v>0</v>
      </c>
      <c r="Q161" s="2" t="s">
        <v>310</v>
      </c>
      <c r="R161" s="2">
        <v>550</v>
      </c>
      <c r="S161" s="2" t="s">
        <v>310</v>
      </c>
      <c r="T161" s="2" t="s">
        <v>310</v>
      </c>
      <c r="U161" s="2">
        <f>+Tabla3[[#This Row],[EX SERVICE]]</f>
        <v>550</v>
      </c>
      <c r="V161" t="s">
        <v>179</v>
      </c>
    </row>
    <row r="162" spans="1:22" hidden="1" x14ac:dyDescent="0.25">
      <c r="A162" t="s">
        <v>320</v>
      </c>
      <c r="B162" s="1" t="s">
        <v>327</v>
      </c>
      <c r="C162" t="s">
        <v>1</v>
      </c>
      <c r="D162" t="s">
        <v>307</v>
      </c>
      <c r="E162" t="s">
        <v>308</v>
      </c>
      <c r="F162" t="s">
        <v>309</v>
      </c>
      <c r="G162">
        <v>740</v>
      </c>
      <c r="H162">
        <v>740</v>
      </c>
      <c r="I162">
        <v>740</v>
      </c>
      <c r="J162">
        <v>740</v>
      </c>
      <c r="L162" s="2" t="s">
        <v>310</v>
      </c>
      <c r="M162" s="2" t="s">
        <v>310</v>
      </c>
      <c r="N162" s="2" t="s">
        <v>310</v>
      </c>
      <c r="O162" s="2">
        <v>0</v>
      </c>
      <c r="P162" s="2">
        <v>0</v>
      </c>
      <c r="Q162" s="2" t="s">
        <v>310</v>
      </c>
      <c r="R162" s="2">
        <v>1252.68</v>
      </c>
      <c r="S162" s="2" t="s">
        <v>310</v>
      </c>
      <c r="T162" s="2" t="s">
        <v>310</v>
      </c>
      <c r="U162" s="2">
        <f>+Tabla3[[#This Row],[EX SERVICE]]</f>
        <v>1252.68</v>
      </c>
      <c r="V162" t="s">
        <v>179</v>
      </c>
    </row>
    <row r="163" spans="1:22" hidden="1" x14ac:dyDescent="0.25">
      <c r="A163" t="s">
        <v>320</v>
      </c>
      <c r="B163" s="1" t="s">
        <v>327</v>
      </c>
      <c r="C163" t="s">
        <v>1</v>
      </c>
      <c r="D163" t="s">
        <v>307</v>
      </c>
      <c r="E163" t="s">
        <v>308</v>
      </c>
      <c r="F163" t="s">
        <v>309</v>
      </c>
      <c r="G163">
        <v>741</v>
      </c>
      <c r="H163">
        <v>741</v>
      </c>
      <c r="I163">
        <v>741</v>
      </c>
      <c r="J163">
        <v>741</v>
      </c>
      <c r="L163" s="2" t="s">
        <v>310</v>
      </c>
      <c r="M163" s="2" t="s">
        <v>310</v>
      </c>
      <c r="N163" s="2" t="s">
        <v>310</v>
      </c>
      <c r="O163" s="2">
        <v>0</v>
      </c>
      <c r="P163" s="2">
        <v>0</v>
      </c>
      <c r="Q163" s="2" t="s">
        <v>310</v>
      </c>
      <c r="R163" s="2">
        <v>516</v>
      </c>
      <c r="S163" s="2" t="s">
        <v>310</v>
      </c>
      <c r="T163" s="2" t="s">
        <v>310</v>
      </c>
      <c r="U163" s="2">
        <f>+Tabla3[[#This Row],[EX SERVICE]]</f>
        <v>516</v>
      </c>
      <c r="V163" t="s">
        <v>179</v>
      </c>
    </row>
    <row r="164" spans="1:22" hidden="1" x14ac:dyDescent="0.25">
      <c r="A164" t="s">
        <v>320</v>
      </c>
      <c r="B164" s="1" t="s">
        <v>327</v>
      </c>
      <c r="C164" t="s">
        <v>1</v>
      </c>
      <c r="D164" t="s">
        <v>307</v>
      </c>
      <c r="E164" t="s">
        <v>308</v>
      </c>
      <c r="F164" t="s">
        <v>309</v>
      </c>
      <c r="G164">
        <v>742</v>
      </c>
      <c r="H164">
        <v>742</v>
      </c>
      <c r="I164">
        <v>742</v>
      </c>
      <c r="J164">
        <v>742</v>
      </c>
      <c r="L164" s="2" t="s">
        <v>310</v>
      </c>
      <c r="M164" s="2" t="s">
        <v>310</v>
      </c>
      <c r="N164" s="2" t="s">
        <v>310</v>
      </c>
      <c r="O164" s="2">
        <v>0</v>
      </c>
      <c r="P164" s="2">
        <v>0</v>
      </c>
      <c r="Q164" s="2" t="s">
        <v>310</v>
      </c>
      <c r="R164" s="2">
        <v>300</v>
      </c>
      <c r="S164" s="2" t="s">
        <v>310</v>
      </c>
      <c r="T164" s="2" t="s">
        <v>310</v>
      </c>
      <c r="U164" s="2">
        <f>+Tabla3[[#This Row],[EX SERVICE]]</f>
        <v>300</v>
      </c>
      <c r="V164" t="s">
        <v>179</v>
      </c>
    </row>
    <row r="165" spans="1:22" hidden="1" x14ac:dyDescent="0.25">
      <c r="A165" t="s">
        <v>320</v>
      </c>
      <c r="B165" s="1" t="s">
        <v>327</v>
      </c>
      <c r="C165" t="s">
        <v>1</v>
      </c>
      <c r="D165" t="s">
        <v>307</v>
      </c>
      <c r="E165" t="s">
        <v>308</v>
      </c>
      <c r="F165" t="s">
        <v>309</v>
      </c>
      <c r="G165">
        <v>743</v>
      </c>
      <c r="H165">
        <v>743</v>
      </c>
      <c r="I165">
        <v>743</v>
      </c>
      <c r="J165">
        <v>743</v>
      </c>
      <c r="L165" s="2" t="s">
        <v>310</v>
      </c>
      <c r="M165" s="2" t="s">
        <v>310</v>
      </c>
      <c r="N165" s="2" t="s">
        <v>310</v>
      </c>
      <c r="O165" s="2">
        <v>0</v>
      </c>
      <c r="P165" s="2">
        <v>0</v>
      </c>
      <c r="Q165" s="2" t="s">
        <v>310</v>
      </c>
      <c r="R165" s="2">
        <v>700</v>
      </c>
      <c r="S165" s="2" t="s">
        <v>310</v>
      </c>
      <c r="T165" s="2" t="s">
        <v>310</v>
      </c>
      <c r="U165" s="2">
        <f>+Tabla3[[#This Row],[EX SERVICE]]</f>
        <v>700</v>
      </c>
      <c r="V165" t="s">
        <v>179</v>
      </c>
    </row>
    <row r="166" spans="1:22" hidden="1" x14ac:dyDescent="0.25">
      <c r="A166" t="s">
        <v>320</v>
      </c>
      <c r="B166" s="1" t="s">
        <v>327</v>
      </c>
      <c r="C166" t="s">
        <v>1</v>
      </c>
      <c r="D166" t="s">
        <v>307</v>
      </c>
      <c r="E166" t="s">
        <v>308</v>
      </c>
      <c r="F166" t="s">
        <v>309</v>
      </c>
      <c r="G166">
        <v>744</v>
      </c>
      <c r="H166">
        <v>744</v>
      </c>
      <c r="I166">
        <v>744</v>
      </c>
      <c r="J166">
        <v>744</v>
      </c>
      <c r="L166" s="2" t="s">
        <v>310</v>
      </c>
      <c r="M166" s="2" t="s">
        <v>310</v>
      </c>
      <c r="N166" s="2" t="s">
        <v>310</v>
      </c>
      <c r="O166" s="2">
        <v>0</v>
      </c>
      <c r="P166" s="2">
        <v>0</v>
      </c>
      <c r="Q166" s="2" t="s">
        <v>310</v>
      </c>
      <c r="R166" s="2">
        <v>125</v>
      </c>
      <c r="S166" s="2" t="s">
        <v>310</v>
      </c>
      <c r="T166" s="2" t="s">
        <v>310</v>
      </c>
      <c r="U166" s="2">
        <f>+Tabla3[[#This Row],[EX SERVICE]]</f>
        <v>125</v>
      </c>
      <c r="V166" t="s">
        <v>179</v>
      </c>
    </row>
    <row r="167" spans="1:22" hidden="1" x14ac:dyDescent="0.25">
      <c r="A167" t="s">
        <v>320</v>
      </c>
      <c r="B167" s="1" t="s">
        <v>327</v>
      </c>
      <c r="C167" t="s">
        <v>1</v>
      </c>
      <c r="D167" t="s">
        <v>307</v>
      </c>
      <c r="E167" t="s">
        <v>308</v>
      </c>
      <c r="F167" t="s">
        <v>309</v>
      </c>
      <c r="G167">
        <v>745</v>
      </c>
      <c r="H167">
        <v>745</v>
      </c>
      <c r="I167">
        <v>745</v>
      </c>
      <c r="J167">
        <v>745</v>
      </c>
      <c r="L167" s="2" t="s">
        <v>310</v>
      </c>
      <c r="M167" s="2" t="s">
        <v>310</v>
      </c>
      <c r="N167" s="2" t="s">
        <v>310</v>
      </c>
      <c r="O167" s="2">
        <v>0</v>
      </c>
      <c r="P167" s="2">
        <v>0</v>
      </c>
      <c r="Q167" s="2" t="s">
        <v>310</v>
      </c>
      <c r="R167" s="2">
        <v>95</v>
      </c>
      <c r="S167" s="2" t="s">
        <v>310</v>
      </c>
      <c r="T167" s="2" t="s">
        <v>310</v>
      </c>
      <c r="U167" s="2">
        <f>+Tabla3[[#This Row],[EX SERVICE]]</f>
        <v>95</v>
      </c>
      <c r="V167" t="s">
        <v>179</v>
      </c>
    </row>
    <row r="168" spans="1:22" hidden="1" x14ac:dyDescent="0.25">
      <c r="A168" t="s">
        <v>320</v>
      </c>
      <c r="B168" s="1" t="s">
        <v>327</v>
      </c>
      <c r="C168" t="s">
        <v>1</v>
      </c>
      <c r="D168" t="s">
        <v>307</v>
      </c>
      <c r="E168" t="s">
        <v>308</v>
      </c>
      <c r="F168" t="s">
        <v>309</v>
      </c>
      <c r="G168">
        <v>746</v>
      </c>
      <c r="H168">
        <v>746</v>
      </c>
      <c r="I168">
        <v>746</v>
      </c>
      <c r="J168">
        <v>746</v>
      </c>
      <c r="L168" s="2" t="s">
        <v>310</v>
      </c>
      <c r="M168" s="2" t="s">
        <v>310</v>
      </c>
      <c r="N168" s="2" t="s">
        <v>310</v>
      </c>
      <c r="O168" s="2">
        <v>0</v>
      </c>
      <c r="P168" s="2">
        <v>0</v>
      </c>
      <c r="Q168" s="2" t="s">
        <v>310</v>
      </c>
      <c r="R168" s="2">
        <v>95</v>
      </c>
      <c r="S168" s="2" t="s">
        <v>310</v>
      </c>
      <c r="T168" s="2" t="s">
        <v>310</v>
      </c>
      <c r="U168" s="2">
        <f>+Tabla3[[#This Row],[EX SERVICE]]</f>
        <v>95</v>
      </c>
      <c r="V168" t="s">
        <v>179</v>
      </c>
    </row>
    <row r="169" spans="1:22" hidden="1" x14ac:dyDescent="0.25">
      <c r="A169" t="s">
        <v>320</v>
      </c>
      <c r="B169" s="1" t="s">
        <v>327</v>
      </c>
      <c r="C169" t="s">
        <v>1</v>
      </c>
      <c r="D169" t="s">
        <v>307</v>
      </c>
      <c r="E169" t="s">
        <v>308</v>
      </c>
      <c r="F169" t="s">
        <v>309</v>
      </c>
      <c r="G169">
        <v>747</v>
      </c>
      <c r="H169">
        <v>747</v>
      </c>
      <c r="I169">
        <v>747</v>
      </c>
      <c r="J169">
        <v>747</v>
      </c>
      <c r="L169" s="2" t="s">
        <v>310</v>
      </c>
      <c r="M169" s="2" t="s">
        <v>310</v>
      </c>
      <c r="N169" s="2" t="s">
        <v>310</v>
      </c>
      <c r="O169" s="2">
        <v>0</v>
      </c>
      <c r="P169" s="2">
        <v>0</v>
      </c>
      <c r="Q169" s="2" t="s">
        <v>310</v>
      </c>
      <c r="R169" s="2">
        <v>500</v>
      </c>
      <c r="S169" s="2" t="s">
        <v>310</v>
      </c>
      <c r="T169" s="2" t="s">
        <v>310</v>
      </c>
      <c r="U169" s="2">
        <f>+Tabla3[[#This Row],[EX SERVICE]]</f>
        <v>500</v>
      </c>
      <c r="V169" t="s">
        <v>179</v>
      </c>
    </row>
    <row r="170" spans="1:22" hidden="1" x14ac:dyDescent="0.25">
      <c r="A170" t="s">
        <v>320</v>
      </c>
      <c r="B170" s="1" t="s">
        <v>327</v>
      </c>
      <c r="C170" t="s">
        <v>1</v>
      </c>
      <c r="D170" t="s">
        <v>307</v>
      </c>
      <c r="E170" t="s">
        <v>308</v>
      </c>
      <c r="F170" t="s">
        <v>309</v>
      </c>
      <c r="G170">
        <v>748</v>
      </c>
      <c r="H170">
        <v>748</v>
      </c>
      <c r="I170">
        <v>748</v>
      </c>
      <c r="J170">
        <v>748</v>
      </c>
      <c r="L170" s="2" t="s">
        <v>310</v>
      </c>
      <c r="M170" s="2" t="s">
        <v>310</v>
      </c>
      <c r="N170" s="2" t="s">
        <v>310</v>
      </c>
      <c r="O170" s="2">
        <v>0</v>
      </c>
      <c r="P170" s="2">
        <v>0</v>
      </c>
      <c r="Q170" s="2" t="s">
        <v>310</v>
      </c>
      <c r="R170" s="2">
        <v>850.3</v>
      </c>
      <c r="S170" s="2" t="s">
        <v>310</v>
      </c>
      <c r="T170" s="2" t="s">
        <v>310</v>
      </c>
      <c r="U170" s="2">
        <f>+Tabla3[[#This Row],[EX SERVICE]]</f>
        <v>850.3</v>
      </c>
      <c r="V170" t="s">
        <v>179</v>
      </c>
    </row>
    <row r="171" spans="1:22" hidden="1" x14ac:dyDescent="0.25">
      <c r="A171" t="s">
        <v>320</v>
      </c>
      <c r="B171" s="1" t="s">
        <v>327</v>
      </c>
      <c r="C171" t="s">
        <v>1</v>
      </c>
      <c r="D171" t="s">
        <v>307</v>
      </c>
      <c r="E171" t="s">
        <v>308</v>
      </c>
      <c r="F171" t="s">
        <v>309</v>
      </c>
      <c r="G171">
        <v>749</v>
      </c>
      <c r="H171">
        <v>749</v>
      </c>
      <c r="I171">
        <v>749</v>
      </c>
      <c r="J171">
        <v>749</v>
      </c>
      <c r="L171" s="2" t="s">
        <v>310</v>
      </c>
      <c r="M171" s="2" t="s">
        <v>310</v>
      </c>
      <c r="N171" s="2" t="s">
        <v>310</v>
      </c>
      <c r="O171" s="2">
        <v>0</v>
      </c>
      <c r="P171" s="2">
        <v>0</v>
      </c>
      <c r="Q171" s="2" t="s">
        <v>310</v>
      </c>
      <c r="R171" s="2">
        <v>500</v>
      </c>
      <c r="S171" s="2" t="s">
        <v>310</v>
      </c>
      <c r="T171" s="2" t="s">
        <v>310</v>
      </c>
      <c r="U171" s="2">
        <f>+Tabla3[[#This Row],[EX SERVICE]]</f>
        <v>500</v>
      </c>
      <c r="V171" t="s">
        <v>179</v>
      </c>
    </row>
    <row r="172" spans="1:22" hidden="1" x14ac:dyDescent="0.25">
      <c r="A172" t="s">
        <v>320</v>
      </c>
      <c r="B172" s="1" t="s">
        <v>328</v>
      </c>
      <c r="C172" t="s">
        <v>1</v>
      </c>
      <c r="D172" t="s">
        <v>307</v>
      </c>
      <c r="E172" t="s">
        <v>308</v>
      </c>
      <c r="F172" t="s">
        <v>309</v>
      </c>
      <c r="G172">
        <v>750</v>
      </c>
      <c r="H172">
        <v>750</v>
      </c>
      <c r="I172">
        <v>750</v>
      </c>
      <c r="J172">
        <v>750</v>
      </c>
      <c r="L172" s="2" t="s">
        <v>310</v>
      </c>
      <c r="M172" s="2" t="s">
        <v>310</v>
      </c>
      <c r="N172" s="2" t="s">
        <v>310</v>
      </c>
      <c r="O172" s="2">
        <v>0</v>
      </c>
      <c r="P172" s="2">
        <v>0</v>
      </c>
      <c r="Q172" s="2" t="s">
        <v>310</v>
      </c>
      <c r="R172" s="2">
        <v>95</v>
      </c>
      <c r="S172" s="2" t="s">
        <v>310</v>
      </c>
      <c r="T172" s="2" t="s">
        <v>310</v>
      </c>
      <c r="U172" s="2">
        <f>+Tabla3[[#This Row],[EX SERVICE]]</f>
        <v>95</v>
      </c>
      <c r="V172" t="s">
        <v>179</v>
      </c>
    </row>
    <row r="173" spans="1:22" hidden="1" x14ac:dyDescent="0.25">
      <c r="A173" t="s">
        <v>320</v>
      </c>
      <c r="B173" s="1" t="s">
        <v>328</v>
      </c>
      <c r="C173" t="s">
        <v>1</v>
      </c>
      <c r="D173" t="s">
        <v>307</v>
      </c>
      <c r="E173" t="s">
        <v>308</v>
      </c>
      <c r="F173" t="s">
        <v>309</v>
      </c>
      <c r="G173">
        <v>751</v>
      </c>
      <c r="H173">
        <v>751</v>
      </c>
      <c r="I173">
        <v>751</v>
      </c>
      <c r="J173">
        <v>751</v>
      </c>
      <c r="L173" s="2" t="s">
        <v>310</v>
      </c>
      <c r="M173" s="2" t="s">
        <v>310</v>
      </c>
      <c r="N173" s="2" t="s">
        <v>310</v>
      </c>
      <c r="O173" s="2">
        <v>0</v>
      </c>
      <c r="P173" s="2">
        <v>0</v>
      </c>
      <c r="Q173" s="2" t="s">
        <v>310</v>
      </c>
      <c r="R173" s="2">
        <v>850</v>
      </c>
      <c r="S173" s="2" t="s">
        <v>310</v>
      </c>
      <c r="T173" s="2" t="s">
        <v>310</v>
      </c>
      <c r="U173" s="2">
        <f>+Tabla3[[#This Row],[EX SERVICE]]</f>
        <v>850</v>
      </c>
      <c r="V173" t="s">
        <v>179</v>
      </c>
    </row>
    <row r="174" spans="1:22" hidden="1" x14ac:dyDescent="0.25">
      <c r="A174" t="s">
        <v>320</v>
      </c>
      <c r="B174" s="1" t="s">
        <v>328</v>
      </c>
      <c r="C174" t="s">
        <v>1</v>
      </c>
      <c r="D174" t="s">
        <v>307</v>
      </c>
      <c r="E174" t="s">
        <v>308</v>
      </c>
      <c r="F174" t="s">
        <v>309</v>
      </c>
      <c r="G174">
        <v>752</v>
      </c>
      <c r="H174">
        <v>752</v>
      </c>
      <c r="I174">
        <v>752</v>
      </c>
      <c r="J174">
        <v>752</v>
      </c>
      <c r="L174" s="2" t="s">
        <v>310</v>
      </c>
      <c r="M174" s="2" t="s">
        <v>310</v>
      </c>
      <c r="N174" s="2" t="s">
        <v>310</v>
      </c>
      <c r="O174" s="2">
        <v>0</v>
      </c>
      <c r="P174" s="2">
        <v>0</v>
      </c>
      <c r="Q174" s="2" t="s">
        <v>310</v>
      </c>
      <c r="R174" s="2">
        <v>698.91</v>
      </c>
      <c r="S174" s="2" t="s">
        <v>310</v>
      </c>
      <c r="T174" s="2" t="s">
        <v>310</v>
      </c>
      <c r="U174" s="2">
        <f>+Tabla3[[#This Row],[EX SERVICE]]</f>
        <v>698.91</v>
      </c>
      <c r="V174" t="s">
        <v>179</v>
      </c>
    </row>
    <row r="175" spans="1:22" hidden="1" x14ac:dyDescent="0.25">
      <c r="A175" t="s">
        <v>320</v>
      </c>
      <c r="B175" s="1" t="s">
        <v>328</v>
      </c>
      <c r="C175" t="s">
        <v>1</v>
      </c>
      <c r="D175" t="s">
        <v>307</v>
      </c>
      <c r="E175" t="s">
        <v>308</v>
      </c>
      <c r="F175" t="s">
        <v>309</v>
      </c>
      <c r="G175">
        <v>753</v>
      </c>
      <c r="H175">
        <v>753</v>
      </c>
      <c r="I175">
        <v>753</v>
      </c>
      <c r="J175">
        <v>753</v>
      </c>
      <c r="L175" s="2" t="s">
        <v>310</v>
      </c>
      <c r="M175" s="2" t="s">
        <v>310</v>
      </c>
      <c r="N175" s="2" t="s">
        <v>310</v>
      </c>
      <c r="O175" s="2">
        <v>0</v>
      </c>
      <c r="P175" s="2">
        <v>0</v>
      </c>
      <c r="Q175" s="2" t="s">
        <v>310</v>
      </c>
      <c r="R175" s="2">
        <v>700</v>
      </c>
      <c r="S175" s="2" t="s">
        <v>310</v>
      </c>
      <c r="T175" s="2" t="s">
        <v>310</v>
      </c>
      <c r="U175" s="2">
        <f>+Tabla3[[#This Row],[EX SERVICE]]</f>
        <v>700</v>
      </c>
      <c r="V175" t="s">
        <v>179</v>
      </c>
    </row>
    <row r="176" spans="1:22" hidden="1" x14ac:dyDescent="0.25">
      <c r="A176" t="s">
        <v>320</v>
      </c>
      <c r="B176" s="1" t="s">
        <v>328</v>
      </c>
      <c r="C176" t="s">
        <v>1</v>
      </c>
      <c r="D176" t="s">
        <v>307</v>
      </c>
      <c r="E176" t="s">
        <v>308</v>
      </c>
      <c r="F176" t="s">
        <v>309</v>
      </c>
      <c r="G176">
        <v>754</v>
      </c>
      <c r="H176">
        <v>754</v>
      </c>
      <c r="I176">
        <v>754</v>
      </c>
      <c r="J176">
        <v>754</v>
      </c>
      <c r="L176" s="2" t="s">
        <v>310</v>
      </c>
      <c r="M176" s="2" t="s">
        <v>310</v>
      </c>
      <c r="N176" s="2" t="s">
        <v>310</v>
      </c>
      <c r="O176" s="2">
        <v>0</v>
      </c>
      <c r="P176" s="2">
        <v>0</v>
      </c>
      <c r="Q176" s="2" t="s">
        <v>310</v>
      </c>
      <c r="R176" s="2">
        <v>650</v>
      </c>
      <c r="S176" s="2" t="s">
        <v>310</v>
      </c>
      <c r="T176" s="2" t="s">
        <v>310</v>
      </c>
      <c r="U176" s="2">
        <f>+Tabla3[[#This Row],[EX SERVICE]]</f>
        <v>650</v>
      </c>
      <c r="V176" t="s">
        <v>179</v>
      </c>
    </row>
    <row r="177" spans="1:22" hidden="1" x14ac:dyDescent="0.25">
      <c r="A177" t="s">
        <v>320</v>
      </c>
      <c r="B177" s="1" t="s">
        <v>328</v>
      </c>
      <c r="C177" t="s">
        <v>1</v>
      </c>
      <c r="D177" t="s">
        <v>307</v>
      </c>
      <c r="E177" t="s">
        <v>308</v>
      </c>
      <c r="F177" t="s">
        <v>309</v>
      </c>
      <c r="G177">
        <v>755</v>
      </c>
      <c r="H177">
        <v>755</v>
      </c>
      <c r="I177">
        <v>755</v>
      </c>
      <c r="J177">
        <v>755</v>
      </c>
      <c r="L177" s="2" t="s">
        <v>310</v>
      </c>
      <c r="M177" s="2" t="s">
        <v>310</v>
      </c>
      <c r="N177" s="2" t="s">
        <v>310</v>
      </c>
      <c r="O177" s="2">
        <v>0</v>
      </c>
      <c r="P177" s="2">
        <v>0</v>
      </c>
      <c r="Q177" s="2" t="s">
        <v>310</v>
      </c>
      <c r="R177" s="2">
        <v>650</v>
      </c>
      <c r="S177" s="2" t="s">
        <v>310</v>
      </c>
      <c r="T177" s="2" t="s">
        <v>310</v>
      </c>
      <c r="U177" s="2">
        <f>+Tabla3[[#This Row],[EX SERVICE]]</f>
        <v>650</v>
      </c>
      <c r="V177" t="s">
        <v>179</v>
      </c>
    </row>
    <row r="178" spans="1:22" hidden="1" x14ac:dyDescent="0.25">
      <c r="A178" t="s">
        <v>320</v>
      </c>
      <c r="B178" s="1" t="s">
        <v>328</v>
      </c>
      <c r="C178" t="s">
        <v>1</v>
      </c>
      <c r="D178" t="s">
        <v>307</v>
      </c>
      <c r="E178" t="s">
        <v>308</v>
      </c>
      <c r="F178" t="s">
        <v>309</v>
      </c>
      <c r="G178">
        <v>756</v>
      </c>
      <c r="H178">
        <v>756</v>
      </c>
      <c r="I178">
        <v>756</v>
      </c>
      <c r="J178">
        <v>756</v>
      </c>
      <c r="L178" s="2" t="s">
        <v>310</v>
      </c>
      <c r="M178" s="2" t="s">
        <v>310</v>
      </c>
      <c r="N178" s="2" t="s">
        <v>310</v>
      </c>
      <c r="O178" s="2">
        <v>0</v>
      </c>
      <c r="P178" s="2">
        <v>0</v>
      </c>
      <c r="Q178" s="2" t="s">
        <v>310</v>
      </c>
      <c r="R178" s="2">
        <v>305</v>
      </c>
      <c r="S178" s="2" t="s">
        <v>310</v>
      </c>
      <c r="T178" s="2" t="s">
        <v>310</v>
      </c>
      <c r="U178" s="2">
        <f>+Tabla3[[#This Row],[EX SERVICE]]</f>
        <v>305</v>
      </c>
      <c r="V178" t="s">
        <v>179</v>
      </c>
    </row>
    <row r="179" spans="1:22" hidden="1" x14ac:dyDescent="0.25">
      <c r="A179" t="s">
        <v>320</v>
      </c>
      <c r="B179" s="1" t="s">
        <v>328</v>
      </c>
      <c r="C179" t="s">
        <v>1</v>
      </c>
      <c r="D179" t="s">
        <v>307</v>
      </c>
      <c r="E179" t="s">
        <v>308</v>
      </c>
      <c r="F179" t="s">
        <v>309</v>
      </c>
      <c r="G179">
        <v>757</v>
      </c>
      <c r="H179">
        <v>757</v>
      </c>
      <c r="I179">
        <v>757</v>
      </c>
      <c r="J179">
        <v>757</v>
      </c>
      <c r="L179" s="2" t="s">
        <v>310</v>
      </c>
      <c r="M179" s="2" t="s">
        <v>310</v>
      </c>
      <c r="N179" s="2" t="s">
        <v>310</v>
      </c>
      <c r="O179" s="2">
        <v>0</v>
      </c>
      <c r="P179" s="2">
        <v>0</v>
      </c>
      <c r="Q179" s="2" t="s">
        <v>310</v>
      </c>
      <c r="R179" s="2">
        <v>1122</v>
      </c>
      <c r="S179" s="2" t="s">
        <v>310</v>
      </c>
      <c r="T179" s="2" t="s">
        <v>310</v>
      </c>
      <c r="U179" s="2">
        <f>+Tabla3[[#This Row],[EX SERVICE]]</f>
        <v>1122</v>
      </c>
      <c r="V179" t="s">
        <v>179</v>
      </c>
    </row>
    <row r="180" spans="1:22" hidden="1" x14ac:dyDescent="0.25">
      <c r="A180" t="s">
        <v>320</v>
      </c>
      <c r="B180" s="1" t="s">
        <v>329</v>
      </c>
      <c r="C180" t="s">
        <v>1</v>
      </c>
      <c r="D180" t="s">
        <v>307</v>
      </c>
      <c r="E180" t="s">
        <v>308</v>
      </c>
      <c r="F180" t="s">
        <v>309</v>
      </c>
      <c r="G180">
        <v>758</v>
      </c>
      <c r="H180">
        <v>758</v>
      </c>
      <c r="I180">
        <v>758</v>
      </c>
      <c r="J180">
        <v>758</v>
      </c>
      <c r="L180" s="2" t="s">
        <v>310</v>
      </c>
      <c r="M180" s="2" t="s">
        <v>310</v>
      </c>
      <c r="N180" s="2" t="s">
        <v>310</v>
      </c>
      <c r="O180" s="2">
        <v>0</v>
      </c>
      <c r="P180" s="2">
        <v>0</v>
      </c>
      <c r="Q180" s="2" t="s">
        <v>310</v>
      </c>
      <c r="R180" s="2">
        <v>788.91</v>
      </c>
      <c r="S180" s="2" t="s">
        <v>310</v>
      </c>
      <c r="T180" s="2" t="s">
        <v>310</v>
      </c>
      <c r="U180" s="2">
        <f>+Tabla3[[#This Row],[EX SERVICE]]</f>
        <v>788.91</v>
      </c>
      <c r="V180" t="s">
        <v>179</v>
      </c>
    </row>
    <row r="181" spans="1:22" hidden="1" x14ac:dyDescent="0.25">
      <c r="A181" t="s">
        <v>320</v>
      </c>
      <c r="B181" s="1" t="s">
        <v>329</v>
      </c>
      <c r="C181" t="s">
        <v>1</v>
      </c>
      <c r="D181" t="s">
        <v>307</v>
      </c>
      <c r="E181" t="s">
        <v>308</v>
      </c>
      <c r="F181" t="s">
        <v>309</v>
      </c>
      <c r="G181">
        <v>759</v>
      </c>
      <c r="H181">
        <v>759</v>
      </c>
      <c r="I181">
        <v>759</v>
      </c>
      <c r="J181">
        <v>759</v>
      </c>
      <c r="L181" s="2" t="s">
        <v>310</v>
      </c>
      <c r="M181" s="2" t="s">
        <v>310</v>
      </c>
      <c r="N181" s="2" t="s">
        <v>310</v>
      </c>
      <c r="O181" s="2">
        <v>0</v>
      </c>
      <c r="P181" s="2">
        <v>0</v>
      </c>
      <c r="Q181" s="2" t="s">
        <v>310</v>
      </c>
      <c r="R181" s="2">
        <v>1100</v>
      </c>
      <c r="S181" s="2" t="s">
        <v>310</v>
      </c>
      <c r="T181" s="2" t="s">
        <v>310</v>
      </c>
      <c r="U181" s="2">
        <f>+Tabla3[[#This Row],[EX SERVICE]]</f>
        <v>1100</v>
      </c>
      <c r="V181" t="s">
        <v>179</v>
      </c>
    </row>
    <row r="182" spans="1:22" hidden="1" x14ac:dyDescent="0.25">
      <c r="A182" t="s">
        <v>320</v>
      </c>
      <c r="B182" s="1" t="s">
        <v>329</v>
      </c>
      <c r="C182" t="s">
        <v>1</v>
      </c>
      <c r="D182" t="s">
        <v>307</v>
      </c>
      <c r="E182" t="s">
        <v>308</v>
      </c>
      <c r="F182" t="s">
        <v>309</v>
      </c>
      <c r="G182">
        <v>760</v>
      </c>
      <c r="H182">
        <v>760</v>
      </c>
      <c r="I182">
        <v>760</v>
      </c>
      <c r="J182">
        <v>760</v>
      </c>
      <c r="L182" s="2" t="s">
        <v>310</v>
      </c>
      <c r="M182" s="2" t="s">
        <v>310</v>
      </c>
      <c r="N182" s="2" t="s">
        <v>310</v>
      </c>
      <c r="O182" s="2">
        <v>0</v>
      </c>
      <c r="P182" s="2">
        <v>0</v>
      </c>
      <c r="Q182" s="2" t="s">
        <v>310</v>
      </c>
      <c r="R182" s="2">
        <v>65</v>
      </c>
      <c r="S182" s="2" t="s">
        <v>310</v>
      </c>
      <c r="T182" s="2" t="s">
        <v>310</v>
      </c>
      <c r="U182" s="2">
        <f>+Tabla3[[#This Row],[EX SERVICE]]</f>
        <v>65</v>
      </c>
      <c r="V182" t="s">
        <v>179</v>
      </c>
    </row>
    <row r="183" spans="1:22" hidden="1" x14ac:dyDescent="0.25">
      <c r="A183" t="s">
        <v>320</v>
      </c>
      <c r="B183" s="1" t="s">
        <v>329</v>
      </c>
      <c r="C183" t="s">
        <v>1</v>
      </c>
      <c r="D183" t="s">
        <v>307</v>
      </c>
      <c r="E183" t="s">
        <v>308</v>
      </c>
      <c r="F183" t="s">
        <v>309</v>
      </c>
      <c r="G183">
        <v>761</v>
      </c>
      <c r="H183">
        <v>761</v>
      </c>
      <c r="I183">
        <v>761</v>
      </c>
      <c r="J183">
        <v>761</v>
      </c>
      <c r="L183" s="2" t="s">
        <v>310</v>
      </c>
      <c r="M183" s="2" t="s">
        <v>310</v>
      </c>
      <c r="N183" s="2" t="s">
        <v>310</v>
      </c>
      <c r="O183" s="2">
        <v>0</v>
      </c>
      <c r="P183" s="2">
        <v>0</v>
      </c>
      <c r="Q183" s="2" t="s">
        <v>310</v>
      </c>
      <c r="R183" s="2">
        <v>95</v>
      </c>
      <c r="S183" s="2" t="s">
        <v>310</v>
      </c>
      <c r="T183" s="2" t="s">
        <v>310</v>
      </c>
      <c r="U183" s="2">
        <f>+Tabla3[[#This Row],[EX SERVICE]]</f>
        <v>95</v>
      </c>
      <c r="V183" t="s">
        <v>179</v>
      </c>
    </row>
    <row r="184" spans="1:22" hidden="1" x14ac:dyDescent="0.25">
      <c r="A184" t="s">
        <v>320</v>
      </c>
      <c r="B184" s="1" t="s">
        <v>329</v>
      </c>
      <c r="C184" t="s">
        <v>1</v>
      </c>
      <c r="D184" t="s">
        <v>307</v>
      </c>
      <c r="E184" t="s">
        <v>308</v>
      </c>
      <c r="F184" t="s">
        <v>309</v>
      </c>
      <c r="G184">
        <v>762</v>
      </c>
      <c r="H184">
        <v>762</v>
      </c>
      <c r="I184">
        <v>762</v>
      </c>
      <c r="J184">
        <v>762</v>
      </c>
      <c r="L184" s="2" t="s">
        <v>310</v>
      </c>
      <c r="M184" s="2" t="s">
        <v>310</v>
      </c>
      <c r="N184" s="2" t="s">
        <v>310</v>
      </c>
      <c r="O184" s="2">
        <v>0</v>
      </c>
      <c r="P184" s="2">
        <v>0</v>
      </c>
      <c r="Q184" s="2" t="s">
        <v>310</v>
      </c>
      <c r="R184" s="2">
        <v>400</v>
      </c>
      <c r="S184" s="2" t="s">
        <v>310</v>
      </c>
      <c r="T184" s="2" t="s">
        <v>310</v>
      </c>
      <c r="U184" s="2">
        <f>+Tabla3[[#This Row],[EX SERVICE]]</f>
        <v>400</v>
      </c>
      <c r="V184" t="s">
        <v>179</v>
      </c>
    </row>
    <row r="185" spans="1:22" hidden="1" x14ac:dyDescent="0.25">
      <c r="A185" t="s">
        <v>320</v>
      </c>
      <c r="B185" s="1" t="s">
        <v>330</v>
      </c>
      <c r="C185" t="s">
        <v>1</v>
      </c>
      <c r="D185" t="s">
        <v>307</v>
      </c>
      <c r="E185" t="s">
        <v>308</v>
      </c>
      <c r="F185" t="s">
        <v>309</v>
      </c>
      <c r="G185">
        <v>763</v>
      </c>
      <c r="H185">
        <v>763</v>
      </c>
      <c r="I185">
        <v>763</v>
      </c>
      <c r="J185">
        <v>763</v>
      </c>
      <c r="L185" s="2" t="s">
        <v>310</v>
      </c>
      <c r="M185" s="2" t="s">
        <v>310</v>
      </c>
      <c r="N185" s="2" t="s">
        <v>310</v>
      </c>
      <c r="O185" s="2">
        <v>0</v>
      </c>
      <c r="P185" s="2">
        <v>0</v>
      </c>
      <c r="Q185" s="2" t="s">
        <v>310</v>
      </c>
      <c r="R185" s="2">
        <v>787.5</v>
      </c>
      <c r="S185" s="2" t="s">
        <v>310</v>
      </c>
      <c r="T185" s="2" t="s">
        <v>310</v>
      </c>
      <c r="U185" s="2">
        <f>+Tabla3[[#This Row],[EX SERVICE]]</f>
        <v>787.5</v>
      </c>
      <c r="V185" t="s">
        <v>179</v>
      </c>
    </row>
    <row r="186" spans="1:22" hidden="1" x14ac:dyDescent="0.25">
      <c r="A186" t="s">
        <v>320</v>
      </c>
      <c r="B186" s="1" t="s">
        <v>330</v>
      </c>
      <c r="C186" t="s">
        <v>1</v>
      </c>
      <c r="D186" t="s">
        <v>307</v>
      </c>
      <c r="E186" t="s">
        <v>308</v>
      </c>
      <c r="F186" t="s">
        <v>309</v>
      </c>
      <c r="G186">
        <v>764</v>
      </c>
      <c r="H186">
        <v>764</v>
      </c>
      <c r="I186">
        <v>764</v>
      </c>
      <c r="J186">
        <v>764</v>
      </c>
      <c r="L186" s="2" t="s">
        <v>310</v>
      </c>
      <c r="M186" s="2" t="s">
        <v>310</v>
      </c>
      <c r="N186" s="2" t="s">
        <v>310</v>
      </c>
      <c r="O186" s="2">
        <v>0</v>
      </c>
      <c r="P186" s="2">
        <v>0</v>
      </c>
      <c r="Q186" s="2" t="s">
        <v>310</v>
      </c>
      <c r="R186" s="2">
        <v>1052.5</v>
      </c>
      <c r="S186" s="2" t="s">
        <v>310</v>
      </c>
      <c r="T186" s="2" t="s">
        <v>310</v>
      </c>
      <c r="U186" s="2">
        <f>+Tabla3[[#This Row],[EX SERVICE]]</f>
        <v>1052.5</v>
      </c>
      <c r="V186" t="s">
        <v>179</v>
      </c>
    </row>
    <row r="187" spans="1:22" hidden="1" x14ac:dyDescent="0.25">
      <c r="A187" t="s">
        <v>320</v>
      </c>
      <c r="B187" s="1" t="s">
        <v>330</v>
      </c>
      <c r="C187" t="s">
        <v>1</v>
      </c>
      <c r="D187" t="s">
        <v>307</v>
      </c>
      <c r="E187" t="s">
        <v>308</v>
      </c>
      <c r="F187" t="s">
        <v>309</v>
      </c>
      <c r="G187">
        <v>765</v>
      </c>
      <c r="H187">
        <v>765</v>
      </c>
      <c r="I187">
        <v>765</v>
      </c>
      <c r="J187">
        <v>765</v>
      </c>
      <c r="L187" s="2" t="s">
        <v>310</v>
      </c>
      <c r="M187" s="2" t="s">
        <v>310</v>
      </c>
      <c r="N187" s="2" t="s">
        <v>310</v>
      </c>
      <c r="O187" s="2">
        <v>0</v>
      </c>
      <c r="P187" s="2">
        <v>0</v>
      </c>
      <c r="Q187" s="2" t="s">
        <v>310</v>
      </c>
      <c r="R187" s="2">
        <v>1052.5</v>
      </c>
      <c r="S187" s="2" t="s">
        <v>310</v>
      </c>
      <c r="T187" s="2" t="s">
        <v>310</v>
      </c>
      <c r="U187" s="2">
        <f>+Tabla3[[#This Row],[EX SERVICE]]</f>
        <v>1052.5</v>
      </c>
      <c r="V187" t="s">
        <v>179</v>
      </c>
    </row>
    <row r="188" spans="1:22" hidden="1" x14ac:dyDescent="0.25">
      <c r="A188" t="s">
        <v>320</v>
      </c>
      <c r="B188" s="1" t="s">
        <v>330</v>
      </c>
      <c r="C188" t="s">
        <v>1</v>
      </c>
      <c r="D188" t="s">
        <v>307</v>
      </c>
      <c r="E188" t="s">
        <v>308</v>
      </c>
      <c r="F188" t="s">
        <v>309</v>
      </c>
      <c r="G188">
        <v>766</v>
      </c>
      <c r="H188">
        <v>766</v>
      </c>
      <c r="I188">
        <v>766</v>
      </c>
      <c r="J188">
        <v>766</v>
      </c>
      <c r="L188" s="2" t="s">
        <v>310</v>
      </c>
      <c r="M188" s="2" t="s">
        <v>310</v>
      </c>
      <c r="N188" s="2" t="s">
        <v>310</v>
      </c>
      <c r="O188" s="2">
        <v>0</v>
      </c>
      <c r="P188" s="2">
        <v>0</v>
      </c>
      <c r="Q188" s="2" t="s">
        <v>310</v>
      </c>
      <c r="R188" s="2">
        <v>1312.5</v>
      </c>
      <c r="S188" s="2" t="s">
        <v>310</v>
      </c>
      <c r="T188" s="2" t="s">
        <v>310</v>
      </c>
      <c r="U188" s="2">
        <f>+Tabla3[[#This Row],[EX SERVICE]]</f>
        <v>1312.5</v>
      </c>
      <c r="V188" t="s">
        <v>179</v>
      </c>
    </row>
    <row r="189" spans="1:22" hidden="1" x14ac:dyDescent="0.25">
      <c r="A189" t="s">
        <v>320</v>
      </c>
      <c r="B189" s="1" t="s">
        <v>331</v>
      </c>
      <c r="C189" t="s">
        <v>1</v>
      </c>
      <c r="D189" t="s">
        <v>307</v>
      </c>
      <c r="E189" t="s">
        <v>308</v>
      </c>
      <c r="F189" t="s">
        <v>309</v>
      </c>
      <c r="G189">
        <v>767</v>
      </c>
      <c r="H189">
        <v>767</v>
      </c>
      <c r="I189">
        <v>767</v>
      </c>
      <c r="J189">
        <v>767</v>
      </c>
      <c r="L189" s="2" t="s">
        <v>310</v>
      </c>
      <c r="M189" s="2" t="s">
        <v>310</v>
      </c>
      <c r="N189" s="2" t="s">
        <v>310</v>
      </c>
      <c r="O189" s="2">
        <v>0</v>
      </c>
      <c r="P189" s="2">
        <v>0</v>
      </c>
      <c r="Q189" s="2" t="s">
        <v>310</v>
      </c>
      <c r="R189" s="2">
        <v>0</v>
      </c>
      <c r="S189" s="2" t="s">
        <v>310</v>
      </c>
      <c r="T189" s="2" t="s">
        <v>310</v>
      </c>
      <c r="U189" s="2">
        <f>+Tabla3[[#This Row],[EX SERVICE]]</f>
        <v>0</v>
      </c>
      <c r="V189" t="s">
        <v>179</v>
      </c>
    </row>
    <row r="190" spans="1:22" hidden="1" x14ac:dyDescent="0.25">
      <c r="A190" t="s">
        <v>320</v>
      </c>
      <c r="B190" s="1" t="s">
        <v>331</v>
      </c>
      <c r="C190" t="s">
        <v>1</v>
      </c>
      <c r="D190" t="s">
        <v>307</v>
      </c>
      <c r="E190" t="s">
        <v>308</v>
      </c>
      <c r="F190" t="s">
        <v>309</v>
      </c>
      <c r="G190">
        <v>768</v>
      </c>
      <c r="H190">
        <v>768</v>
      </c>
      <c r="I190">
        <v>768</v>
      </c>
      <c r="J190">
        <v>768</v>
      </c>
      <c r="L190" s="2" t="s">
        <v>310</v>
      </c>
      <c r="M190" s="2" t="s">
        <v>310</v>
      </c>
      <c r="N190" s="2" t="s">
        <v>310</v>
      </c>
      <c r="O190" s="2">
        <v>0</v>
      </c>
      <c r="P190" s="2">
        <v>0</v>
      </c>
      <c r="Q190" s="2" t="s">
        <v>310</v>
      </c>
      <c r="R190" s="2">
        <v>1107.57</v>
      </c>
      <c r="S190" s="2" t="s">
        <v>310</v>
      </c>
      <c r="T190" s="2" t="s">
        <v>310</v>
      </c>
      <c r="U190" s="2">
        <f>+Tabla3[[#This Row],[EX SERVICE]]</f>
        <v>1107.57</v>
      </c>
      <c r="V190" t="s">
        <v>179</v>
      </c>
    </row>
    <row r="191" spans="1:22" hidden="1" x14ac:dyDescent="0.25">
      <c r="A191" t="s">
        <v>320</v>
      </c>
      <c r="B191" s="1" t="s">
        <v>331</v>
      </c>
      <c r="C191" t="s">
        <v>1</v>
      </c>
      <c r="D191" t="s">
        <v>307</v>
      </c>
      <c r="E191" t="s">
        <v>308</v>
      </c>
      <c r="F191" t="s">
        <v>309</v>
      </c>
      <c r="G191">
        <v>769</v>
      </c>
      <c r="H191">
        <v>769</v>
      </c>
      <c r="I191">
        <v>769</v>
      </c>
      <c r="J191">
        <v>769</v>
      </c>
      <c r="L191" s="2" t="s">
        <v>310</v>
      </c>
      <c r="M191" s="2" t="s">
        <v>310</v>
      </c>
      <c r="N191" s="2" t="s">
        <v>310</v>
      </c>
      <c r="O191" s="2">
        <v>0</v>
      </c>
      <c r="P191" s="2">
        <v>0</v>
      </c>
      <c r="Q191" s="2" t="s">
        <v>310</v>
      </c>
      <c r="R191" s="2">
        <v>325</v>
      </c>
      <c r="S191" s="2" t="s">
        <v>310</v>
      </c>
      <c r="T191" s="2" t="s">
        <v>310</v>
      </c>
      <c r="U191" s="2">
        <f>+Tabla3[[#This Row],[EX SERVICE]]</f>
        <v>325</v>
      </c>
      <c r="V191" t="s">
        <v>179</v>
      </c>
    </row>
    <row r="192" spans="1:22" hidden="1" x14ac:dyDescent="0.25">
      <c r="A192" t="s">
        <v>320</v>
      </c>
      <c r="B192" s="1" t="s">
        <v>331</v>
      </c>
      <c r="C192" t="s">
        <v>1</v>
      </c>
      <c r="D192" t="s">
        <v>307</v>
      </c>
      <c r="E192" t="s">
        <v>308</v>
      </c>
      <c r="F192" t="s">
        <v>309</v>
      </c>
      <c r="G192">
        <v>770</v>
      </c>
      <c r="H192">
        <v>770</v>
      </c>
      <c r="I192">
        <v>770</v>
      </c>
      <c r="J192">
        <v>770</v>
      </c>
      <c r="L192" s="2" t="s">
        <v>310</v>
      </c>
      <c r="M192" s="2" t="s">
        <v>310</v>
      </c>
      <c r="N192" s="2" t="s">
        <v>310</v>
      </c>
      <c r="O192" s="2">
        <v>0</v>
      </c>
      <c r="P192" s="2">
        <v>0</v>
      </c>
      <c r="Q192" s="2" t="s">
        <v>310</v>
      </c>
      <c r="R192" s="2">
        <v>95</v>
      </c>
      <c r="S192" s="2" t="s">
        <v>310</v>
      </c>
      <c r="T192" s="2" t="s">
        <v>310</v>
      </c>
      <c r="U192" s="2">
        <f>+Tabla3[[#This Row],[EX SERVICE]]</f>
        <v>95</v>
      </c>
      <c r="V192" t="s">
        <v>179</v>
      </c>
    </row>
    <row r="193" spans="1:22" hidden="1" x14ac:dyDescent="0.25">
      <c r="A193" t="s">
        <v>320</v>
      </c>
      <c r="B193" s="1" t="s">
        <v>331</v>
      </c>
      <c r="C193" t="s">
        <v>1</v>
      </c>
      <c r="D193" t="s">
        <v>307</v>
      </c>
      <c r="E193" t="s">
        <v>308</v>
      </c>
      <c r="F193" t="s">
        <v>309</v>
      </c>
      <c r="G193">
        <v>771</v>
      </c>
      <c r="H193">
        <v>771</v>
      </c>
      <c r="I193">
        <v>771</v>
      </c>
      <c r="J193">
        <v>771</v>
      </c>
      <c r="L193" s="2" t="s">
        <v>310</v>
      </c>
      <c r="M193" s="2" t="s">
        <v>310</v>
      </c>
      <c r="N193" s="2" t="s">
        <v>310</v>
      </c>
      <c r="O193" s="2">
        <v>0</v>
      </c>
      <c r="P193" s="2">
        <v>0</v>
      </c>
      <c r="Q193" s="2" t="s">
        <v>310</v>
      </c>
      <c r="R193" s="2">
        <v>0</v>
      </c>
      <c r="S193" s="2" t="s">
        <v>310</v>
      </c>
      <c r="T193" s="2" t="s">
        <v>310</v>
      </c>
      <c r="U193" s="2">
        <f>+Tabla3[[#This Row],[EX SERVICE]]</f>
        <v>0</v>
      </c>
      <c r="V193" t="s">
        <v>179</v>
      </c>
    </row>
    <row r="194" spans="1:22" hidden="1" x14ac:dyDescent="0.25">
      <c r="A194" t="s">
        <v>320</v>
      </c>
      <c r="B194" s="1" t="s">
        <v>331</v>
      </c>
      <c r="C194" t="s">
        <v>1</v>
      </c>
      <c r="D194" t="s">
        <v>307</v>
      </c>
      <c r="E194" t="s">
        <v>308</v>
      </c>
      <c r="F194" t="s">
        <v>309</v>
      </c>
      <c r="G194">
        <v>772</v>
      </c>
      <c r="H194">
        <v>772</v>
      </c>
      <c r="I194">
        <v>772</v>
      </c>
      <c r="J194">
        <v>772</v>
      </c>
      <c r="L194" s="2" t="s">
        <v>310</v>
      </c>
      <c r="M194" s="2" t="s">
        <v>310</v>
      </c>
      <c r="N194" s="2" t="s">
        <v>310</v>
      </c>
      <c r="O194" s="2">
        <v>0</v>
      </c>
      <c r="P194" s="2">
        <v>0</v>
      </c>
      <c r="Q194" s="2" t="s">
        <v>310</v>
      </c>
      <c r="R194" s="2">
        <v>550</v>
      </c>
      <c r="S194" s="2" t="s">
        <v>310</v>
      </c>
      <c r="T194" s="2" t="s">
        <v>310</v>
      </c>
      <c r="U194" s="2">
        <f>+Tabla3[[#This Row],[EX SERVICE]]</f>
        <v>550</v>
      </c>
      <c r="V194" t="s">
        <v>179</v>
      </c>
    </row>
    <row r="195" spans="1:22" hidden="1" x14ac:dyDescent="0.25">
      <c r="A195" t="s">
        <v>320</v>
      </c>
      <c r="B195" s="1" t="s">
        <v>331</v>
      </c>
      <c r="C195" t="s">
        <v>1</v>
      </c>
      <c r="D195" t="s">
        <v>307</v>
      </c>
      <c r="E195" t="s">
        <v>308</v>
      </c>
      <c r="F195" t="s">
        <v>309</v>
      </c>
      <c r="G195">
        <v>773</v>
      </c>
      <c r="H195">
        <v>773</v>
      </c>
      <c r="I195">
        <v>773</v>
      </c>
      <c r="J195">
        <v>773</v>
      </c>
      <c r="L195" s="2" t="s">
        <v>310</v>
      </c>
      <c r="M195" s="2" t="s">
        <v>310</v>
      </c>
      <c r="N195" s="2" t="s">
        <v>310</v>
      </c>
      <c r="O195" s="2">
        <v>0</v>
      </c>
      <c r="P195" s="2">
        <v>0</v>
      </c>
      <c r="Q195" s="2" t="s">
        <v>310</v>
      </c>
      <c r="R195" s="2">
        <v>660</v>
      </c>
      <c r="S195" s="2" t="s">
        <v>310</v>
      </c>
      <c r="T195" s="2" t="s">
        <v>310</v>
      </c>
      <c r="U195" s="2">
        <f>+Tabla3[[#This Row],[EX SERVICE]]</f>
        <v>660</v>
      </c>
      <c r="V195" t="s">
        <v>179</v>
      </c>
    </row>
    <row r="196" spans="1:22" hidden="1" x14ac:dyDescent="0.25">
      <c r="A196" t="s">
        <v>320</v>
      </c>
      <c r="B196" s="1" t="s">
        <v>331</v>
      </c>
      <c r="C196" t="s">
        <v>1</v>
      </c>
      <c r="D196" t="s">
        <v>307</v>
      </c>
      <c r="E196" t="s">
        <v>308</v>
      </c>
      <c r="F196" t="s">
        <v>309</v>
      </c>
      <c r="G196">
        <v>774</v>
      </c>
      <c r="H196">
        <v>774</v>
      </c>
      <c r="I196">
        <v>774</v>
      </c>
      <c r="J196">
        <v>774</v>
      </c>
      <c r="L196" s="2" t="s">
        <v>310</v>
      </c>
      <c r="M196" s="2" t="s">
        <v>310</v>
      </c>
      <c r="N196" s="2" t="s">
        <v>310</v>
      </c>
      <c r="O196" s="2">
        <v>0</v>
      </c>
      <c r="P196" s="2">
        <v>0</v>
      </c>
      <c r="Q196" s="2" t="s">
        <v>310</v>
      </c>
      <c r="R196" s="2">
        <v>55</v>
      </c>
      <c r="S196" s="2" t="s">
        <v>310</v>
      </c>
      <c r="T196" s="2" t="s">
        <v>310</v>
      </c>
      <c r="U196" s="2">
        <f>+Tabla3[[#This Row],[EX SERVICE]]</f>
        <v>55</v>
      </c>
      <c r="V196" t="s">
        <v>179</v>
      </c>
    </row>
    <row r="197" spans="1:22" hidden="1" x14ac:dyDescent="0.25">
      <c r="A197" t="s">
        <v>320</v>
      </c>
      <c r="B197" s="1" t="s">
        <v>331</v>
      </c>
      <c r="C197" t="s">
        <v>1</v>
      </c>
      <c r="D197" t="s">
        <v>307</v>
      </c>
      <c r="E197" t="s">
        <v>308</v>
      </c>
      <c r="F197" t="s">
        <v>309</v>
      </c>
      <c r="G197">
        <v>775</v>
      </c>
      <c r="H197">
        <v>775</v>
      </c>
      <c r="I197">
        <v>775</v>
      </c>
      <c r="J197">
        <v>775</v>
      </c>
      <c r="L197" s="2" t="s">
        <v>310</v>
      </c>
      <c r="M197" s="2" t="s">
        <v>310</v>
      </c>
      <c r="N197" s="2" t="s">
        <v>310</v>
      </c>
      <c r="O197" s="2">
        <v>0</v>
      </c>
      <c r="P197" s="2">
        <v>0</v>
      </c>
      <c r="Q197" s="2" t="s">
        <v>310</v>
      </c>
      <c r="R197" s="2">
        <v>650</v>
      </c>
      <c r="S197" s="2" t="s">
        <v>310</v>
      </c>
      <c r="T197" s="2" t="s">
        <v>310</v>
      </c>
      <c r="U197" s="2">
        <f>+Tabla3[[#This Row],[EX SERVICE]]</f>
        <v>650</v>
      </c>
      <c r="V197" t="s">
        <v>179</v>
      </c>
    </row>
    <row r="198" spans="1:22" hidden="1" x14ac:dyDescent="0.25">
      <c r="A198" t="s">
        <v>320</v>
      </c>
      <c r="B198" s="1" t="s">
        <v>331</v>
      </c>
      <c r="C198" t="s">
        <v>1</v>
      </c>
      <c r="D198" t="s">
        <v>307</v>
      </c>
      <c r="E198" t="s">
        <v>308</v>
      </c>
      <c r="F198" t="s">
        <v>309</v>
      </c>
      <c r="G198">
        <v>776</v>
      </c>
      <c r="H198">
        <v>776</v>
      </c>
      <c r="I198">
        <v>776</v>
      </c>
      <c r="J198">
        <v>776</v>
      </c>
      <c r="L198" s="2" t="s">
        <v>310</v>
      </c>
      <c r="M198" s="2" t="s">
        <v>310</v>
      </c>
      <c r="N198" s="2" t="s">
        <v>310</v>
      </c>
      <c r="O198" s="2">
        <v>0</v>
      </c>
      <c r="P198" s="2">
        <v>0</v>
      </c>
      <c r="Q198" s="2" t="s">
        <v>310</v>
      </c>
      <c r="R198" s="2">
        <v>150</v>
      </c>
      <c r="S198" s="2" t="s">
        <v>310</v>
      </c>
      <c r="T198" s="2" t="s">
        <v>310</v>
      </c>
      <c r="U198" s="2">
        <f>+Tabla3[[#This Row],[EX SERVICE]]</f>
        <v>150</v>
      </c>
      <c r="V198" t="s">
        <v>179</v>
      </c>
    </row>
    <row r="199" spans="1:22" hidden="1" x14ac:dyDescent="0.25">
      <c r="A199" t="s">
        <v>320</v>
      </c>
      <c r="B199" s="1" t="s">
        <v>332</v>
      </c>
      <c r="C199" t="s">
        <v>1</v>
      </c>
      <c r="D199" t="s">
        <v>307</v>
      </c>
      <c r="E199" t="s">
        <v>308</v>
      </c>
      <c r="F199" t="s">
        <v>309</v>
      </c>
      <c r="G199">
        <v>777</v>
      </c>
      <c r="H199">
        <v>777</v>
      </c>
      <c r="I199">
        <v>777</v>
      </c>
      <c r="J199">
        <v>777</v>
      </c>
      <c r="L199" s="2" t="s">
        <v>310</v>
      </c>
      <c r="M199" s="2" t="s">
        <v>310</v>
      </c>
      <c r="N199" s="2" t="s">
        <v>310</v>
      </c>
      <c r="O199" s="2">
        <v>0</v>
      </c>
      <c r="P199" s="2">
        <v>0</v>
      </c>
      <c r="Q199" s="2" t="s">
        <v>310</v>
      </c>
      <c r="R199" s="2">
        <v>390</v>
      </c>
      <c r="S199" s="2" t="s">
        <v>310</v>
      </c>
      <c r="T199" s="2" t="s">
        <v>310</v>
      </c>
      <c r="U199" s="2">
        <f>+Tabla3[[#This Row],[EX SERVICE]]</f>
        <v>390</v>
      </c>
      <c r="V199" t="s">
        <v>179</v>
      </c>
    </row>
    <row r="200" spans="1:22" hidden="1" x14ac:dyDescent="0.25">
      <c r="A200" t="s">
        <v>320</v>
      </c>
      <c r="B200" s="1" t="s">
        <v>332</v>
      </c>
      <c r="C200" t="s">
        <v>1</v>
      </c>
      <c r="D200" t="s">
        <v>307</v>
      </c>
      <c r="E200" t="s">
        <v>308</v>
      </c>
      <c r="F200" t="s">
        <v>309</v>
      </c>
      <c r="G200">
        <v>778</v>
      </c>
      <c r="H200">
        <v>778</v>
      </c>
      <c r="I200">
        <v>778</v>
      </c>
      <c r="J200">
        <v>778</v>
      </c>
      <c r="L200" s="2" t="s">
        <v>310</v>
      </c>
      <c r="M200" s="2" t="s">
        <v>310</v>
      </c>
      <c r="N200" s="2" t="s">
        <v>310</v>
      </c>
      <c r="O200" s="2">
        <v>0</v>
      </c>
      <c r="P200" s="2">
        <v>0</v>
      </c>
      <c r="Q200" s="2" t="s">
        <v>310</v>
      </c>
      <c r="R200" s="2">
        <v>190</v>
      </c>
      <c r="S200" s="2" t="s">
        <v>310</v>
      </c>
      <c r="T200" s="2" t="s">
        <v>310</v>
      </c>
      <c r="U200" s="2">
        <f>+Tabla3[[#This Row],[EX SERVICE]]</f>
        <v>190</v>
      </c>
      <c r="V200" t="s">
        <v>179</v>
      </c>
    </row>
    <row r="201" spans="1:22" hidden="1" x14ac:dyDescent="0.25">
      <c r="A201" t="s">
        <v>320</v>
      </c>
      <c r="B201" s="1" t="s">
        <v>332</v>
      </c>
      <c r="C201" t="s">
        <v>1</v>
      </c>
      <c r="D201" t="s">
        <v>307</v>
      </c>
      <c r="E201" t="s">
        <v>308</v>
      </c>
      <c r="F201" t="s">
        <v>309</v>
      </c>
      <c r="G201">
        <v>779</v>
      </c>
      <c r="H201">
        <v>779</v>
      </c>
      <c r="I201">
        <v>779</v>
      </c>
      <c r="J201">
        <v>779</v>
      </c>
      <c r="L201" s="2" t="s">
        <v>310</v>
      </c>
      <c r="M201" s="2" t="s">
        <v>310</v>
      </c>
      <c r="N201" s="2" t="s">
        <v>310</v>
      </c>
      <c r="O201" s="2">
        <v>0</v>
      </c>
      <c r="P201" s="2">
        <v>0</v>
      </c>
      <c r="Q201" s="2" t="s">
        <v>310</v>
      </c>
      <c r="R201" s="2">
        <v>85</v>
      </c>
      <c r="S201" s="2" t="s">
        <v>310</v>
      </c>
      <c r="T201" s="2" t="s">
        <v>310</v>
      </c>
      <c r="U201" s="2">
        <f>+Tabla3[[#This Row],[EX SERVICE]]</f>
        <v>85</v>
      </c>
      <c r="V201" t="s">
        <v>179</v>
      </c>
    </row>
    <row r="202" spans="1:22" hidden="1" x14ac:dyDescent="0.25">
      <c r="A202" t="s">
        <v>320</v>
      </c>
      <c r="B202" s="1" t="s">
        <v>332</v>
      </c>
      <c r="C202" t="s">
        <v>1</v>
      </c>
      <c r="D202" t="s">
        <v>307</v>
      </c>
      <c r="E202" t="s">
        <v>308</v>
      </c>
      <c r="F202" t="s">
        <v>309</v>
      </c>
      <c r="G202">
        <v>780</v>
      </c>
      <c r="H202">
        <v>780</v>
      </c>
      <c r="I202">
        <v>780</v>
      </c>
      <c r="J202">
        <v>780</v>
      </c>
      <c r="L202" s="2" t="s">
        <v>310</v>
      </c>
      <c r="M202" s="2" t="s">
        <v>310</v>
      </c>
      <c r="N202" s="2" t="s">
        <v>310</v>
      </c>
      <c r="O202" s="2">
        <v>0</v>
      </c>
      <c r="P202" s="2">
        <v>0</v>
      </c>
      <c r="Q202" s="2" t="s">
        <v>310</v>
      </c>
      <c r="R202" s="2">
        <v>95</v>
      </c>
      <c r="S202" s="2" t="s">
        <v>310</v>
      </c>
      <c r="T202" s="2" t="s">
        <v>310</v>
      </c>
      <c r="U202" s="2">
        <f>+Tabla3[[#This Row],[EX SERVICE]]</f>
        <v>95</v>
      </c>
      <c r="V202" t="s">
        <v>179</v>
      </c>
    </row>
    <row r="203" spans="1:22" hidden="1" x14ac:dyDescent="0.25">
      <c r="A203" t="s">
        <v>320</v>
      </c>
      <c r="B203" s="1" t="s">
        <v>332</v>
      </c>
      <c r="C203" t="s">
        <v>1</v>
      </c>
      <c r="D203" t="s">
        <v>307</v>
      </c>
      <c r="E203" t="s">
        <v>308</v>
      </c>
      <c r="F203" t="s">
        <v>309</v>
      </c>
      <c r="G203">
        <v>781</v>
      </c>
      <c r="H203">
        <v>781</v>
      </c>
      <c r="I203">
        <v>781</v>
      </c>
      <c r="J203">
        <v>781</v>
      </c>
      <c r="L203" s="2" t="s">
        <v>310</v>
      </c>
      <c r="M203" s="2" t="s">
        <v>310</v>
      </c>
      <c r="N203" s="2" t="s">
        <v>310</v>
      </c>
      <c r="O203" s="2">
        <v>0</v>
      </c>
      <c r="P203" s="2">
        <v>0</v>
      </c>
      <c r="Q203" s="2" t="s">
        <v>310</v>
      </c>
      <c r="R203" s="2">
        <v>750</v>
      </c>
      <c r="S203" s="2" t="s">
        <v>310</v>
      </c>
      <c r="T203" s="2" t="s">
        <v>310</v>
      </c>
      <c r="U203" s="2">
        <f>+Tabla3[[#This Row],[EX SERVICE]]</f>
        <v>750</v>
      </c>
      <c r="V203" t="s">
        <v>179</v>
      </c>
    </row>
    <row r="204" spans="1:22" hidden="1" x14ac:dyDescent="0.25">
      <c r="A204" t="s">
        <v>320</v>
      </c>
      <c r="B204" s="1" t="s">
        <v>332</v>
      </c>
      <c r="C204" t="s">
        <v>1</v>
      </c>
      <c r="D204" t="s">
        <v>307</v>
      </c>
      <c r="E204" t="s">
        <v>308</v>
      </c>
      <c r="F204" t="s">
        <v>309</v>
      </c>
      <c r="G204">
        <v>782</v>
      </c>
      <c r="H204">
        <v>782</v>
      </c>
      <c r="I204">
        <v>782</v>
      </c>
      <c r="J204">
        <v>782</v>
      </c>
      <c r="L204" s="2" t="s">
        <v>310</v>
      </c>
      <c r="M204" s="2" t="s">
        <v>310</v>
      </c>
      <c r="N204" s="2" t="s">
        <v>310</v>
      </c>
      <c r="O204" s="2">
        <v>0</v>
      </c>
      <c r="P204" s="2">
        <v>0</v>
      </c>
      <c r="Q204" s="2" t="s">
        <v>310</v>
      </c>
      <c r="R204" s="2">
        <v>500</v>
      </c>
      <c r="S204" s="2" t="s">
        <v>310</v>
      </c>
      <c r="T204" s="2" t="s">
        <v>310</v>
      </c>
      <c r="U204" s="2">
        <f>+Tabla3[[#This Row],[EX SERVICE]]</f>
        <v>500</v>
      </c>
      <c r="V204" t="s">
        <v>179</v>
      </c>
    </row>
    <row r="205" spans="1:22" hidden="1" x14ac:dyDescent="0.25">
      <c r="A205" t="s">
        <v>320</v>
      </c>
      <c r="B205" s="1" t="s">
        <v>332</v>
      </c>
      <c r="C205" t="s">
        <v>1</v>
      </c>
      <c r="D205" t="s">
        <v>307</v>
      </c>
      <c r="E205" t="s">
        <v>308</v>
      </c>
      <c r="F205" t="s">
        <v>309</v>
      </c>
      <c r="G205">
        <v>783</v>
      </c>
      <c r="H205">
        <v>783</v>
      </c>
      <c r="I205">
        <v>783</v>
      </c>
      <c r="J205">
        <v>783</v>
      </c>
      <c r="L205" s="2" t="s">
        <v>310</v>
      </c>
      <c r="M205" s="2" t="s">
        <v>310</v>
      </c>
      <c r="N205" s="2" t="s">
        <v>310</v>
      </c>
      <c r="O205" s="2">
        <v>0</v>
      </c>
      <c r="P205" s="2">
        <v>0</v>
      </c>
      <c r="Q205" s="2" t="s">
        <v>310</v>
      </c>
      <c r="R205" s="2">
        <v>550</v>
      </c>
      <c r="S205" s="2" t="s">
        <v>310</v>
      </c>
      <c r="T205" s="2" t="s">
        <v>310</v>
      </c>
      <c r="U205" s="2">
        <f>+Tabla3[[#This Row],[EX SERVICE]]</f>
        <v>550</v>
      </c>
      <c r="V205" t="s">
        <v>179</v>
      </c>
    </row>
    <row r="206" spans="1:22" hidden="1" x14ac:dyDescent="0.25">
      <c r="A206" t="s">
        <v>320</v>
      </c>
      <c r="B206" s="1" t="s">
        <v>332</v>
      </c>
      <c r="C206" t="s">
        <v>1</v>
      </c>
      <c r="D206" t="s">
        <v>307</v>
      </c>
      <c r="E206" t="s">
        <v>308</v>
      </c>
      <c r="F206" t="s">
        <v>309</v>
      </c>
      <c r="G206">
        <v>784</v>
      </c>
      <c r="H206">
        <v>784</v>
      </c>
      <c r="I206">
        <v>784</v>
      </c>
      <c r="J206">
        <v>784</v>
      </c>
      <c r="L206" s="2" t="s">
        <v>310</v>
      </c>
      <c r="M206" s="2" t="s">
        <v>310</v>
      </c>
      <c r="N206" s="2" t="s">
        <v>310</v>
      </c>
      <c r="O206" s="2">
        <v>0</v>
      </c>
      <c r="P206" s="2">
        <v>0</v>
      </c>
      <c r="Q206" s="2" t="s">
        <v>310</v>
      </c>
      <c r="R206" s="2">
        <v>900</v>
      </c>
      <c r="S206" s="2" t="s">
        <v>310</v>
      </c>
      <c r="T206" s="2" t="s">
        <v>310</v>
      </c>
      <c r="U206" s="2">
        <f>+Tabla3[[#This Row],[EX SERVICE]]</f>
        <v>900</v>
      </c>
      <c r="V206" t="s">
        <v>179</v>
      </c>
    </row>
    <row r="207" spans="1:22" hidden="1" x14ac:dyDescent="0.25">
      <c r="A207" t="s">
        <v>320</v>
      </c>
      <c r="B207" s="1" t="s">
        <v>332</v>
      </c>
      <c r="C207" t="s">
        <v>1</v>
      </c>
      <c r="D207" t="s">
        <v>307</v>
      </c>
      <c r="E207" t="s">
        <v>308</v>
      </c>
      <c r="F207" t="s">
        <v>309</v>
      </c>
      <c r="G207">
        <v>785</v>
      </c>
      <c r="H207">
        <v>785</v>
      </c>
      <c r="I207">
        <v>785</v>
      </c>
      <c r="J207">
        <v>785</v>
      </c>
      <c r="L207" s="2" t="s">
        <v>310</v>
      </c>
      <c r="M207" s="2" t="s">
        <v>310</v>
      </c>
      <c r="N207" s="2" t="s">
        <v>310</v>
      </c>
      <c r="O207" s="2">
        <v>0</v>
      </c>
      <c r="P207" s="2">
        <v>0</v>
      </c>
      <c r="Q207" s="2" t="s">
        <v>310</v>
      </c>
      <c r="R207" s="2">
        <v>450</v>
      </c>
      <c r="S207" s="2" t="s">
        <v>310</v>
      </c>
      <c r="T207" s="2" t="s">
        <v>310</v>
      </c>
      <c r="U207" s="2">
        <f>+Tabla3[[#This Row],[EX SERVICE]]</f>
        <v>450</v>
      </c>
      <c r="V207" t="s">
        <v>179</v>
      </c>
    </row>
    <row r="208" spans="1:22" hidden="1" x14ac:dyDescent="0.25">
      <c r="A208" t="s">
        <v>320</v>
      </c>
      <c r="B208" s="1" t="s">
        <v>333</v>
      </c>
      <c r="C208" t="s">
        <v>1</v>
      </c>
      <c r="D208" t="s">
        <v>307</v>
      </c>
      <c r="E208" t="s">
        <v>308</v>
      </c>
      <c r="F208" t="s">
        <v>309</v>
      </c>
      <c r="G208">
        <v>786</v>
      </c>
      <c r="H208">
        <v>786</v>
      </c>
      <c r="I208">
        <v>786</v>
      </c>
      <c r="J208">
        <v>786</v>
      </c>
      <c r="L208" s="2" t="s">
        <v>310</v>
      </c>
      <c r="M208" s="2" t="s">
        <v>310</v>
      </c>
      <c r="N208" s="2" t="s">
        <v>310</v>
      </c>
      <c r="O208" s="2">
        <v>0</v>
      </c>
      <c r="P208" s="2">
        <v>0</v>
      </c>
      <c r="Q208" s="2" t="s">
        <v>310</v>
      </c>
      <c r="R208" s="2">
        <v>55</v>
      </c>
      <c r="S208" s="2" t="s">
        <v>310</v>
      </c>
      <c r="T208" s="2" t="s">
        <v>310</v>
      </c>
      <c r="U208" s="2">
        <f>+Tabla3[[#This Row],[EX SERVICE]]</f>
        <v>55</v>
      </c>
      <c r="V208" t="s">
        <v>179</v>
      </c>
    </row>
    <row r="209" spans="1:22" hidden="1" x14ac:dyDescent="0.25">
      <c r="A209" t="s">
        <v>320</v>
      </c>
      <c r="B209" s="1" t="s">
        <v>333</v>
      </c>
      <c r="C209" t="s">
        <v>1</v>
      </c>
      <c r="D209" t="s">
        <v>307</v>
      </c>
      <c r="E209" t="s">
        <v>308</v>
      </c>
      <c r="F209" t="s">
        <v>309</v>
      </c>
      <c r="G209">
        <v>787</v>
      </c>
      <c r="H209">
        <v>787</v>
      </c>
      <c r="I209">
        <v>787</v>
      </c>
      <c r="J209">
        <v>787</v>
      </c>
      <c r="L209" s="2" t="s">
        <v>310</v>
      </c>
      <c r="M209" s="2" t="s">
        <v>310</v>
      </c>
      <c r="N209" s="2" t="s">
        <v>310</v>
      </c>
      <c r="O209" s="2">
        <v>0</v>
      </c>
      <c r="P209" s="2">
        <v>0</v>
      </c>
      <c r="Q209" s="2" t="s">
        <v>310</v>
      </c>
      <c r="R209" s="2">
        <v>825</v>
      </c>
      <c r="S209" s="2" t="s">
        <v>310</v>
      </c>
      <c r="T209" s="2" t="s">
        <v>310</v>
      </c>
      <c r="U209" s="2">
        <f>+Tabla3[[#This Row],[EX SERVICE]]</f>
        <v>825</v>
      </c>
      <c r="V209" t="s">
        <v>179</v>
      </c>
    </row>
    <row r="210" spans="1:22" hidden="1" x14ac:dyDescent="0.25">
      <c r="A210" t="s">
        <v>320</v>
      </c>
      <c r="B210" s="1" t="s">
        <v>333</v>
      </c>
      <c r="C210" t="s">
        <v>1</v>
      </c>
      <c r="D210" t="s">
        <v>307</v>
      </c>
      <c r="E210" t="s">
        <v>308</v>
      </c>
      <c r="F210" t="s">
        <v>309</v>
      </c>
      <c r="G210">
        <v>788</v>
      </c>
      <c r="H210">
        <v>788</v>
      </c>
      <c r="I210">
        <v>788</v>
      </c>
      <c r="J210">
        <v>788</v>
      </c>
      <c r="L210" s="2" t="s">
        <v>310</v>
      </c>
      <c r="M210" s="2" t="s">
        <v>310</v>
      </c>
      <c r="N210" s="2" t="s">
        <v>310</v>
      </c>
      <c r="O210" s="2">
        <v>0</v>
      </c>
      <c r="P210" s="2">
        <v>0</v>
      </c>
      <c r="Q210" s="2" t="s">
        <v>310</v>
      </c>
      <c r="R210" s="2">
        <v>95</v>
      </c>
      <c r="S210" s="2" t="s">
        <v>310</v>
      </c>
      <c r="T210" s="2" t="s">
        <v>310</v>
      </c>
      <c r="U210" s="2">
        <f>+Tabla3[[#This Row],[EX SERVICE]]</f>
        <v>95</v>
      </c>
      <c r="V210" t="s">
        <v>179</v>
      </c>
    </row>
    <row r="211" spans="1:22" hidden="1" x14ac:dyDescent="0.25">
      <c r="A211" t="s">
        <v>320</v>
      </c>
      <c r="B211" s="1" t="s">
        <v>333</v>
      </c>
      <c r="C211" t="s">
        <v>1</v>
      </c>
      <c r="D211" t="s">
        <v>307</v>
      </c>
      <c r="E211" t="s">
        <v>308</v>
      </c>
      <c r="F211" t="s">
        <v>309</v>
      </c>
      <c r="G211">
        <v>789</v>
      </c>
      <c r="H211">
        <v>789</v>
      </c>
      <c r="I211">
        <v>789</v>
      </c>
      <c r="J211">
        <v>789</v>
      </c>
      <c r="L211" s="2" t="s">
        <v>310</v>
      </c>
      <c r="M211" s="2" t="s">
        <v>310</v>
      </c>
      <c r="N211" s="2" t="s">
        <v>310</v>
      </c>
      <c r="O211" s="2">
        <v>0</v>
      </c>
      <c r="P211" s="2">
        <v>0</v>
      </c>
      <c r="Q211" s="2" t="s">
        <v>310</v>
      </c>
      <c r="R211" s="2">
        <v>844.53</v>
      </c>
      <c r="S211" s="2" t="s">
        <v>310</v>
      </c>
      <c r="T211" s="2" t="s">
        <v>310</v>
      </c>
      <c r="U211" s="2">
        <f>+Tabla3[[#This Row],[EX SERVICE]]</f>
        <v>844.53</v>
      </c>
      <c r="V211" t="s">
        <v>179</v>
      </c>
    </row>
    <row r="212" spans="1:22" hidden="1" x14ac:dyDescent="0.25">
      <c r="A212" t="s">
        <v>320</v>
      </c>
      <c r="B212" s="1" t="s">
        <v>333</v>
      </c>
      <c r="C212" t="s">
        <v>1</v>
      </c>
      <c r="D212" t="s">
        <v>307</v>
      </c>
      <c r="E212" t="s">
        <v>308</v>
      </c>
      <c r="F212" t="s">
        <v>309</v>
      </c>
      <c r="G212">
        <v>790</v>
      </c>
      <c r="H212">
        <v>790</v>
      </c>
      <c r="I212">
        <v>790</v>
      </c>
      <c r="J212">
        <v>790</v>
      </c>
      <c r="L212" s="2" t="s">
        <v>310</v>
      </c>
      <c r="M212" s="2" t="s">
        <v>310</v>
      </c>
      <c r="N212" s="2" t="s">
        <v>310</v>
      </c>
      <c r="O212" s="2">
        <v>0</v>
      </c>
      <c r="P212" s="2">
        <v>0</v>
      </c>
      <c r="Q212" s="2" t="s">
        <v>310</v>
      </c>
      <c r="R212" s="2">
        <v>750</v>
      </c>
      <c r="S212" s="2" t="s">
        <v>310</v>
      </c>
      <c r="T212" s="2" t="s">
        <v>310</v>
      </c>
      <c r="U212" s="2">
        <f>+Tabla3[[#This Row],[EX SERVICE]]</f>
        <v>750</v>
      </c>
      <c r="V212" t="s">
        <v>179</v>
      </c>
    </row>
    <row r="213" spans="1:22" hidden="1" x14ac:dyDescent="0.25">
      <c r="A213" t="s">
        <v>320</v>
      </c>
      <c r="B213" s="1" t="s">
        <v>334</v>
      </c>
      <c r="C213" t="s">
        <v>1</v>
      </c>
      <c r="D213" t="s">
        <v>307</v>
      </c>
      <c r="E213" t="s">
        <v>308</v>
      </c>
      <c r="F213" t="s">
        <v>309</v>
      </c>
      <c r="G213">
        <v>791</v>
      </c>
      <c r="H213">
        <v>791</v>
      </c>
      <c r="I213">
        <v>791</v>
      </c>
      <c r="J213">
        <v>791</v>
      </c>
      <c r="L213" s="2" t="s">
        <v>310</v>
      </c>
      <c r="M213" s="2" t="s">
        <v>310</v>
      </c>
      <c r="N213" s="2" t="s">
        <v>310</v>
      </c>
      <c r="O213" s="2">
        <v>0</v>
      </c>
      <c r="P213" s="2">
        <v>0</v>
      </c>
      <c r="Q213" s="2" t="s">
        <v>310</v>
      </c>
      <c r="R213" s="2">
        <v>918.75</v>
      </c>
      <c r="S213" s="2" t="s">
        <v>310</v>
      </c>
      <c r="T213" s="2" t="s">
        <v>310</v>
      </c>
      <c r="U213" s="2">
        <f>+Tabla3[[#This Row],[EX SERVICE]]</f>
        <v>918.75</v>
      </c>
      <c r="V213" t="s">
        <v>179</v>
      </c>
    </row>
    <row r="214" spans="1:22" hidden="1" x14ac:dyDescent="0.25">
      <c r="A214" t="s">
        <v>320</v>
      </c>
      <c r="B214" s="1" t="s">
        <v>334</v>
      </c>
      <c r="C214" t="s">
        <v>1</v>
      </c>
      <c r="D214" t="s">
        <v>307</v>
      </c>
      <c r="E214" t="s">
        <v>308</v>
      </c>
      <c r="F214" t="s">
        <v>309</v>
      </c>
      <c r="G214">
        <v>792</v>
      </c>
      <c r="H214">
        <v>792</v>
      </c>
      <c r="I214">
        <v>792</v>
      </c>
      <c r="J214">
        <v>792</v>
      </c>
      <c r="L214" s="2" t="s">
        <v>310</v>
      </c>
      <c r="M214" s="2" t="s">
        <v>310</v>
      </c>
      <c r="N214" s="2" t="s">
        <v>310</v>
      </c>
      <c r="O214" s="2">
        <v>0</v>
      </c>
      <c r="P214" s="2">
        <v>0</v>
      </c>
      <c r="Q214" s="2" t="s">
        <v>310</v>
      </c>
      <c r="R214" s="2">
        <v>495</v>
      </c>
      <c r="S214" s="2" t="s">
        <v>310</v>
      </c>
      <c r="T214" s="2" t="s">
        <v>310</v>
      </c>
      <c r="U214" s="2">
        <f>+Tabla3[[#This Row],[EX SERVICE]]</f>
        <v>495</v>
      </c>
      <c r="V214" t="s">
        <v>179</v>
      </c>
    </row>
    <row r="215" spans="1:22" hidden="1" x14ac:dyDescent="0.25">
      <c r="A215" t="s">
        <v>320</v>
      </c>
      <c r="B215" s="1" t="s">
        <v>334</v>
      </c>
      <c r="C215" t="s">
        <v>1</v>
      </c>
      <c r="D215" t="s">
        <v>307</v>
      </c>
      <c r="E215" t="s">
        <v>308</v>
      </c>
      <c r="F215" t="s">
        <v>309</v>
      </c>
      <c r="G215">
        <v>793</v>
      </c>
      <c r="H215">
        <v>793</v>
      </c>
      <c r="I215">
        <v>793</v>
      </c>
      <c r="J215">
        <v>793</v>
      </c>
      <c r="L215" s="2" t="s">
        <v>310</v>
      </c>
      <c r="M215" s="2" t="s">
        <v>310</v>
      </c>
      <c r="N215" s="2" t="s">
        <v>310</v>
      </c>
      <c r="O215" s="2">
        <v>0</v>
      </c>
      <c r="P215" s="2">
        <v>0</v>
      </c>
      <c r="Q215" s="2" t="s">
        <v>310</v>
      </c>
      <c r="R215" s="2">
        <v>312.5</v>
      </c>
      <c r="S215" s="2" t="s">
        <v>310</v>
      </c>
      <c r="T215" s="2" t="s">
        <v>310</v>
      </c>
      <c r="U215" s="2">
        <f>+Tabla3[[#This Row],[EX SERVICE]]</f>
        <v>312.5</v>
      </c>
      <c r="V215" t="s">
        <v>179</v>
      </c>
    </row>
    <row r="216" spans="1:22" hidden="1" x14ac:dyDescent="0.25">
      <c r="A216" t="s">
        <v>320</v>
      </c>
      <c r="B216" s="1" t="s">
        <v>334</v>
      </c>
      <c r="C216" t="s">
        <v>1</v>
      </c>
      <c r="D216" t="s">
        <v>307</v>
      </c>
      <c r="E216" t="s">
        <v>308</v>
      </c>
      <c r="F216" t="s">
        <v>309</v>
      </c>
      <c r="G216">
        <v>794</v>
      </c>
      <c r="H216">
        <v>794</v>
      </c>
      <c r="I216">
        <v>794</v>
      </c>
      <c r="J216">
        <v>794</v>
      </c>
      <c r="L216" s="2" t="s">
        <v>310</v>
      </c>
      <c r="M216" s="2" t="s">
        <v>310</v>
      </c>
      <c r="N216" s="2" t="s">
        <v>310</v>
      </c>
      <c r="O216" s="2">
        <v>0</v>
      </c>
      <c r="P216" s="2">
        <v>0</v>
      </c>
      <c r="Q216" s="2" t="s">
        <v>310</v>
      </c>
      <c r="R216" s="2">
        <v>45</v>
      </c>
      <c r="S216" s="2" t="s">
        <v>310</v>
      </c>
      <c r="T216" s="2" t="s">
        <v>310</v>
      </c>
      <c r="U216" s="2">
        <f>+Tabla3[[#This Row],[EX SERVICE]]</f>
        <v>45</v>
      </c>
      <c r="V216" t="s">
        <v>179</v>
      </c>
    </row>
    <row r="217" spans="1:22" hidden="1" x14ac:dyDescent="0.25">
      <c r="A217" t="s">
        <v>320</v>
      </c>
      <c r="B217" s="1" t="s">
        <v>334</v>
      </c>
      <c r="C217" t="s">
        <v>1</v>
      </c>
      <c r="D217" t="s">
        <v>307</v>
      </c>
      <c r="E217" t="s">
        <v>308</v>
      </c>
      <c r="F217" t="s">
        <v>309</v>
      </c>
      <c r="G217">
        <v>795</v>
      </c>
      <c r="H217">
        <v>795</v>
      </c>
      <c r="I217">
        <v>795</v>
      </c>
      <c r="J217">
        <v>795</v>
      </c>
      <c r="L217" s="2" t="s">
        <v>310</v>
      </c>
      <c r="M217" s="2" t="s">
        <v>310</v>
      </c>
      <c r="N217" s="2" t="s">
        <v>310</v>
      </c>
      <c r="O217" s="2">
        <v>0</v>
      </c>
      <c r="P217" s="2">
        <v>0</v>
      </c>
      <c r="Q217" s="2" t="s">
        <v>310</v>
      </c>
      <c r="R217" s="2">
        <v>750</v>
      </c>
      <c r="S217" s="2" t="s">
        <v>310</v>
      </c>
      <c r="T217" s="2" t="s">
        <v>310</v>
      </c>
      <c r="U217" s="2">
        <f>+Tabla3[[#This Row],[EX SERVICE]]</f>
        <v>750</v>
      </c>
      <c r="V217" t="s">
        <v>179</v>
      </c>
    </row>
    <row r="218" spans="1:22" hidden="1" x14ac:dyDescent="0.25">
      <c r="A218" t="s">
        <v>320</v>
      </c>
      <c r="B218" s="1" t="s">
        <v>335</v>
      </c>
      <c r="C218" t="s">
        <v>1</v>
      </c>
      <c r="D218" t="s">
        <v>307</v>
      </c>
      <c r="E218" t="s">
        <v>308</v>
      </c>
      <c r="F218" t="s">
        <v>309</v>
      </c>
      <c r="G218">
        <v>796</v>
      </c>
      <c r="H218">
        <v>796</v>
      </c>
      <c r="I218">
        <v>796</v>
      </c>
      <c r="J218">
        <v>796</v>
      </c>
      <c r="L218" s="2" t="s">
        <v>310</v>
      </c>
      <c r="M218" s="2" t="s">
        <v>310</v>
      </c>
      <c r="N218" s="2" t="s">
        <v>310</v>
      </c>
      <c r="O218" s="2">
        <v>0</v>
      </c>
      <c r="P218" s="2">
        <v>0</v>
      </c>
      <c r="Q218" s="2" t="s">
        <v>310</v>
      </c>
      <c r="R218" s="2">
        <v>660</v>
      </c>
      <c r="S218" s="2" t="s">
        <v>310</v>
      </c>
      <c r="T218" s="2" t="s">
        <v>310</v>
      </c>
      <c r="U218" s="2">
        <f>+Tabla3[[#This Row],[EX SERVICE]]</f>
        <v>660</v>
      </c>
      <c r="V218" t="s">
        <v>179</v>
      </c>
    </row>
    <row r="219" spans="1:22" hidden="1" x14ac:dyDescent="0.25">
      <c r="A219" t="s">
        <v>320</v>
      </c>
      <c r="B219" s="1" t="s">
        <v>335</v>
      </c>
      <c r="C219" t="s">
        <v>1</v>
      </c>
      <c r="D219" t="s">
        <v>307</v>
      </c>
      <c r="E219" t="s">
        <v>308</v>
      </c>
      <c r="F219" t="s">
        <v>309</v>
      </c>
      <c r="G219">
        <v>797</v>
      </c>
      <c r="H219">
        <v>797</v>
      </c>
      <c r="I219">
        <v>797</v>
      </c>
      <c r="J219">
        <v>797</v>
      </c>
      <c r="L219" s="2" t="s">
        <v>310</v>
      </c>
      <c r="M219" s="2" t="s">
        <v>310</v>
      </c>
      <c r="N219" s="2" t="s">
        <v>310</v>
      </c>
      <c r="O219" s="2">
        <v>0</v>
      </c>
      <c r="P219" s="2">
        <v>0</v>
      </c>
      <c r="Q219" s="2" t="s">
        <v>310</v>
      </c>
      <c r="R219" s="2">
        <v>522.5</v>
      </c>
      <c r="S219" s="2" t="s">
        <v>310</v>
      </c>
      <c r="T219" s="2" t="s">
        <v>310</v>
      </c>
      <c r="U219" s="2">
        <f>+Tabla3[[#This Row],[EX SERVICE]]</f>
        <v>522.5</v>
      </c>
      <c r="V219" t="s">
        <v>179</v>
      </c>
    </row>
    <row r="220" spans="1:22" hidden="1" x14ac:dyDescent="0.25">
      <c r="A220" t="s">
        <v>320</v>
      </c>
      <c r="B220" s="1" t="s">
        <v>335</v>
      </c>
      <c r="C220" t="s">
        <v>1</v>
      </c>
      <c r="D220" t="s">
        <v>307</v>
      </c>
      <c r="E220" t="s">
        <v>308</v>
      </c>
      <c r="F220" t="s">
        <v>309</v>
      </c>
      <c r="G220">
        <v>798</v>
      </c>
      <c r="H220">
        <v>798</v>
      </c>
      <c r="I220">
        <v>798</v>
      </c>
      <c r="J220">
        <v>798</v>
      </c>
      <c r="L220" s="2" t="s">
        <v>310</v>
      </c>
      <c r="M220" s="2" t="s">
        <v>310</v>
      </c>
      <c r="N220" s="2" t="s">
        <v>310</v>
      </c>
      <c r="O220" s="2">
        <v>0</v>
      </c>
      <c r="P220" s="2">
        <v>0</v>
      </c>
      <c r="Q220" s="2" t="s">
        <v>310</v>
      </c>
      <c r="R220" s="2">
        <v>250</v>
      </c>
      <c r="S220" s="2" t="s">
        <v>310</v>
      </c>
      <c r="T220" s="2" t="s">
        <v>310</v>
      </c>
      <c r="U220" s="2">
        <f>+Tabla3[[#This Row],[EX SERVICE]]</f>
        <v>250</v>
      </c>
      <c r="V220" t="s">
        <v>179</v>
      </c>
    </row>
    <row r="221" spans="1:22" hidden="1" x14ac:dyDescent="0.25">
      <c r="A221" t="s">
        <v>320</v>
      </c>
      <c r="B221" s="1" t="s">
        <v>335</v>
      </c>
      <c r="C221" t="s">
        <v>1</v>
      </c>
      <c r="D221" t="s">
        <v>307</v>
      </c>
      <c r="E221" t="s">
        <v>308</v>
      </c>
      <c r="F221" t="s">
        <v>309</v>
      </c>
      <c r="G221">
        <v>799</v>
      </c>
      <c r="H221">
        <v>799</v>
      </c>
      <c r="I221">
        <v>799</v>
      </c>
      <c r="J221">
        <v>799</v>
      </c>
      <c r="L221" s="2" t="s">
        <v>310</v>
      </c>
      <c r="M221" s="2" t="s">
        <v>310</v>
      </c>
      <c r="N221" s="2" t="s">
        <v>310</v>
      </c>
      <c r="O221" s="2">
        <v>0</v>
      </c>
      <c r="P221" s="2">
        <v>0</v>
      </c>
      <c r="Q221" s="2" t="s">
        <v>310</v>
      </c>
      <c r="R221" s="2">
        <v>125</v>
      </c>
      <c r="S221" s="2" t="s">
        <v>310</v>
      </c>
      <c r="T221" s="2" t="s">
        <v>310</v>
      </c>
      <c r="U221" s="2">
        <f>+Tabla3[[#This Row],[EX SERVICE]]</f>
        <v>125</v>
      </c>
      <c r="V221" t="s">
        <v>179</v>
      </c>
    </row>
    <row r="222" spans="1:22" hidden="1" x14ac:dyDescent="0.25">
      <c r="A222" t="s">
        <v>320</v>
      </c>
      <c r="B222" s="1" t="s">
        <v>336</v>
      </c>
      <c r="C222" t="s">
        <v>1</v>
      </c>
      <c r="D222" t="s">
        <v>307</v>
      </c>
      <c r="E222" t="s">
        <v>308</v>
      </c>
      <c r="F222" t="s">
        <v>309</v>
      </c>
      <c r="G222">
        <v>800</v>
      </c>
      <c r="H222">
        <v>800</v>
      </c>
      <c r="I222">
        <v>800</v>
      </c>
      <c r="J222">
        <v>800</v>
      </c>
      <c r="L222" s="2" t="s">
        <v>310</v>
      </c>
      <c r="M222" s="2" t="s">
        <v>310</v>
      </c>
      <c r="N222" s="2" t="s">
        <v>310</v>
      </c>
      <c r="O222" s="2">
        <v>0</v>
      </c>
      <c r="P222" s="2">
        <v>0</v>
      </c>
      <c r="Q222" s="2" t="s">
        <v>310</v>
      </c>
      <c r="R222" s="2">
        <v>400</v>
      </c>
      <c r="S222" s="2" t="s">
        <v>310</v>
      </c>
      <c r="T222" s="2" t="s">
        <v>310</v>
      </c>
      <c r="U222" s="2">
        <f>+Tabla3[[#This Row],[EX SERVICE]]</f>
        <v>400</v>
      </c>
      <c r="V222" t="s">
        <v>179</v>
      </c>
    </row>
    <row r="223" spans="1:22" hidden="1" x14ac:dyDescent="0.25">
      <c r="A223" t="s">
        <v>320</v>
      </c>
      <c r="B223" s="1" t="s">
        <v>336</v>
      </c>
      <c r="C223" t="s">
        <v>1</v>
      </c>
      <c r="D223" t="s">
        <v>307</v>
      </c>
      <c r="E223" t="s">
        <v>308</v>
      </c>
      <c r="F223" t="s">
        <v>309</v>
      </c>
      <c r="G223">
        <v>801</v>
      </c>
      <c r="H223">
        <v>801</v>
      </c>
      <c r="I223">
        <v>801</v>
      </c>
      <c r="J223">
        <v>801</v>
      </c>
      <c r="L223" s="2" t="s">
        <v>310</v>
      </c>
      <c r="M223" s="2" t="s">
        <v>310</v>
      </c>
      <c r="N223" s="2" t="s">
        <v>310</v>
      </c>
      <c r="O223" s="2">
        <v>0</v>
      </c>
      <c r="P223" s="2">
        <v>0</v>
      </c>
      <c r="Q223" s="2" t="s">
        <v>310</v>
      </c>
      <c r="R223" s="2">
        <v>725</v>
      </c>
      <c r="S223" s="2" t="s">
        <v>310</v>
      </c>
      <c r="T223" s="2" t="s">
        <v>310</v>
      </c>
      <c r="U223" s="2">
        <f>+Tabla3[[#This Row],[EX SERVICE]]</f>
        <v>725</v>
      </c>
      <c r="V223" t="s">
        <v>179</v>
      </c>
    </row>
    <row r="224" spans="1:22" hidden="1" x14ac:dyDescent="0.25">
      <c r="A224" t="s">
        <v>320</v>
      </c>
      <c r="B224" s="1" t="s">
        <v>336</v>
      </c>
      <c r="C224" t="s">
        <v>1</v>
      </c>
      <c r="D224" t="s">
        <v>307</v>
      </c>
      <c r="E224" t="s">
        <v>308</v>
      </c>
      <c r="F224" t="s">
        <v>309</v>
      </c>
      <c r="G224">
        <v>802</v>
      </c>
      <c r="H224">
        <v>802</v>
      </c>
      <c r="I224">
        <v>802</v>
      </c>
      <c r="J224">
        <v>802</v>
      </c>
      <c r="L224" s="2" t="s">
        <v>310</v>
      </c>
      <c r="M224" s="2" t="s">
        <v>310</v>
      </c>
      <c r="N224" s="2" t="s">
        <v>310</v>
      </c>
      <c r="O224" s="2">
        <v>0</v>
      </c>
      <c r="P224" s="2">
        <v>0</v>
      </c>
      <c r="Q224" s="2" t="s">
        <v>310</v>
      </c>
      <c r="R224" s="2">
        <v>500</v>
      </c>
      <c r="S224" s="2" t="s">
        <v>310</v>
      </c>
      <c r="T224" s="2" t="s">
        <v>310</v>
      </c>
      <c r="U224" s="2">
        <f>+Tabla3[[#This Row],[EX SERVICE]]</f>
        <v>500</v>
      </c>
      <c r="V224" t="s">
        <v>179</v>
      </c>
    </row>
    <row r="225" spans="1:22" hidden="1" x14ac:dyDescent="0.25">
      <c r="A225" t="s">
        <v>320</v>
      </c>
      <c r="B225" s="1" t="s">
        <v>336</v>
      </c>
      <c r="C225" t="s">
        <v>1</v>
      </c>
      <c r="D225" t="s">
        <v>307</v>
      </c>
      <c r="E225" t="s">
        <v>308</v>
      </c>
      <c r="F225" t="s">
        <v>309</v>
      </c>
      <c r="G225">
        <v>803</v>
      </c>
      <c r="H225">
        <v>803</v>
      </c>
      <c r="I225">
        <v>803</v>
      </c>
      <c r="J225">
        <v>803</v>
      </c>
      <c r="L225" s="2" t="s">
        <v>310</v>
      </c>
      <c r="M225" s="2" t="s">
        <v>310</v>
      </c>
      <c r="N225" s="2" t="s">
        <v>310</v>
      </c>
      <c r="O225" s="2">
        <v>0</v>
      </c>
      <c r="P225" s="2">
        <v>0</v>
      </c>
      <c r="Q225" s="2" t="s">
        <v>310</v>
      </c>
      <c r="R225" s="2">
        <v>750</v>
      </c>
      <c r="S225" s="2" t="s">
        <v>310</v>
      </c>
      <c r="T225" s="2" t="s">
        <v>310</v>
      </c>
      <c r="U225" s="2">
        <f>+Tabla3[[#This Row],[EX SERVICE]]</f>
        <v>750</v>
      </c>
      <c r="V225" t="s">
        <v>179</v>
      </c>
    </row>
    <row r="226" spans="1:22" hidden="1" x14ac:dyDescent="0.25">
      <c r="A226" t="s">
        <v>320</v>
      </c>
      <c r="B226" s="1" t="s">
        <v>336</v>
      </c>
      <c r="C226" t="s">
        <v>1</v>
      </c>
      <c r="D226" t="s">
        <v>307</v>
      </c>
      <c r="E226" t="s">
        <v>308</v>
      </c>
      <c r="F226" t="s">
        <v>309</v>
      </c>
      <c r="G226">
        <v>804</v>
      </c>
      <c r="H226">
        <v>804</v>
      </c>
      <c r="I226">
        <v>804</v>
      </c>
      <c r="J226">
        <v>804</v>
      </c>
      <c r="L226" s="2" t="s">
        <v>310</v>
      </c>
      <c r="M226" s="2" t="s">
        <v>310</v>
      </c>
      <c r="N226" s="2" t="s">
        <v>310</v>
      </c>
      <c r="O226" s="2">
        <v>0</v>
      </c>
      <c r="P226" s="2">
        <v>0</v>
      </c>
      <c r="Q226" s="2" t="s">
        <v>310</v>
      </c>
      <c r="R226" s="2">
        <v>300</v>
      </c>
      <c r="S226" s="2" t="s">
        <v>310</v>
      </c>
      <c r="T226" s="2" t="s">
        <v>310</v>
      </c>
      <c r="U226" s="2">
        <f>+Tabla3[[#This Row],[EX SERVICE]]</f>
        <v>300</v>
      </c>
      <c r="V226" t="s">
        <v>179</v>
      </c>
    </row>
    <row r="227" spans="1:22" hidden="1" x14ac:dyDescent="0.25">
      <c r="A227" t="s">
        <v>320</v>
      </c>
      <c r="B227" s="1" t="s">
        <v>336</v>
      </c>
      <c r="C227" t="s">
        <v>1</v>
      </c>
      <c r="D227" t="s">
        <v>307</v>
      </c>
      <c r="E227" t="s">
        <v>308</v>
      </c>
      <c r="F227" t="s">
        <v>309</v>
      </c>
      <c r="G227">
        <v>805</v>
      </c>
      <c r="H227">
        <v>805</v>
      </c>
      <c r="I227">
        <v>805</v>
      </c>
      <c r="J227">
        <v>805</v>
      </c>
      <c r="L227" s="2" t="s">
        <v>310</v>
      </c>
      <c r="M227" s="2" t="s">
        <v>310</v>
      </c>
      <c r="N227" s="2" t="s">
        <v>310</v>
      </c>
      <c r="O227" s="2">
        <v>0</v>
      </c>
      <c r="P227" s="2">
        <v>0</v>
      </c>
      <c r="Q227" s="2" t="s">
        <v>310</v>
      </c>
      <c r="R227" s="2">
        <v>519.57000000000005</v>
      </c>
      <c r="S227" s="2" t="s">
        <v>310</v>
      </c>
      <c r="T227" s="2" t="s">
        <v>310</v>
      </c>
      <c r="U227" s="2">
        <f>+Tabla3[[#This Row],[EX SERVICE]]</f>
        <v>519.57000000000005</v>
      </c>
      <c r="V227" t="s">
        <v>179</v>
      </c>
    </row>
    <row r="228" spans="1:22" hidden="1" x14ac:dyDescent="0.25">
      <c r="A228" t="s">
        <v>320</v>
      </c>
      <c r="B228" s="1" t="s">
        <v>336</v>
      </c>
      <c r="C228" t="s">
        <v>1</v>
      </c>
      <c r="D228" t="s">
        <v>307</v>
      </c>
      <c r="E228" t="s">
        <v>308</v>
      </c>
      <c r="F228" t="s">
        <v>309</v>
      </c>
      <c r="G228">
        <v>806</v>
      </c>
      <c r="H228">
        <v>806</v>
      </c>
      <c r="I228">
        <v>806</v>
      </c>
      <c r="J228">
        <v>806</v>
      </c>
      <c r="L228" s="2" t="s">
        <v>310</v>
      </c>
      <c r="M228" s="2" t="s">
        <v>310</v>
      </c>
      <c r="N228" s="2" t="s">
        <v>310</v>
      </c>
      <c r="O228" s="2">
        <v>0</v>
      </c>
      <c r="P228" s="2">
        <v>0</v>
      </c>
      <c r="Q228" s="2" t="s">
        <v>310</v>
      </c>
      <c r="R228" s="2">
        <v>750</v>
      </c>
      <c r="S228" s="2" t="s">
        <v>310</v>
      </c>
      <c r="T228" s="2" t="s">
        <v>310</v>
      </c>
      <c r="U228" s="2">
        <f>+Tabla3[[#This Row],[EX SERVICE]]</f>
        <v>750</v>
      </c>
      <c r="V228" t="s">
        <v>179</v>
      </c>
    </row>
    <row r="229" spans="1:22" hidden="1" x14ac:dyDescent="0.25">
      <c r="A229" t="s">
        <v>320</v>
      </c>
      <c r="B229" s="1" t="s">
        <v>336</v>
      </c>
      <c r="C229" t="s">
        <v>1</v>
      </c>
      <c r="D229" t="s">
        <v>307</v>
      </c>
      <c r="E229" t="s">
        <v>308</v>
      </c>
      <c r="F229" t="s">
        <v>309</v>
      </c>
      <c r="G229">
        <v>807</v>
      </c>
      <c r="H229">
        <v>807</v>
      </c>
      <c r="I229">
        <v>807</v>
      </c>
      <c r="J229">
        <v>807</v>
      </c>
      <c r="L229" s="2" t="s">
        <v>310</v>
      </c>
      <c r="M229" s="2" t="s">
        <v>310</v>
      </c>
      <c r="N229" s="2" t="s">
        <v>310</v>
      </c>
      <c r="O229" s="2">
        <v>0</v>
      </c>
      <c r="P229" s="2">
        <v>0</v>
      </c>
      <c r="Q229" s="2" t="s">
        <v>310</v>
      </c>
      <c r="R229" s="2">
        <v>750</v>
      </c>
      <c r="S229" s="2" t="s">
        <v>310</v>
      </c>
      <c r="T229" s="2" t="s">
        <v>310</v>
      </c>
      <c r="U229" s="2">
        <f>+Tabla3[[#This Row],[EX SERVICE]]</f>
        <v>750</v>
      </c>
      <c r="V229" t="s">
        <v>179</v>
      </c>
    </row>
    <row r="230" spans="1:22" hidden="1" x14ac:dyDescent="0.25">
      <c r="A230" t="s">
        <v>320</v>
      </c>
      <c r="B230" s="1" t="s">
        <v>336</v>
      </c>
      <c r="C230" t="s">
        <v>1</v>
      </c>
      <c r="D230" t="s">
        <v>307</v>
      </c>
      <c r="E230" t="s">
        <v>308</v>
      </c>
      <c r="F230" t="s">
        <v>309</v>
      </c>
      <c r="G230">
        <v>808</v>
      </c>
      <c r="H230">
        <v>808</v>
      </c>
      <c r="I230">
        <v>808</v>
      </c>
      <c r="J230">
        <v>808</v>
      </c>
      <c r="L230" s="2" t="s">
        <v>310</v>
      </c>
      <c r="M230" s="2" t="s">
        <v>310</v>
      </c>
      <c r="N230" s="2" t="s">
        <v>310</v>
      </c>
      <c r="O230" s="2">
        <v>0</v>
      </c>
      <c r="P230" s="2">
        <v>0</v>
      </c>
      <c r="Q230" s="2" t="s">
        <v>310</v>
      </c>
      <c r="R230" s="2">
        <v>650</v>
      </c>
      <c r="S230" s="2" t="s">
        <v>310</v>
      </c>
      <c r="T230" s="2" t="s">
        <v>310</v>
      </c>
      <c r="U230" s="2">
        <f>+Tabla3[[#This Row],[EX SERVICE]]</f>
        <v>650</v>
      </c>
      <c r="V230" t="s">
        <v>179</v>
      </c>
    </row>
    <row r="231" spans="1:22" hidden="1" x14ac:dyDescent="0.25">
      <c r="A231" t="s">
        <v>320</v>
      </c>
      <c r="B231" s="1" t="s">
        <v>337</v>
      </c>
      <c r="C231" t="s">
        <v>1</v>
      </c>
      <c r="D231" t="s">
        <v>307</v>
      </c>
      <c r="E231" t="s">
        <v>308</v>
      </c>
      <c r="F231" t="s">
        <v>309</v>
      </c>
      <c r="G231">
        <v>809</v>
      </c>
      <c r="H231">
        <v>809</v>
      </c>
      <c r="I231">
        <v>809</v>
      </c>
      <c r="J231">
        <v>809</v>
      </c>
      <c r="L231" s="2" t="s">
        <v>310</v>
      </c>
      <c r="M231" s="2" t="s">
        <v>310</v>
      </c>
      <c r="N231" s="2" t="s">
        <v>310</v>
      </c>
      <c r="O231" s="2">
        <v>0</v>
      </c>
      <c r="P231" s="2">
        <v>0</v>
      </c>
      <c r="Q231" s="2" t="s">
        <v>310</v>
      </c>
      <c r="R231" s="2">
        <v>750</v>
      </c>
      <c r="S231" s="2" t="s">
        <v>310</v>
      </c>
      <c r="T231" s="2" t="s">
        <v>310</v>
      </c>
      <c r="U231" s="2">
        <f>+Tabla3[[#This Row],[EX SERVICE]]</f>
        <v>750</v>
      </c>
      <c r="V231" t="s">
        <v>179</v>
      </c>
    </row>
    <row r="232" spans="1:22" hidden="1" x14ac:dyDescent="0.25">
      <c r="A232" t="s">
        <v>320</v>
      </c>
      <c r="B232" s="1" t="s">
        <v>337</v>
      </c>
      <c r="C232" t="s">
        <v>1</v>
      </c>
      <c r="D232" t="s">
        <v>307</v>
      </c>
      <c r="E232" t="s">
        <v>308</v>
      </c>
      <c r="F232" t="s">
        <v>309</v>
      </c>
      <c r="G232">
        <v>810</v>
      </c>
      <c r="H232">
        <v>810</v>
      </c>
      <c r="I232">
        <v>810</v>
      </c>
      <c r="J232">
        <v>810</v>
      </c>
      <c r="L232" s="2" t="s">
        <v>310</v>
      </c>
      <c r="M232" s="2" t="s">
        <v>310</v>
      </c>
      <c r="N232" s="2" t="s">
        <v>310</v>
      </c>
      <c r="O232" s="2">
        <v>0</v>
      </c>
      <c r="P232" s="2">
        <v>0</v>
      </c>
      <c r="Q232" s="2" t="s">
        <v>310</v>
      </c>
      <c r="R232" s="2">
        <v>80</v>
      </c>
      <c r="S232" s="2" t="s">
        <v>310</v>
      </c>
      <c r="T232" s="2" t="s">
        <v>310</v>
      </c>
      <c r="U232" s="2">
        <f>+Tabla3[[#This Row],[EX SERVICE]]</f>
        <v>80</v>
      </c>
      <c r="V232" t="s">
        <v>179</v>
      </c>
    </row>
    <row r="233" spans="1:22" hidden="1" x14ac:dyDescent="0.25">
      <c r="A233" t="s">
        <v>320</v>
      </c>
      <c r="B233" s="1" t="s">
        <v>337</v>
      </c>
      <c r="C233" t="s">
        <v>1</v>
      </c>
      <c r="D233" t="s">
        <v>307</v>
      </c>
      <c r="E233" t="s">
        <v>308</v>
      </c>
      <c r="F233" t="s">
        <v>309</v>
      </c>
      <c r="G233">
        <v>811</v>
      </c>
      <c r="H233">
        <v>811</v>
      </c>
      <c r="I233">
        <v>811</v>
      </c>
      <c r="J233">
        <v>811</v>
      </c>
      <c r="L233" s="2" t="s">
        <v>310</v>
      </c>
      <c r="M233" s="2" t="s">
        <v>310</v>
      </c>
      <c r="N233" s="2" t="s">
        <v>310</v>
      </c>
      <c r="O233" s="2">
        <v>0</v>
      </c>
      <c r="P233" s="2">
        <v>0</v>
      </c>
      <c r="Q233" s="2" t="s">
        <v>310</v>
      </c>
      <c r="R233" s="2">
        <v>65</v>
      </c>
      <c r="S233" s="2" t="s">
        <v>310</v>
      </c>
      <c r="T233" s="2" t="s">
        <v>310</v>
      </c>
      <c r="U233" s="2">
        <f>+Tabla3[[#This Row],[EX SERVICE]]</f>
        <v>65</v>
      </c>
      <c r="V233" t="s">
        <v>179</v>
      </c>
    </row>
    <row r="234" spans="1:22" ht="16.5" hidden="1" customHeight="1" x14ac:dyDescent="0.25">
      <c r="A234" t="s">
        <v>379</v>
      </c>
      <c r="B234" s="1" t="s">
        <v>360</v>
      </c>
      <c r="C234" t="s">
        <v>1</v>
      </c>
      <c r="D234" t="s">
        <v>307</v>
      </c>
      <c r="E234" t="s">
        <v>308</v>
      </c>
      <c r="F234" t="s">
        <v>309</v>
      </c>
      <c r="G234">
        <v>812</v>
      </c>
      <c r="H234">
        <v>812</v>
      </c>
      <c r="I234">
        <v>812</v>
      </c>
      <c r="J234">
        <v>812</v>
      </c>
      <c r="L234" s="2" t="s">
        <v>310</v>
      </c>
      <c r="M234" s="2" t="s">
        <v>310</v>
      </c>
      <c r="N234" s="2" t="s">
        <v>310</v>
      </c>
      <c r="O234" s="2">
        <v>0</v>
      </c>
      <c r="P234" s="2">
        <v>0</v>
      </c>
      <c r="Q234" s="2" t="s">
        <v>310</v>
      </c>
      <c r="R234" s="2">
        <v>390</v>
      </c>
      <c r="S234" s="2" t="s">
        <v>310</v>
      </c>
      <c r="T234" s="2" t="s">
        <v>310</v>
      </c>
      <c r="U234" s="2">
        <f>+Tabla3[[#This Row],[EX SERVICE]]</f>
        <v>390</v>
      </c>
      <c r="V234" t="s">
        <v>179</v>
      </c>
    </row>
    <row r="235" spans="1:22" hidden="1" x14ac:dyDescent="0.25">
      <c r="A235" t="s">
        <v>379</v>
      </c>
      <c r="B235" s="1" t="s">
        <v>360</v>
      </c>
      <c r="C235" t="s">
        <v>1</v>
      </c>
      <c r="D235" t="s">
        <v>307</v>
      </c>
      <c r="E235" t="s">
        <v>308</v>
      </c>
      <c r="F235" t="s">
        <v>309</v>
      </c>
      <c r="G235">
        <v>813</v>
      </c>
      <c r="H235">
        <v>813</v>
      </c>
      <c r="I235">
        <v>813</v>
      </c>
      <c r="J235">
        <v>813</v>
      </c>
      <c r="L235" s="2" t="s">
        <v>310</v>
      </c>
      <c r="M235" s="2" t="s">
        <v>310</v>
      </c>
      <c r="N235" s="2" t="s">
        <v>310</v>
      </c>
      <c r="O235" s="2">
        <v>0</v>
      </c>
      <c r="P235" s="2">
        <v>0</v>
      </c>
      <c r="Q235" s="2" t="s">
        <v>310</v>
      </c>
      <c r="R235" s="2">
        <v>312.5</v>
      </c>
      <c r="S235" s="2" t="s">
        <v>310</v>
      </c>
      <c r="T235" s="2" t="s">
        <v>310</v>
      </c>
      <c r="U235" s="2">
        <f>+Tabla3[[#This Row],[EX SERVICE]]</f>
        <v>312.5</v>
      </c>
      <c r="V235" t="s">
        <v>179</v>
      </c>
    </row>
    <row r="236" spans="1:22" hidden="1" x14ac:dyDescent="0.25">
      <c r="A236" t="s">
        <v>379</v>
      </c>
      <c r="B236" s="1" t="s">
        <v>360</v>
      </c>
      <c r="C236" t="s">
        <v>1</v>
      </c>
      <c r="D236" t="s">
        <v>307</v>
      </c>
      <c r="E236" t="s">
        <v>308</v>
      </c>
      <c r="F236" t="s">
        <v>309</v>
      </c>
      <c r="G236">
        <v>814</v>
      </c>
      <c r="H236">
        <v>814</v>
      </c>
      <c r="I236">
        <v>814</v>
      </c>
      <c r="J236">
        <v>814</v>
      </c>
      <c r="L236" s="2" t="s">
        <v>310</v>
      </c>
      <c r="M236" s="2" t="s">
        <v>310</v>
      </c>
      <c r="N236" s="2" t="s">
        <v>310</v>
      </c>
      <c r="O236" s="2">
        <v>0</v>
      </c>
      <c r="P236" s="2">
        <v>0</v>
      </c>
      <c r="Q236" s="2" t="s">
        <v>310</v>
      </c>
      <c r="R236" s="2">
        <v>360</v>
      </c>
      <c r="S236" s="2" t="s">
        <v>310</v>
      </c>
      <c r="T236" s="2" t="s">
        <v>310</v>
      </c>
      <c r="U236" s="2">
        <f>+Tabla3[[#This Row],[EX SERVICE]]</f>
        <v>360</v>
      </c>
      <c r="V236" t="s">
        <v>179</v>
      </c>
    </row>
    <row r="237" spans="1:22" hidden="1" x14ac:dyDescent="0.25">
      <c r="A237" t="s">
        <v>379</v>
      </c>
      <c r="B237" s="1" t="s">
        <v>360</v>
      </c>
      <c r="C237" t="s">
        <v>1</v>
      </c>
      <c r="D237" t="s">
        <v>307</v>
      </c>
      <c r="E237" t="s">
        <v>308</v>
      </c>
      <c r="F237" t="s">
        <v>309</v>
      </c>
      <c r="G237">
        <v>815</v>
      </c>
      <c r="H237">
        <v>815</v>
      </c>
      <c r="I237">
        <v>815</v>
      </c>
      <c r="J237">
        <v>815</v>
      </c>
      <c r="L237" s="2" t="s">
        <v>310</v>
      </c>
      <c r="M237" s="2" t="s">
        <v>310</v>
      </c>
      <c r="N237" s="2" t="s">
        <v>310</v>
      </c>
      <c r="O237" s="2">
        <v>0</v>
      </c>
      <c r="P237" s="2">
        <v>0</v>
      </c>
      <c r="Q237" s="2" t="s">
        <v>310</v>
      </c>
      <c r="R237" s="2">
        <v>0</v>
      </c>
      <c r="S237" s="2" t="s">
        <v>310</v>
      </c>
      <c r="T237" s="2" t="s">
        <v>310</v>
      </c>
      <c r="U237" s="2">
        <f>+Tabla3[[#This Row],[EX SERVICE]]</f>
        <v>0</v>
      </c>
      <c r="V237" t="s">
        <v>179</v>
      </c>
    </row>
    <row r="238" spans="1:22" hidden="1" x14ac:dyDescent="0.25">
      <c r="A238" t="s">
        <v>379</v>
      </c>
      <c r="B238" s="1" t="s">
        <v>360</v>
      </c>
      <c r="C238" t="s">
        <v>1</v>
      </c>
      <c r="D238" t="s">
        <v>307</v>
      </c>
      <c r="E238" t="s">
        <v>308</v>
      </c>
      <c r="F238" t="s">
        <v>309</v>
      </c>
      <c r="G238">
        <v>816</v>
      </c>
      <c r="H238">
        <v>816</v>
      </c>
      <c r="I238">
        <v>816</v>
      </c>
      <c r="J238">
        <v>816</v>
      </c>
      <c r="L238" s="2" t="s">
        <v>310</v>
      </c>
      <c r="M238" s="2" t="s">
        <v>310</v>
      </c>
      <c r="N238" s="2" t="s">
        <v>310</v>
      </c>
      <c r="O238" s="2">
        <v>0</v>
      </c>
      <c r="P238" s="2">
        <v>0</v>
      </c>
      <c r="Q238" s="2" t="s">
        <v>310</v>
      </c>
      <c r="R238" s="2">
        <v>360</v>
      </c>
      <c r="S238" s="2" t="s">
        <v>310</v>
      </c>
      <c r="T238" s="2" t="s">
        <v>310</v>
      </c>
      <c r="U238" s="2">
        <f>+Tabla3[[#This Row],[EX SERVICE]]</f>
        <v>360</v>
      </c>
      <c r="V238" t="s">
        <v>179</v>
      </c>
    </row>
    <row r="239" spans="1:22" hidden="1" x14ac:dyDescent="0.25">
      <c r="A239" t="s">
        <v>379</v>
      </c>
      <c r="B239" s="1" t="s">
        <v>360</v>
      </c>
      <c r="C239" t="s">
        <v>1</v>
      </c>
      <c r="D239" t="s">
        <v>307</v>
      </c>
      <c r="E239" t="s">
        <v>308</v>
      </c>
      <c r="F239" t="s">
        <v>309</v>
      </c>
      <c r="G239">
        <v>817</v>
      </c>
      <c r="H239">
        <v>817</v>
      </c>
      <c r="I239">
        <v>817</v>
      </c>
      <c r="J239">
        <v>817</v>
      </c>
      <c r="L239" s="2" t="s">
        <v>310</v>
      </c>
      <c r="M239" s="2" t="s">
        <v>310</v>
      </c>
      <c r="N239" s="2" t="s">
        <v>310</v>
      </c>
      <c r="O239" s="2">
        <v>0</v>
      </c>
      <c r="P239" s="2">
        <v>0</v>
      </c>
      <c r="Q239" s="2" t="s">
        <v>310</v>
      </c>
      <c r="R239" s="2">
        <v>950</v>
      </c>
      <c r="S239" s="2" t="s">
        <v>310</v>
      </c>
      <c r="T239" s="2" t="s">
        <v>310</v>
      </c>
      <c r="U239" s="2">
        <f>+Tabla3[[#This Row],[EX SERVICE]]</f>
        <v>950</v>
      </c>
      <c r="V239" t="s">
        <v>179</v>
      </c>
    </row>
    <row r="240" spans="1:22" hidden="1" x14ac:dyDescent="0.25">
      <c r="A240" t="s">
        <v>379</v>
      </c>
      <c r="B240" s="1" t="s">
        <v>360</v>
      </c>
      <c r="C240" t="s">
        <v>1</v>
      </c>
      <c r="D240" t="s">
        <v>307</v>
      </c>
      <c r="E240" t="s">
        <v>308</v>
      </c>
      <c r="F240" t="s">
        <v>309</v>
      </c>
      <c r="G240">
        <v>818</v>
      </c>
      <c r="H240">
        <v>818</v>
      </c>
      <c r="I240">
        <v>818</v>
      </c>
      <c r="J240">
        <v>818</v>
      </c>
      <c r="L240" s="2" t="s">
        <v>310</v>
      </c>
      <c r="M240" s="2" t="s">
        <v>310</v>
      </c>
      <c r="N240" s="2" t="s">
        <v>310</v>
      </c>
      <c r="O240" s="2">
        <v>0</v>
      </c>
      <c r="P240" s="2">
        <v>0</v>
      </c>
      <c r="Q240" s="2" t="s">
        <v>310</v>
      </c>
      <c r="R240" s="2">
        <v>70.7</v>
      </c>
      <c r="S240" s="2" t="s">
        <v>310</v>
      </c>
      <c r="T240" s="2" t="s">
        <v>310</v>
      </c>
      <c r="U240" s="2">
        <f>+Tabla3[[#This Row],[EX SERVICE]]</f>
        <v>70.7</v>
      </c>
      <c r="V240" t="s">
        <v>179</v>
      </c>
    </row>
    <row r="241" spans="1:22" hidden="1" x14ac:dyDescent="0.25">
      <c r="A241" t="s">
        <v>379</v>
      </c>
      <c r="B241" s="1" t="s">
        <v>360</v>
      </c>
      <c r="C241" t="s">
        <v>1</v>
      </c>
      <c r="D241" t="s">
        <v>307</v>
      </c>
      <c r="E241" t="s">
        <v>308</v>
      </c>
      <c r="F241" t="s">
        <v>309</v>
      </c>
      <c r="G241">
        <v>819</v>
      </c>
      <c r="H241">
        <v>819</v>
      </c>
      <c r="I241">
        <v>819</v>
      </c>
      <c r="J241">
        <v>819</v>
      </c>
      <c r="L241" s="2" t="s">
        <v>310</v>
      </c>
      <c r="M241" s="2" t="s">
        <v>310</v>
      </c>
      <c r="N241" s="2" t="s">
        <v>310</v>
      </c>
      <c r="O241" s="2">
        <v>0</v>
      </c>
      <c r="P241" s="2">
        <v>0</v>
      </c>
      <c r="Q241" s="2" t="s">
        <v>310</v>
      </c>
      <c r="R241" s="2">
        <v>643.5</v>
      </c>
      <c r="S241" s="2" t="s">
        <v>310</v>
      </c>
      <c r="T241" s="2" t="s">
        <v>310</v>
      </c>
      <c r="U241" s="2">
        <f>+Tabla3[[#This Row],[EX SERVICE]]</f>
        <v>643.5</v>
      </c>
      <c r="V241" t="s">
        <v>179</v>
      </c>
    </row>
    <row r="242" spans="1:22" hidden="1" x14ac:dyDescent="0.25">
      <c r="A242" t="s">
        <v>379</v>
      </c>
      <c r="B242" s="1" t="s">
        <v>360</v>
      </c>
      <c r="C242" t="s">
        <v>1</v>
      </c>
      <c r="D242" t="s">
        <v>307</v>
      </c>
      <c r="E242" t="s">
        <v>308</v>
      </c>
      <c r="F242" t="s">
        <v>309</v>
      </c>
      <c r="G242">
        <v>820</v>
      </c>
      <c r="H242">
        <v>820</v>
      </c>
      <c r="I242">
        <v>820</v>
      </c>
      <c r="J242">
        <v>820</v>
      </c>
      <c r="L242" s="2" t="s">
        <v>310</v>
      </c>
      <c r="M242" s="2" t="s">
        <v>310</v>
      </c>
      <c r="N242" s="2" t="s">
        <v>310</v>
      </c>
      <c r="O242" s="2">
        <v>0</v>
      </c>
      <c r="P242" s="2">
        <v>0</v>
      </c>
      <c r="Q242" s="2" t="s">
        <v>310</v>
      </c>
      <c r="R242" s="2">
        <v>440</v>
      </c>
      <c r="S242" s="2" t="s">
        <v>310</v>
      </c>
      <c r="T242" s="2" t="s">
        <v>310</v>
      </c>
      <c r="U242" s="2">
        <f>+Tabla3[[#This Row],[EX SERVICE]]</f>
        <v>440</v>
      </c>
      <c r="V242" t="s">
        <v>179</v>
      </c>
    </row>
    <row r="243" spans="1:22" hidden="1" x14ac:dyDescent="0.25">
      <c r="A243" t="s">
        <v>379</v>
      </c>
      <c r="B243" s="1" t="s">
        <v>360</v>
      </c>
      <c r="C243" t="s">
        <v>1</v>
      </c>
      <c r="D243" t="s">
        <v>307</v>
      </c>
      <c r="E243" t="s">
        <v>308</v>
      </c>
      <c r="F243" t="s">
        <v>309</v>
      </c>
      <c r="G243">
        <v>821</v>
      </c>
      <c r="H243">
        <v>821</v>
      </c>
      <c r="I243">
        <v>821</v>
      </c>
      <c r="J243">
        <v>821</v>
      </c>
      <c r="L243" s="2" t="s">
        <v>310</v>
      </c>
      <c r="M243" s="2" t="s">
        <v>310</v>
      </c>
      <c r="N243" s="2" t="s">
        <v>310</v>
      </c>
      <c r="O243" s="2">
        <v>0</v>
      </c>
      <c r="P243" s="2">
        <v>0</v>
      </c>
      <c r="Q243" s="2" t="s">
        <v>310</v>
      </c>
      <c r="R243" s="2">
        <v>365.4</v>
      </c>
      <c r="S243" s="2" t="s">
        <v>310</v>
      </c>
      <c r="T243" s="2" t="s">
        <v>310</v>
      </c>
      <c r="U243" s="2">
        <f>+Tabla3[[#This Row],[EX SERVICE]]</f>
        <v>365.4</v>
      </c>
      <c r="V243" t="s">
        <v>179</v>
      </c>
    </row>
    <row r="244" spans="1:22" hidden="1" x14ac:dyDescent="0.25">
      <c r="A244" t="s">
        <v>379</v>
      </c>
      <c r="B244" s="1" t="s">
        <v>360</v>
      </c>
      <c r="C244" t="s">
        <v>1</v>
      </c>
      <c r="D244" t="s">
        <v>307</v>
      </c>
      <c r="E244" t="s">
        <v>308</v>
      </c>
      <c r="F244" t="s">
        <v>309</v>
      </c>
      <c r="G244">
        <v>822</v>
      </c>
      <c r="H244">
        <v>822</v>
      </c>
      <c r="I244">
        <v>822</v>
      </c>
      <c r="J244">
        <v>822</v>
      </c>
      <c r="L244" s="2" t="s">
        <v>310</v>
      </c>
      <c r="M244" s="2" t="s">
        <v>310</v>
      </c>
      <c r="N244" s="2" t="s">
        <v>310</v>
      </c>
      <c r="O244" s="2">
        <v>0</v>
      </c>
      <c r="P244" s="2">
        <v>0</v>
      </c>
      <c r="Q244" s="2" t="s">
        <v>310</v>
      </c>
      <c r="R244" s="2">
        <v>300</v>
      </c>
      <c r="S244" s="2" t="s">
        <v>310</v>
      </c>
      <c r="T244" s="2" t="s">
        <v>310</v>
      </c>
      <c r="U244" s="2">
        <f>+Tabla3[[#This Row],[EX SERVICE]]</f>
        <v>300</v>
      </c>
      <c r="V244" t="s">
        <v>179</v>
      </c>
    </row>
    <row r="245" spans="1:22" hidden="1" x14ac:dyDescent="0.25">
      <c r="A245" t="s">
        <v>379</v>
      </c>
      <c r="B245" s="1" t="s">
        <v>361</v>
      </c>
      <c r="C245" t="s">
        <v>1</v>
      </c>
      <c r="D245" t="s">
        <v>307</v>
      </c>
      <c r="E245" t="s">
        <v>308</v>
      </c>
      <c r="F245" t="s">
        <v>309</v>
      </c>
      <c r="G245">
        <v>823</v>
      </c>
      <c r="H245">
        <v>823</v>
      </c>
      <c r="I245">
        <v>823</v>
      </c>
      <c r="J245">
        <v>823</v>
      </c>
      <c r="L245" s="2" t="s">
        <v>310</v>
      </c>
      <c r="M245" s="2" t="s">
        <v>310</v>
      </c>
      <c r="N245" s="2" t="s">
        <v>310</v>
      </c>
      <c r="O245" s="2">
        <v>0</v>
      </c>
      <c r="P245" s="2">
        <v>0</v>
      </c>
      <c r="Q245" s="2" t="s">
        <v>310</v>
      </c>
      <c r="R245" s="2">
        <v>390</v>
      </c>
      <c r="S245" s="2" t="s">
        <v>310</v>
      </c>
      <c r="T245" s="2" t="s">
        <v>310</v>
      </c>
      <c r="U245" s="2">
        <f>+Tabla3[[#This Row],[EX SERVICE]]</f>
        <v>390</v>
      </c>
      <c r="V245" t="s">
        <v>179</v>
      </c>
    </row>
    <row r="246" spans="1:22" hidden="1" x14ac:dyDescent="0.25">
      <c r="A246" t="s">
        <v>379</v>
      </c>
      <c r="B246" s="1" t="s">
        <v>378</v>
      </c>
      <c r="C246" t="s">
        <v>1</v>
      </c>
      <c r="D246" t="s">
        <v>307</v>
      </c>
      <c r="E246" t="s">
        <v>308</v>
      </c>
      <c r="F246" t="s">
        <v>309</v>
      </c>
      <c r="G246">
        <v>824</v>
      </c>
      <c r="H246">
        <v>824</v>
      </c>
      <c r="I246">
        <v>824</v>
      </c>
      <c r="J246">
        <v>824</v>
      </c>
      <c r="L246" s="2" t="s">
        <v>310</v>
      </c>
      <c r="M246" s="2" t="s">
        <v>310</v>
      </c>
      <c r="N246" s="2" t="s">
        <v>310</v>
      </c>
      <c r="O246" s="2">
        <v>0</v>
      </c>
      <c r="P246" s="2">
        <v>0</v>
      </c>
      <c r="Q246" s="2" t="s">
        <v>310</v>
      </c>
      <c r="R246" s="2">
        <v>80</v>
      </c>
      <c r="S246" s="2" t="s">
        <v>310</v>
      </c>
      <c r="T246" s="2" t="s">
        <v>310</v>
      </c>
      <c r="U246" s="2">
        <f>+Tabla3[[#This Row],[EX SERVICE]]</f>
        <v>80</v>
      </c>
      <c r="V246" t="s">
        <v>179</v>
      </c>
    </row>
    <row r="247" spans="1:22" hidden="1" x14ac:dyDescent="0.25">
      <c r="A247" t="s">
        <v>379</v>
      </c>
      <c r="B247" s="1" t="s">
        <v>378</v>
      </c>
      <c r="C247" t="s">
        <v>1</v>
      </c>
      <c r="D247" t="s">
        <v>307</v>
      </c>
      <c r="E247" t="s">
        <v>308</v>
      </c>
      <c r="F247" t="s">
        <v>309</v>
      </c>
      <c r="G247">
        <v>825</v>
      </c>
      <c r="H247">
        <v>825</v>
      </c>
      <c r="I247">
        <v>825</v>
      </c>
      <c r="J247">
        <v>825</v>
      </c>
      <c r="L247" s="2" t="s">
        <v>310</v>
      </c>
      <c r="M247" s="2" t="s">
        <v>310</v>
      </c>
      <c r="N247" s="2" t="s">
        <v>310</v>
      </c>
      <c r="O247" s="2">
        <v>0</v>
      </c>
      <c r="P247" s="2">
        <v>0</v>
      </c>
      <c r="Q247" s="2" t="s">
        <v>310</v>
      </c>
      <c r="R247" s="2">
        <v>500</v>
      </c>
      <c r="S247" s="2" t="s">
        <v>310</v>
      </c>
      <c r="T247" s="2" t="s">
        <v>310</v>
      </c>
      <c r="U247" s="2">
        <f>+Tabla3[[#This Row],[EX SERVICE]]</f>
        <v>500</v>
      </c>
      <c r="V247" t="s">
        <v>179</v>
      </c>
    </row>
    <row r="248" spans="1:22" hidden="1" x14ac:dyDescent="0.25">
      <c r="A248" t="s">
        <v>379</v>
      </c>
      <c r="B248" s="1" t="s">
        <v>378</v>
      </c>
      <c r="C248" t="s">
        <v>1</v>
      </c>
      <c r="D248" t="s">
        <v>307</v>
      </c>
      <c r="E248" t="s">
        <v>308</v>
      </c>
      <c r="F248" t="s">
        <v>309</v>
      </c>
      <c r="G248">
        <v>826</v>
      </c>
      <c r="H248">
        <v>826</v>
      </c>
      <c r="I248">
        <v>826</v>
      </c>
      <c r="J248">
        <v>826</v>
      </c>
      <c r="L248" s="2" t="s">
        <v>310</v>
      </c>
      <c r="M248" s="2" t="s">
        <v>310</v>
      </c>
      <c r="N248" s="2" t="s">
        <v>310</v>
      </c>
      <c r="O248" s="2">
        <v>0</v>
      </c>
      <c r="P248" s="2">
        <v>0</v>
      </c>
      <c r="Q248" s="2" t="s">
        <v>310</v>
      </c>
      <c r="R248" s="2">
        <v>352</v>
      </c>
      <c r="S248" s="2" t="s">
        <v>310</v>
      </c>
      <c r="T248" s="2" t="s">
        <v>310</v>
      </c>
      <c r="U248" s="2">
        <f>+Tabla3[[#This Row],[EX SERVICE]]</f>
        <v>352</v>
      </c>
      <c r="V248" t="s">
        <v>179</v>
      </c>
    </row>
    <row r="249" spans="1:22" hidden="1" x14ac:dyDescent="0.25">
      <c r="A249" t="s">
        <v>379</v>
      </c>
      <c r="B249" s="1" t="s">
        <v>378</v>
      </c>
      <c r="C249" t="s">
        <v>1</v>
      </c>
      <c r="D249" t="s">
        <v>307</v>
      </c>
      <c r="E249" t="s">
        <v>308</v>
      </c>
      <c r="F249" t="s">
        <v>309</v>
      </c>
      <c r="G249">
        <v>827</v>
      </c>
      <c r="H249">
        <v>827</v>
      </c>
      <c r="I249">
        <v>827</v>
      </c>
      <c r="J249">
        <v>827</v>
      </c>
      <c r="L249" s="2" t="s">
        <v>310</v>
      </c>
      <c r="M249" s="2" t="s">
        <v>310</v>
      </c>
      <c r="N249" s="2" t="s">
        <v>310</v>
      </c>
      <c r="O249" s="2">
        <v>0</v>
      </c>
      <c r="P249" s="2">
        <v>0</v>
      </c>
      <c r="Q249" s="2" t="s">
        <v>310</v>
      </c>
      <c r="R249" s="2">
        <v>65</v>
      </c>
      <c r="S249" s="2" t="s">
        <v>310</v>
      </c>
      <c r="T249" s="2" t="s">
        <v>310</v>
      </c>
      <c r="U249" s="2">
        <f>+Tabla3[[#This Row],[EX SERVICE]]</f>
        <v>65</v>
      </c>
      <c r="V249" t="s">
        <v>179</v>
      </c>
    </row>
    <row r="250" spans="1:22" hidden="1" x14ac:dyDescent="0.25">
      <c r="A250" t="s">
        <v>379</v>
      </c>
      <c r="B250" s="1" t="s">
        <v>377</v>
      </c>
      <c r="C250" t="s">
        <v>1</v>
      </c>
      <c r="D250" t="s">
        <v>307</v>
      </c>
      <c r="E250" t="s">
        <v>308</v>
      </c>
      <c r="F250" t="s">
        <v>309</v>
      </c>
      <c r="G250">
        <v>828</v>
      </c>
      <c r="H250">
        <v>828</v>
      </c>
      <c r="I250">
        <v>828</v>
      </c>
      <c r="J250">
        <v>828</v>
      </c>
      <c r="L250" s="2" t="s">
        <v>310</v>
      </c>
      <c r="M250" s="2" t="s">
        <v>310</v>
      </c>
      <c r="N250" s="2" t="s">
        <v>310</v>
      </c>
      <c r="O250" s="2">
        <v>0</v>
      </c>
      <c r="P250" s="2">
        <v>0</v>
      </c>
      <c r="Q250" s="2" t="s">
        <v>310</v>
      </c>
      <c r="R250" s="2">
        <v>750</v>
      </c>
      <c r="S250" s="2" t="s">
        <v>310</v>
      </c>
      <c r="T250" s="2" t="s">
        <v>310</v>
      </c>
      <c r="U250" s="2">
        <f>+Tabla3[[#This Row],[EX SERVICE]]</f>
        <v>750</v>
      </c>
      <c r="V250" t="s">
        <v>179</v>
      </c>
    </row>
    <row r="251" spans="1:22" hidden="1" x14ac:dyDescent="0.25">
      <c r="A251" t="s">
        <v>379</v>
      </c>
      <c r="B251" s="1" t="s">
        <v>377</v>
      </c>
      <c r="C251" t="s">
        <v>1</v>
      </c>
      <c r="D251" t="s">
        <v>307</v>
      </c>
      <c r="E251" t="s">
        <v>308</v>
      </c>
      <c r="F251" t="s">
        <v>309</v>
      </c>
      <c r="G251">
        <v>829</v>
      </c>
      <c r="H251">
        <v>829</v>
      </c>
      <c r="I251">
        <v>829</v>
      </c>
      <c r="J251">
        <v>829</v>
      </c>
      <c r="L251" s="2" t="s">
        <v>310</v>
      </c>
      <c r="M251" s="2" t="s">
        <v>310</v>
      </c>
      <c r="N251" s="2" t="s">
        <v>310</v>
      </c>
      <c r="O251" s="2">
        <v>0</v>
      </c>
      <c r="P251" s="2">
        <v>0</v>
      </c>
      <c r="Q251" s="2" t="s">
        <v>310</v>
      </c>
      <c r="R251" s="2">
        <v>650</v>
      </c>
      <c r="S251" s="2" t="s">
        <v>310</v>
      </c>
      <c r="T251" s="2" t="s">
        <v>310</v>
      </c>
      <c r="U251" s="2">
        <f>+Tabla3[[#This Row],[EX SERVICE]]</f>
        <v>650</v>
      </c>
      <c r="V251" t="s">
        <v>179</v>
      </c>
    </row>
    <row r="252" spans="1:22" hidden="1" x14ac:dyDescent="0.25">
      <c r="A252" t="s">
        <v>379</v>
      </c>
      <c r="B252" s="1" t="s">
        <v>377</v>
      </c>
      <c r="C252" t="s">
        <v>1</v>
      </c>
      <c r="D252" t="s">
        <v>307</v>
      </c>
      <c r="E252" t="s">
        <v>308</v>
      </c>
      <c r="F252" t="s">
        <v>309</v>
      </c>
      <c r="G252">
        <v>830</v>
      </c>
      <c r="H252">
        <v>830</v>
      </c>
      <c r="I252">
        <v>830</v>
      </c>
      <c r="J252">
        <v>830</v>
      </c>
      <c r="L252" s="2" t="s">
        <v>310</v>
      </c>
      <c r="M252" s="2" t="s">
        <v>310</v>
      </c>
      <c r="N252" s="2" t="s">
        <v>310</v>
      </c>
      <c r="O252" s="2">
        <v>0</v>
      </c>
      <c r="P252" s="2">
        <v>0</v>
      </c>
      <c r="Q252" s="2" t="s">
        <v>310</v>
      </c>
      <c r="R252" s="2">
        <v>95</v>
      </c>
      <c r="S252" s="2" t="s">
        <v>310</v>
      </c>
      <c r="T252" s="2" t="s">
        <v>310</v>
      </c>
      <c r="U252" s="2">
        <f>+Tabla3[[#This Row],[EX SERVICE]]</f>
        <v>95</v>
      </c>
      <c r="V252" t="s">
        <v>179</v>
      </c>
    </row>
    <row r="253" spans="1:22" hidden="1" x14ac:dyDescent="0.25">
      <c r="A253" t="s">
        <v>379</v>
      </c>
      <c r="B253" s="1" t="s">
        <v>377</v>
      </c>
      <c r="C253" t="s">
        <v>1</v>
      </c>
      <c r="D253" t="s">
        <v>307</v>
      </c>
      <c r="E253" t="s">
        <v>308</v>
      </c>
      <c r="F253" t="s">
        <v>309</v>
      </c>
      <c r="G253">
        <v>831</v>
      </c>
      <c r="H253">
        <v>831</v>
      </c>
      <c r="I253">
        <v>831</v>
      </c>
      <c r="J253">
        <v>831</v>
      </c>
      <c r="L253" s="2" t="s">
        <v>310</v>
      </c>
      <c r="M253" s="2" t="s">
        <v>310</v>
      </c>
      <c r="N253" s="2" t="s">
        <v>310</v>
      </c>
      <c r="O253" s="2">
        <v>0</v>
      </c>
      <c r="P253" s="2">
        <v>0</v>
      </c>
      <c r="Q253" s="2" t="s">
        <v>310</v>
      </c>
      <c r="R253" s="2">
        <v>65</v>
      </c>
      <c r="S253" s="2" t="s">
        <v>310</v>
      </c>
      <c r="T253" s="2" t="s">
        <v>310</v>
      </c>
      <c r="U253" s="2">
        <f>+Tabla3[[#This Row],[EX SERVICE]]</f>
        <v>65</v>
      </c>
      <c r="V253" t="s">
        <v>179</v>
      </c>
    </row>
    <row r="254" spans="1:22" hidden="1" x14ac:dyDescent="0.25">
      <c r="A254" t="s">
        <v>379</v>
      </c>
      <c r="B254" s="1" t="s">
        <v>377</v>
      </c>
      <c r="C254" t="s">
        <v>1</v>
      </c>
      <c r="D254" t="s">
        <v>307</v>
      </c>
      <c r="E254" t="s">
        <v>308</v>
      </c>
      <c r="F254" t="s">
        <v>309</v>
      </c>
      <c r="G254">
        <v>832</v>
      </c>
      <c r="H254">
        <v>832</v>
      </c>
      <c r="I254">
        <v>832</v>
      </c>
      <c r="J254">
        <v>832</v>
      </c>
      <c r="L254" s="2" t="s">
        <v>310</v>
      </c>
      <c r="M254" s="2" t="s">
        <v>310</v>
      </c>
      <c r="N254" s="2" t="s">
        <v>310</v>
      </c>
      <c r="O254" s="2">
        <v>0</v>
      </c>
      <c r="P254" s="2">
        <v>0</v>
      </c>
      <c r="Q254" s="2" t="s">
        <v>310</v>
      </c>
      <c r="R254" s="2">
        <v>360</v>
      </c>
      <c r="S254" s="2" t="s">
        <v>310</v>
      </c>
      <c r="T254" s="2" t="s">
        <v>310</v>
      </c>
      <c r="U254" s="2">
        <f>+Tabla3[[#This Row],[EX SERVICE]]</f>
        <v>360</v>
      </c>
      <c r="V254" t="s">
        <v>179</v>
      </c>
    </row>
    <row r="255" spans="1:22" hidden="1" x14ac:dyDescent="0.25">
      <c r="A255" t="s">
        <v>379</v>
      </c>
      <c r="B255" s="1" t="s">
        <v>377</v>
      </c>
      <c r="C255" t="s">
        <v>1</v>
      </c>
      <c r="D255" t="s">
        <v>307</v>
      </c>
      <c r="E255" t="s">
        <v>308</v>
      </c>
      <c r="F255" t="s">
        <v>309</v>
      </c>
      <c r="G255">
        <v>833</v>
      </c>
      <c r="H255">
        <v>833</v>
      </c>
      <c r="I255">
        <v>833</v>
      </c>
      <c r="J255">
        <v>833</v>
      </c>
      <c r="L255" s="2" t="s">
        <v>310</v>
      </c>
      <c r="M255" s="2" t="s">
        <v>310</v>
      </c>
      <c r="N255" s="2" t="s">
        <v>310</v>
      </c>
      <c r="O255" s="2">
        <v>0</v>
      </c>
      <c r="P255" s="2">
        <v>0</v>
      </c>
      <c r="Q255" s="2" t="s">
        <v>310</v>
      </c>
      <c r="R255" s="2">
        <v>779.57</v>
      </c>
      <c r="S255" s="2" t="s">
        <v>310</v>
      </c>
      <c r="T255" s="2" t="s">
        <v>310</v>
      </c>
      <c r="U255" s="2">
        <f>+Tabla3[[#This Row],[EX SERVICE]]</f>
        <v>779.57</v>
      </c>
      <c r="V255" t="s">
        <v>179</v>
      </c>
    </row>
    <row r="256" spans="1:22" hidden="1" x14ac:dyDescent="0.25">
      <c r="A256" t="s">
        <v>379</v>
      </c>
      <c r="B256" s="1" t="s">
        <v>377</v>
      </c>
      <c r="C256" t="s">
        <v>1</v>
      </c>
      <c r="D256" t="s">
        <v>307</v>
      </c>
      <c r="E256" t="s">
        <v>308</v>
      </c>
      <c r="F256" t="s">
        <v>309</v>
      </c>
      <c r="G256">
        <v>834</v>
      </c>
      <c r="H256">
        <v>834</v>
      </c>
      <c r="I256">
        <v>834</v>
      </c>
      <c r="J256">
        <v>834</v>
      </c>
      <c r="L256" s="2" t="s">
        <v>310</v>
      </c>
      <c r="M256" s="2" t="s">
        <v>310</v>
      </c>
      <c r="N256" s="2" t="s">
        <v>310</v>
      </c>
      <c r="O256" s="2">
        <v>0</v>
      </c>
      <c r="P256" s="2">
        <v>0</v>
      </c>
      <c r="Q256" s="2" t="s">
        <v>310</v>
      </c>
      <c r="R256" s="2">
        <v>725</v>
      </c>
      <c r="S256" s="2" t="s">
        <v>310</v>
      </c>
      <c r="T256" s="2" t="s">
        <v>310</v>
      </c>
      <c r="U256" s="2">
        <f>+Tabla3[[#This Row],[EX SERVICE]]</f>
        <v>725</v>
      </c>
      <c r="V256" t="s">
        <v>179</v>
      </c>
    </row>
    <row r="257" spans="1:22" hidden="1" x14ac:dyDescent="0.25">
      <c r="A257" t="s">
        <v>379</v>
      </c>
      <c r="B257" s="1" t="s">
        <v>376</v>
      </c>
      <c r="C257" t="s">
        <v>1</v>
      </c>
      <c r="D257" t="s">
        <v>307</v>
      </c>
      <c r="E257" t="s">
        <v>308</v>
      </c>
      <c r="F257" t="s">
        <v>309</v>
      </c>
      <c r="G257">
        <v>835</v>
      </c>
      <c r="H257">
        <v>835</v>
      </c>
      <c r="I257">
        <v>835</v>
      </c>
      <c r="J257">
        <v>835</v>
      </c>
      <c r="L257" s="2" t="s">
        <v>310</v>
      </c>
      <c r="M257" s="2" t="s">
        <v>310</v>
      </c>
      <c r="N257" s="2" t="s">
        <v>310</v>
      </c>
      <c r="O257" s="2">
        <v>0</v>
      </c>
      <c r="P257" s="2">
        <v>0</v>
      </c>
      <c r="Q257" s="2" t="s">
        <v>310</v>
      </c>
      <c r="R257" s="2">
        <v>390</v>
      </c>
      <c r="S257" s="2" t="s">
        <v>310</v>
      </c>
      <c r="T257" s="2" t="s">
        <v>310</v>
      </c>
      <c r="U257" s="2">
        <f>+Tabla3[[#This Row],[EX SERVICE]]</f>
        <v>390</v>
      </c>
      <c r="V257" t="s">
        <v>179</v>
      </c>
    </row>
    <row r="258" spans="1:22" hidden="1" x14ac:dyDescent="0.25">
      <c r="A258" t="s">
        <v>379</v>
      </c>
      <c r="B258" s="1" t="s">
        <v>376</v>
      </c>
      <c r="C258" t="s">
        <v>1</v>
      </c>
      <c r="D258" t="s">
        <v>307</v>
      </c>
      <c r="E258" t="s">
        <v>308</v>
      </c>
      <c r="F258" t="s">
        <v>309</v>
      </c>
      <c r="G258">
        <v>836</v>
      </c>
      <c r="H258">
        <v>836</v>
      </c>
      <c r="I258">
        <v>836</v>
      </c>
      <c r="J258">
        <v>836</v>
      </c>
      <c r="L258" s="2" t="s">
        <v>310</v>
      </c>
      <c r="M258" s="2" t="s">
        <v>310</v>
      </c>
      <c r="N258" s="2" t="s">
        <v>310</v>
      </c>
      <c r="O258" s="2">
        <v>0</v>
      </c>
      <c r="P258" s="2">
        <v>0</v>
      </c>
      <c r="Q258" s="2" t="s">
        <v>310</v>
      </c>
      <c r="R258" s="2">
        <v>1052.5</v>
      </c>
      <c r="S258" s="2" t="s">
        <v>310</v>
      </c>
      <c r="T258" s="2" t="s">
        <v>310</v>
      </c>
      <c r="U258" s="2">
        <f>+Tabla3[[#This Row],[EX SERVICE]]</f>
        <v>1052.5</v>
      </c>
      <c r="V258" t="s">
        <v>179</v>
      </c>
    </row>
    <row r="259" spans="1:22" hidden="1" x14ac:dyDescent="0.25">
      <c r="A259" t="s">
        <v>379</v>
      </c>
      <c r="B259" s="1" t="s">
        <v>376</v>
      </c>
      <c r="C259" t="s">
        <v>1</v>
      </c>
      <c r="D259" t="s">
        <v>307</v>
      </c>
      <c r="E259" t="s">
        <v>308</v>
      </c>
      <c r="F259" t="s">
        <v>309</v>
      </c>
      <c r="G259">
        <v>837</v>
      </c>
      <c r="H259">
        <v>837</v>
      </c>
      <c r="I259">
        <v>837</v>
      </c>
      <c r="J259">
        <v>837</v>
      </c>
      <c r="L259" s="2" t="s">
        <v>310</v>
      </c>
      <c r="M259" s="2" t="s">
        <v>310</v>
      </c>
      <c r="N259" s="2" t="s">
        <v>310</v>
      </c>
      <c r="O259" s="2">
        <v>0</v>
      </c>
      <c r="P259" s="2">
        <v>0</v>
      </c>
      <c r="Q259" s="2" t="s">
        <v>310</v>
      </c>
      <c r="R259" s="2">
        <v>1052.5</v>
      </c>
      <c r="S259" s="2" t="s">
        <v>310</v>
      </c>
      <c r="T259" s="2" t="s">
        <v>310</v>
      </c>
      <c r="U259" s="2">
        <f>+Tabla3[[#This Row],[EX SERVICE]]</f>
        <v>1052.5</v>
      </c>
      <c r="V259" t="s">
        <v>179</v>
      </c>
    </row>
    <row r="260" spans="1:22" hidden="1" x14ac:dyDescent="0.25">
      <c r="A260" t="s">
        <v>379</v>
      </c>
      <c r="B260" s="1" t="s">
        <v>376</v>
      </c>
      <c r="C260" t="s">
        <v>1</v>
      </c>
      <c r="D260" t="s">
        <v>307</v>
      </c>
      <c r="E260" t="s">
        <v>308</v>
      </c>
      <c r="F260" t="s">
        <v>309</v>
      </c>
      <c r="G260">
        <v>838</v>
      </c>
      <c r="H260">
        <v>838</v>
      </c>
      <c r="I260">
        <v>838</v>
      </c>
      <c r="J260">
        <v>838</v>
      </c>
      <c r="L260" s="2" t="s">
        <v>310</v>
      </c>
      <c r="M260" s="2" t="s">
        <v>310</v>
      </c>
      <c r="N260" s="2" t="s">
        <v>310</v>
      </c>
      <c r="O260" s="2">
        <v>0</v>
      </c>
      <c r="P260" s="2">
        <v>0</v>
      </c>
      <c r="Q260" s="2" t="s">
        <v>310</v>
      </c>
      <c r="R260" s="2">
        <v>997.5</v>
      </c>
      <c r="S260" s="2" t="s">
        <v>310</v>
      </c>
      <c r="T260" s="2" t="s">
        <v>310</v>
      </c>
      <c r="U260" s="2">
        <f>+Tabla3[[#This Row],[EX SERVICE]]</f>
        <v>997.5</v>
      </c>
      <c r="V260" t="s">
        <v>179</v>
      </c>
    </row>
    <row r="261" spans="1:22" hidden="1" x14ac:dyDescent="0.25">
      <c r="A261" t="s">
        <v>379</v>
      </c>
      <c r="B261" s="1" t="s">
        <v>376</v>
      </c>
      <c r="C261" t="s">
        <v>1</v>
      </c>
      <c r="D261" t="s">
        <v>307</v>
      </c>
      <c r="E261" t="s">
        <v>308</v>
      </c>
      <c r="F261" t="s">
        <v>309</v>
      </c>
      <c r="G261">
        <v>839</v>
      </c>
      <c r="H261">
        <v>839</v>
      </c>
      <c r="I261">
        <v>839</v>
      </c>
      <c r="J261">
        <v>839</v>
      </c>
      <c r="L261" s="2" t="s">
        <v>310</v>
      </c>
      <c r="M261" s="2" t="s">
        <v>310</v>
      </c>
      <c r="N261" s="2" t="s">
        <v>310</v>
      </c>
      <c r="O261" s="2">
        <v>0</v>
      </c>
      <c r="P261" s="2">
        <v>0</v>
      </c>
      <c r="Q261" s="2" t="s">
        <v>310</v>
      </c>
      <c r="R261" s="2">
        <v>1052.5</v>
      </c>
      <c r="S261" s="2" t="s">
        <v>310</v>
      </c>
      <c r="T261" s="2" t="s">
        <v>310</v>
      </c>
      <c r="U261" s="2">
        <f>+Tabla3[[#This Row],[EX SERVICE]]</f>
        <v>1052.5</v>
      </c>
      <c r="V261" t="s">
        <v>179</v>
      </c>
    </row>
    <row r="262" spans="1:22" hidden="1" x14ac:dyDescent="0.25">
      <c r="A262" t="s">
        <v>379</v>
      </c>
      <c r="B262" s="1" t="s">
        <v>376</v>
      </c>
      <c r="C262" t="s">
        <v>1</v>
      </c>
      <c r="D262" t="s">
        <v>307</v>
      </c>
      <c r="E262" t="s">
        <v>308</v>
      </c>
      <c r="F262" t="s">
        <v>309</v>
      </c>
      <c r="G262">
        <v>840</v>
      </c>
      <c r="H262">
        <v>840</v>
      </c>
      <c r="I262">
        <v>840</v>
      </c>
      <c r="J262">
        <v>840</v>
      </c>
      <c r="L262" s="2" t="s">
        <v>310</v>
      </c>
      <c r="M262" s="2" t="s">
        <v>310</v>
      </c>
      <c r="N262" s="2" t="s">
        <v>310</v>
      </c>
      <c r="O262" s="2">
        <v>0</v>
      </c>
      <c r="P262" s="2">
        <v>0</v>
      </c>
      <c r="Q262" s="2" t="s">
        <v>310</v>
      </c>
      <c r="R262" s="2">
        <v>892.5</v>
      </c>
      <c r="S262" s="2" t="s">
        <v>310</v>
      </c>
      <c r="T262" s="2" t="s">
        <v>310</v>
      </c>
      <c r="U262" s="2">
        <f>+Tabla3[[#This Row],[EX SERVICE]]</f>
        <v>892.5</v>
      </c>
      <c r="V262" t="s">
        <v>179</v>
      </c>
    </row>
    <row r="263" spans="1:22" hidden="1" x14ac:dyDescent="0.25">
      <c r="A263" t="s">
        <v>379</v>
      </c>
      <c r="B263" s="1" t="s">
        <v>376</v>
      </c>
      <c r="C263" t="s">
        <v>1</v>
      </c>
      <c r="D263" t="s">
        <v>307</v>
      </c>
      <c r="E263" t="s">
        <v>308</v>
      </c>
      <c r="F263" t="s">
        <v>309</v>
      </c>
      <c r="G263">
        <v>841</v>
      </c>
      <c r="H263">
        <v>841</v>
      </c>
      <c r="I263">
        <v>841</v>
      </c>
      <c r="J263">
        <v>841</v>
      </c>
      <c r="L263" s="2" t="s">
        <v>310</v>
      </c>
      <c r="M263" s="2" t="s">
        <v>310</v>
      </c>
      <c r="N263" s="2" t="s">
        <v>310</v>
      </c>
      <c r="O263" s="2">
        <v>0</v>
      </c>
      <c r="P263" s="2">
        <v>0</v>
      </c>
      <c r="Q263" s="2" t="s">
        <v>310</v>
      </c>
      <c r="R263" s="2">
        <v>45</v>
      </c>
      <c r="S263" s="2" t="s">
        <v>310</v>
      </c>
      <c r="T263" s="2" t="s">
        <v>310</v>
      </c>
      <c r="U263" s="2">
        <f>+Tabla3[[#This Row],[EX SERVICE]]</f>
        <v>45</v>
      </c>
      <c r="V263" t="s">
        <v>179</v>
      </c>
    </row>
    <row r="264" spans="1:22" hidden="1" x14ac:dyDescent="0.25">
      <c r="A264" t="s">
        <v>379</v>
      </c>
      <c r="B264" s="1" t="s">
        <v>375</v>
      </c>
      <c r="C264" t="s">
        <v>1</v>
      </c>
      <c r="D264" t="s">
        <v>307</v>
      </c>
      <c r="E264" t="s">
        <v>308</v>
      </c>
      <c r="F264" t="s">
        <v>309</v>
      </c>
      <c r="G264">
        <v>842</v>
      </c>
      <c r="H264">
        <v>842</v>
      </c>
      <c r="I264">
        <v>842</v>
      </c>
      <c r="J264">
        <v>842</v>
      </c>
      <c r="L264" s="2" t="s">
        <v>310</v>
      </c>
      <c r="M264" s="2" t="s">
        <v>310</v>
      </c>
      <c r="N264" s="2" t="s">
        <v>310</v>
      </c>
      <c r="O264" s="2">
        <v>0</v>
      </c>
      <c r="P264" s="2">
        <v>0</v>
      </c>
      <c r="Q264" s="2" t="s">
        <v>310</v>
      </c>
      <c r="R264" s="2">
        <v>302.5</v>
      </c>
      <c r="S264" s="2" t="s">
        <v>310</v>
      </c>
      <c r="T264" s="2" t="s">
        <v>310</v>
      </c>
      <c r="U264" s="2">
        <f>+Tabla3[[#This Row],[EX SERVICE]]</f>
        <v>302.5</v>
      </c>
      <c r="V264" t="s">
        <v>179</v>
      </c>
    </row>
    <row r="265" spans="1:22" hidden="1" x14ac:dyDescent="0.25">
      <c r="A265" t="s">
        <v>379</v>
      </c>
      <c r="B265" s="1" t="s">
        <v>375</v>
      </c>
      <c r="C265" t="s">
        <v>1</v>
      </c>
      <c r="D265" t="s">
        <v>307</v>
      </c>
      <c r="E265" t="s">
        <v>308</v>
      </c>
      <c r="F265" t="s">
        <v>309</v>
      </c>
      <c r="G265">
        <v>843</v>
      </c>
      <c r="H265">
        <v>843</v>
      </c>
      <c r="I265">
        <v>843</v>
      </c>
      <c r="J265">
        <v>843</v>
      </c>
      <c r="L265" s="2" t="s">
        <v>310</v>
      </c>
      <c r="M265" s="2" t="s">
        <v>310</v>
      </c>
      <c r="N265" s="2" t="s">
        <v>310</v>
      </c>
      <c r="O265" s="2">
        <v>0</v>
      </c>
      <c r="P265" s="2">
        <v>0</v>
      </c>
      <c r="Q265" s="2" t="s">
        <v>310</v>
      </c>
      <c r="R265" s="2">
        <v>90</v>
      </c>
      <c r="S265" s="2" t="s">
        <v>310</v>
      </c>
      <c r="T265" s="2" t="s">
        <v>310</v>
      </c>
      <c r="U265" s="2">
        <f>+Tabla3[[#This Row],[EX SERVICE]]</f>
        <v>90</v>
      </c>
      <c r="V265" t="s">
        <v>179</v>
      </c>
    </row>
    <row r="266" spans="1:22" hidden="1" x14ac:dyDescent="0.25">
      <c r="A266" t="s">
        <v>379</v>
      </c>
      <c r="B266" s="1" t="s">
        <v>375</v>
      </c>
      <c r="C266" t="s">
        <v>1</v>
      </c>
      <c r="D266" t="s">
        <v>307</v>
      </c>
      <c r="E266" t="s">
        <v>308</v>
      </c>
      <c r="F266" t="s">
        <v>309</v>
      </c>
      <c r="G266">
        <v>844</v>
      </c>
      <c r="H266">
        <v>844</v>
      </c>
      <c r="I266">
        <v>844</v>
      </c>
      <c r="J266">
        <v>844</v>
      </c>
      <c r="L266" s="2" t="s">
        <v>310</v>
      </c>
      <c r="M266" s="2" t="s">
        <v>310</v>
      </c>
      <c r="N266" s="2" t="s">
        <v>310</v>
      </c>
      <c r="O266" s="2">
        <v>0</v>
      </c>
      <c r="P266" s="2">
        <v>0</v>
      </c>
      <c r="Q266" s="2" t="s">
        <v>310</v>
      </c>
      <c r="R266" s="2">
        <v>650</v>
      </c>
      <c r="S266" s="2" t="s">
        <v>310</v>
      </c>
      <c r="T266" s="2" t="s">
        <v>310</v>
      </c>
      <c r="U266" s="2">
        <f>+Tabla3[[#This Row],[EX SERVICE]]</f>
        <v>650</v>
      </c>
      <c r="V266" t="s">
        <v>179</v>
      </c>
    </row>
    <row r="267" spans="1:22" hidden="1" x14ac:dyDescent="0.25">
      <c r="A267" t="s">
        <v>379</v>
      </c>
      <c r="B267" s="1" t="s">
        <v>375</v>
      </c>
      <c r="C267" t="s">
        <v>1</v>
      </c>
      <c r="D267" t="s">
        <v>307</v>
      </c>
      <c r="E267" t="s">
        <v>308</v>
      </c>
      <c r="F267" t="s">
        <v>309</v>
      </c>
      <c r="G267">
        <v>845</v>
      </c>
      <c r="H267">
        <v>845</v>
      </c>
      <c r="I267">
        <v>845</v>
      </c>
      <c r="J267">
        <v>845</v>
      </c>
      <c r="L267" s="2" t="s">
        <v>310</v>
      </c>
      <c r="M267" s="2" t="s">
        <v>310</v>
      </c>
      <c r="N267" s="2" t="s">
        <v>310</v>
      </c>
      <c r="O267" s="2">
        <v>0</v>
      </c>
      <c r="P267" s="2">
        <v>0</v>
      </c>
      <c r="Q267" s="2" t="s">
        <v>310</v>
      </c>
      <c r="R267" s="2">
        <v>0</v>
      </c>
      <c r="S267" s="2" t="s">
        <v>310</v>
      </c>
      <c r="T267" s="2" t="s">
        <v>310</v>
      </c>
      <c r="U267" s="2">
        <f>+Tabla3[[#This Row],[EX SERVICE]]</f>
        <v>0</v>
      </c>
      <c r="V267" t="s">
        <v>179</v>
      </c>
    </row>
    <row r="268" spans="1:22" hidden="1" x14ac:dyDescent="0.25">
      <c r="A268" t="s">
        <v>379</v>
      </c>
      <c r="B268" s="1" t="s">
        <v>375</v>
      </c>
      <c r="C268" t="s">
        <v>1</v>
      </c>
      <c r="D268" t="s">
        <v>307</v>
      </c>
      <c r="E268" t="s">
        <v>308</v>
      </c>
      <c r="F268" t="s">
        <v>309</v>
      </c>
      <c r="G268">
        <v>846</v>
      </c>
      <c r="H268">
        <v>846</v>
      </c>
      <c r="I268">
        <v>846</v>
      </c>
      <c r="J268">
        <v>846</v>
      </c>
      <c r="L268" s="2" t="s">
        <v>310</v>
      </c>
      <c r="M268" s="2" t="s">
        <v>310</v>
      </c>
      <c r="N268" s="2" t="s">
        <v>310</v>
      </c>
      <c r="O268" s="2">
        <v>0</v>
      </c>
      <c r="P268" s="2">
        <v>0</v>
      </c>
      <c r="Q268" s="2" t="s">
        <v>310</v>
      </c>
      <c r="R268" s="2">
        <v>840</v>
      </c>
      <c r="S268" s="2" t="s">
        <v>310</v>
      </c>
      <c r="T268" s="2" t="s">
        <v>310</v>
      </c>
      <c r="U268" s="2">
        <f>+Tabla3[[#This Row],[EX SERVICE]]</f>
        <v>840</v>
      </c>
      <c r="V268" t="s">
        <v>179</v>
      </c>
    </row>
    <row r="269" spans="1:22" hidden="1" x14ac:dyDescent="0.25">
      <c r="A269" t="s">
        <v>379</v>
      </c>
      <c r="B269" s="1" t="s">
        <v>375</v>
      </c>
      <c r="C269" t="s">
        <v>1</v>
      </c>
      <c r="D269" t="s">
        <v>307</v>
      </c>
      <c r="E269" t="s">
        <v>308</v>
      </c>
      <c r="F269" t="s">
        <v>309</v>
      </c>
      <c r="G269">
        <v>847</v>
      </c>
      <c r="H269">
        <v>847</v>
      </c>
      <c r="I269">
        <v>847</v>
      </c>
      <c r="J269">
        <v>847</v>
      </c>
      <c r="L269" s="2" t="s">
        <v>310</v>
      </c>
      <c r="M269" s="2" t="s">
        <v>310</v>
      </c>
      <c r="N269" s="2" t="s">
        <v>310</v>
      </c>
      <c r="O269" s="2">
        <v>0</v>
      </c>
      <c r="P269" s="2">
        <v>0</v>
      </c>
      <c r="Q269" s="2" t="s">
        <v>310</v>
      </c>
      <c r="R269" s="2">
        <v>525</v>
      </c>
      <c r="S269" s="2" t="s">
        <v>310</v>
      </c>
      <c r="T269" s="2" t="s">
        <v>310</v>
      </c>
      <c r="U269" s="2">
        <f>+Tabla3[[#This Row],[EX SERVICE]]</f>
        <v>525</v>
      </c>
      <c r="V269" t="s">
        <v>179</v>
      </c>
    </row>
    <row r="270" spans="1:22" hidden="1" x14ac:dyDescent="0.25">
      <c r="A270" t="s">
        <v>379</v>
      </c>
      <c r="B270" s="1" t="s">
        <v>375</v>
      </c>
      <c r="C270" t="s">
        <v>1</v>
      </c>
      <c r="D270" t="s">
        <v>307</v>
      </c>
      <c r="E270" t="s">
        <v>308</v>
      </c>
      <c r="F270" t="s">
        <v>309</v>
      </c>
      <c r="G270">
        <v>848</v>
      </c>
      <c r="H270">
        <v>848</v>
      </c>
      <c r="I270">
        <v>848</v>
      </c>
      <c r="J270">
        <v>848</v>
      </c>
      <c r="L270" s="2" t="s">
        <v>310</v>
      </c>
      <c r="M270" s="2" t="s">
        <v>310</v>
      </c>
      <c r="N270" s="2" t="s">
        <v>310</v>
      </c>
      <c r="O270" s="2">
        <v>0</v>
      </c>
      <c r="P270" s="2">
        <v>0</v>
      </c>
      <c r="Q270" s="2" t="s">
        <v>310</v>
      </c>
      <c r="R270" s="2">
        <v>550</v>
      </c>
      <c r="S270" s="2" t="s">
        <v>310</v>
      </c>
      <c r="T270" s="2" t="s">
        <v>310</v>
      </c>
      <c r="U270" s="2">
        <f>+Tabla3[[#This Row],[EX SERVICE]]</f>
        <v>550</v>
      </c>
      <c r="V270" t="s">
        <v>179</v>
      </c>
    </row>
    <row r="271" spans="1:22" hidden="1" x14ac:dyDescent="0.25">
      <c r="A271" t="s">
        <v>379</v>
      </c>
      <c r="B271" s="1" t="s">
        <v>375</v>
      </c>
      <c r="C271" t="s">
        <v>1</v>
      </c>
      <c r="D271" t="s">
        <v>307</v>
      </c>
      <c r="E271" t="s">
        <v>308</v>
      </c>
      <c r="F271" t="s">
        <v>309</v>
      </c>
      <c r="G271">
        <v>849</v>
      </c>
      <c r="H271">
        <v>849</v>
      </c>
      <c r="I271">
        <v>849</v>
      </c>
      <c r="J271">
        <v>849</v>
      </c>
      <c r="L271" s="2" t="s">
        <v>310</v>
      </c>
      <c r="M271" s="2" t="s">
        <v>310</v>
      </c>
      <c r="N271" s="2" t="s">
        <v>310</v>
      </c>
      <c r="O271" s="2">
        <v>0</v>
      </c>
      <c r="P271" s="2">
        <v>0</v>
      </c>
      <c r="Q271" s="2" t="s">
        <v>310</v>
      </c>
      <c r="R271" s="2">
        <v>707.05</v>
      </c>
      <c r="S271" s="2" t="s">
        <v>310</v>
      </c>
      <c r="T271" s="2" t="s">
        <v>310</v>
      </c>
      <c r="U271" s="2">
        <f>+Tabla3[[#This Row],[EX SERVICE]]</f>
        <v>707.05</v>
      </c>
      <c r="V271" t="s">
        <v>179</v>
      </c>
    </row>
    <row r="272" spans="1:22" hidden="1" x14ac:dyDescent="0.25">
      <c r="A272" t="s">
        <v>379</v>
      </c>
      <c r="B272" s="1" t="s">
        <v>375</v>
      </c>
      <c r="C272" t="s">
        <v>1</v>
      </c>
      <c r="D272" t="s">
        <v>307</v>
      </c>
      <c r="E272" t="s">
        <v>308</v>
      </c>
      <c r="F272" t="s">
        <v>309</v>
      </c>
      <c r="G272">
        <v>850</v>
      </c>
      <c r="H272">
        <v>850</v>
      </c>
      <c r="I272">
        <v>850</v>
      </c>
      <c r="J272">
        <v>850</v>
      </c>
      <c r="L272" s="2" t="s">
        <v>310</v>
      </c>
      <c r="M272" s="2" t="s">
        <v>310</v>
      </c>
      <c r="N272" s="2" t="s">
        <v>310</v>
      </c>
      <c r="O272" s="2">
        <v>0</v>
      </c>
      <c r="P272" s="2">
        <v>0</v>
      </c>
      <c r="Q272" s="2" t="s">
        <v>310</v>
      </c>
      <c r="R272" s="2">
        <v>440</v>
      </c>
      <c r="S272" s="2" t="s">
        <v>310</v>
      </c>
      <c r="T272" s="2" t="s">
        <v>310</v>
      </c>
      <c r="U272" s="2">
        <f>+Tabla3[[#This Row],[EX SERVICE]]</f>
        <v>440</v>
      </c>
      <c r="V272" t="s">
        <v>179</v>
      </c>
    </row>
    <row r="273" spans="1:22" hidden="1" x14ac:dyDescent="0.25">
      <c r="A273" t="s">
        <v>379</v>
      </c>
      <c r="B273" s="1" t="s">
        <v>375</v>
      </c>
      <c r="C273" t="s">
        <v>1</v>
      </c>
      <c r="D273" t="s">
        <v>307</v>
      </c>
      <c r="E273" t="s">
        <v>308</v>
      </c>
      <c r="F273" t="s">
        <v>309</v>
      </c>
      <c r="G273">
        <v>851</v>
      </c>
      <c r="H273">
        <v>851</v>
      </c>
      <c r="I273">
        <v>851</v>
      </c>
      <c r="J273">
        <v>851</v>
      </c>
      <c r="L273" s="2" t="s">
        <v>310</v>
      </c>
      <c r="M273" s="2" t="s">
        <v>310</v>
      </c>
      <c r="N273" s="2" t="s">
        <v>310</v>
      </c>
      <c r="O273" s="2">
        <v>0</v>
      </c>
      <c r="P273" s="2">
        <v>0</v>
      </c>
      <c r="Q273" s="2" t="s">
        <v>310</v>
      </c>
      <c r="R273" s="2">
        <v>508.2</v>
      </c>
      <c r="S273" s="2" t="s">
        <v>310</v>
      </c>
      <c r="T273" s="2" t="s">
        <v>310</v>
      </c>
      <c r="U273" s="2">
        <f>+Tabla3[[#This Row],[EX SERVICE]]</f>
        <v>508.2</v>
      </c>
      <c r="V273" t="s">
        <v>179</v>
      </c>
    </row>
    <row r="274" spans="1:22" hidden="1" x14ac:dyDescent="0.25">
      <c r="A274" t="s">
        <v>379</v>
      </c>
      <c r="B274" s="1" t="s">
        <v>375</v>
      </c>
      <c r="C274" t="s">
        <v>1</v>
      </c>
      <c r="D274" t="s">
        <v>307</v>
      </c>
      <c r="E274" t="s">
        <v>308</v>
      </c>
      <c r="F274" t="s">
        <v>309</v>
      </c>
      <c r="G274">
        <v>852</v>
      </c>
      <c r="H274">
        <v>852</v>
      </c>
      <c r="I274">
        <v>852</v>
      </c>
      <c r="J274">
        <v>852</v>
      </c>
      <c r="L274" s="2" t="s">
        <v>310</v>
      </c>
      <c r="M274" s="2" t="s">
        <v>310</v>
      </c>
      <c r="N274" s="2" t="s">
        <v>310</v>
      </c>
      <c r="O274" s="2">
        <v>0</v>
      </c>
      <c r="P274" s="2">
        <v>0</v>
      </c>
      <c r="Q274" s="2" t="s">
        <v>310</v>
      </c>
      <c r="R274" s="2">
        <v>412.5</v>
      </c>
      <c r="S274" s="2" t="s">
        <v>310</v>
      </c>
      <c r="T274" s="2" t="s">
        <v>310</v>
      </c>
      <c r="U274" s="2">
        <f>+Tabla3[[#This Row],[EX SERVICE]]</f>
        <v>412.5</v>
      </c>
      <c r="V274" t="s">
        <v>179</v>
      </c>
    </row>
    <row r="275" spans="1:22" hidden="1" x14ac:dyDescent="0.25">
      <c r="A275" t="s">
        <v>379</v>
      </c>
      <c r="B275" s="1" t="s">
        <v>375</v>
      </c>
      <c r="C275" t="s">
        <v>1</v>
      </c>
      <c r="D275" t="s">
        <v>307</v>
      </c>
      <c r="E275" t="s">
        <v>308</v>
      </c>
      <c r="F275" t="s">
        <v>309</v>
      </c>
      <c r="G275">
        <v>853</v>
      </c>
      <c r="H275">
        <v>853</v>
      </c>
      <c r="I275">
        <v>853</v>
      </c>
      <c r="J275">
        <v>853</v>
      </c>
      <c r="L275" s="2" t="s">
        <v>310</v>
      </c>
      <c r="M275" s="2" t="s">
        <v>310</v>
      </c>
      <c r="N275" s="2" t="s">
        <v>310</v>
      </c>
      <c r="O275" s="2">
        <v>0</v>
      </c>
      <c r="P275" s="2">
        <v>0</v>
      </c>
      <c r="Q275" s="2" t="s">
        <v>310</v>
      </c>
      <c r="R275" s="2">
        <v>1408</v>
      </c>
      <c r="S275" s="2" t="s">
        <v>310</v>
      </c>
      <c r="T275" s="2" t="s">
        <v>310</v>
      </c>
      <c r="U275" s="2">
        <f>+Tabla3[[#This Row],[EX SERVICE]]</f>
        <v>1408</v>
      </c>
      <c r="V275" t="s">
        <v>179</v>
      </c>
    </row>
    <row r="276" spans="1:22" hidden="1" x14ac:dyDescent="0.25">
      <c r="A276" t="s">
        <v>379</v>
      </c>
      <c r="B276" s="1" t="s">
        <v>375</v>
      </c>
      <c r="C276" t="s">
        <v>1</v>
      </c>
      <c r="D276" t="s">
        <v>307</v>
      </c>
      <c r="E276" t="s">
        <v>308</v>
      </c>
      <c r="F276" t="s">
        <v>309</v>
      </c>
      <c r="G276">
        <v>854</v>
      </c>
      <c r="H276">
        <v>854</v>
      </c>
      <c r="I276">
        <v>854</v>
      </c>
      <c r="J276">
        <v>854</v>
      </c>
      <c r="L276" s="2" t="s">
        <v>310</v>
      </c>
      <c r="M276" s="2" t="s">
        <v>310</v>
      </c>
      <c r="N276" s="2" t="s">
        <v>310</v>
      </c>
      <c r="O276" s="2">
        <v>0</v>
      </c>
      <c r="P276" s="2">
        <v>0</v>
      </c>
      <c r="Q276" s="2" t="s">
        <v>310</v>
      </c>
      <c r="R276" s="2">
        <v>1342</v>
      </c>
      <c r="S276" s="2" t="s">
        <v>310</v>
      </c>
      <c r="T276" s="2" t="s">
        <v>310</v>
      </c>
      <c r="U276" s="2">
        <f>+Tabla3[[#This Row],[EX SERVICE]]</f>
        <v>1342</v>
      </c>
      <c r="V276" t="s">
        <v>179</v>
      </c>
    </row>
    <row r="277" spans="1:22" hidden="1" x14ac:dyDescent="0.25">
      <c r="A277" t="s">
        <v>379</v>
      </c>
      <c r="B277" s="1" t="s">
        <v>375</v>
      </c>
      <c r="C277" t="s">
        <v>1</v>
      </c>
      <c r="D277" t="s">
        <v>307</v>
      </c>
      <c r="E277" t="s">
        <v>308</v>
      </c>
      <c r="F277" t="s">
        <v>309</v>
      </c>
      <c r="G277">
        <v>855</v>
      </c>
      <c r="H277">
        <v>855</v>
      </c>
      <c r="I277">
        <v>855</v>
      </c>
      <c r="J277">
        <v>855</v>
      </c>
      <c r="L277" s="2" t="s">
        <v>310</v>
      </c>
      <c r="M277" s="2" t="s">
        <v>310</v>
      </c>
      <c r="N277" s="2" t="s">
        <v>310</v>
      </c>
      <c r="O277" s="2">
        <v>0</v>
      </c>
      <c r="P277" s="2">
        <v>0</v>
      </c>
      <c r="Q277" s="2" t="s">
        <v>310</v>
      </c>
      <c r="R277" s="2">
        <v>500</v>
      </c>
      <c r="S277" s="2" t="s">
        <v>310</v>
      </c>
      <c r="T277" s="2" t="s">
        <v>310</v>
      </c>
      <c r="U277" s="2">
        <f>+Tabla3[[#This Row],[EX SERVICE]]</f>
        <v>500</v>
      </c>
      <c r="V277" t="s">
        <v>179</v>
      </c>
    </row>
    <row r="278" spans="1:22" hidden="1" x14ac:dyDescent="0.25">
      <c r="A278" t="s">
        <v>379</v>
      </c>
      <c r="B278" s="1" t="s">
        <v>375</v>
      </c>
      <c r="C278" t="s">
        <v>1</v>
      </c>
      <c r="D278" t="s">
        <v>307</v>
      </c>
      <c r="E278" t="s">
        <v>308</v>
      </c>
      <c r="F278" t="s">
        <v>309</v>
      </c>
      <c r="G278">
        <v>856</v>
      </c>
      <c r="H278">
        <v>856</v>
      </c>
      <c r="I278">
        <v>856</v>
      </c>
      <c r="J278">
        <v>856</v>
      </c>
      <c r="L278" s="2" t="s">
        <v>310</v>
      </c>
      <c r="M278" s="2" t="s">
        <v>310</v>
      </c>
      <c r="N278" s="2" t="s">
        <v>310</v>
      </c>
      <c r="O278" s="2">
        <v>0</v>
      </c>
      <c r="P278" s="2">
        <v>0</v>
      </c>
      <c r="Q278" s="2" t="s">
        <v>310</v>
      </c>
      <c r="R278" s="2">
        <v>1066.73</v>
      </c>
      <c r="S278" s="2" t="s">
        <v>310</v>
      </c>
      <c r="T278" s="2" t="s">
        <v>310</v>
      </c>
      <c r="U278" s="2">
        <f>+Tabla3[[#This Row],[EX SERVICE]]</f>
        <v>1066.73</v>
      </c>
      <c r="V278" t="s">
        <v>179</v>
      </c>
    </row>
    <row r="279" spans="1:22" hidden="1" x14ac:dyDescent="0.25">
      <c r="A279" t="s">
        <v>379</v>
      </c>
      <c r="B279" s="1" t="s">
        <v>375</v>
      </c>
      <c r="C279" t="s">
        <v>1</v>
      </c>
      <c r="D279" t="s">
        <v>307</v>
      </c>
      <c r="E279" t="s">
        <v>308</v>
      </c>
      <c r="F279" t="s">
        <v>309</v>
      </c>
      <c r="G279">
        <v>857</v>
      </c>
      <c r="H279">
        <v>857</v>
      </c>
      <c r="I279">
        <v>857</v>
      </c>
      <c r="J279">
        <v>857</v>
      </c>
      <c r="L279" s="2" t="s">
        <v>310</v>
      </c>
      <c r="M279" s="2" t="s">
        <v>310</v>
      </c>
      <c r="N279" s="2" t="s">
        <v>310</v>
      </c>
      <c r="O279" s="2">
        <v>0</v>
      </c>
      <c r="P279" s="2">
        <v>0</v>
      </c>
      <c r="Q279" s="2" t="s">
        <v>310</v>
      </c>
      <c r="R279" s="2">
        <v>90</v>
      </c>
      <c r="S279" s="2" t="s">
        <v>310</v>
      </c>
      <c r="T279" s="2" t="s">
        <v>310</v>
      </c>
      <c r="U279" s="2">
        <f>+Tabla3[[#This Row],[EX SERVICE]]</f>
        <v>90</v>
      </c>
      <c r="V279" t="s">
        <v>179</v>
      </c>
    </row>
    <row r="280" spans="1:22" hidden="1" x14ac:dyDescent="0.25">
      <c r="A280" t="s">
        <v>379</v>
      </c>
      <c r="B280" s="1" t="s">
        <v>374</v>
      </c>
      <c r="C280" t="s">
        <v>1</v>
      </c>
      <c r="D280" t="s">
        <v>307</v>
      </c>
      <c r="E280" t="s">
        <v>308</v>
      </c>
      <c r="F280" t="s">
        <v>309</v>
      </c>
      <c r="G280">
        <v>858</v>
      </c>
      <c r="H280">
        <v>858</v>
      </c>
      <c r="I280">
        <v>858</v>
      </c>
      <c r="J280">
        <v>858</v>
      </c>
      <c r="L280" s="2" t="s">
        <v>310</v>
      </c>
      <c r="M280" s="2" t="s">
        <v>310</v>
      </c>
      <c r="N280" s="2" t="s">
        <v>310</v>
      </c>
      <c r="O280" s="2">
        <v>0</v>
      </c>
      <c r="P280" s="2">
        <v>0</v>
      </c>
      <c r="Q280" s="2" t="s">
        <v>310</v>
      </c>
      <c r="R280" s="2">
        <v>360</v>
      </c>
      <c r="S280" s="2" t="s">
        <v>310</v>
      </c>
      <c r="T280" s="2" t="s">
        <v>310</v>
      </c>
      <c r="U280" s="2">
        <f>+Tabla3[[#This Row],[EX SERVICE]]</f>
        <v>360</v>
      </c>
      <c r="V280" t="s">
        <v>179</v>
      </c>
    </row>
    <row r="281" spans="1:22" hidden="1" x14ac:dyDescent="0.25">
      <c r="A281" t="s">
        <v>379</v>
      </c>
      <c r="B281" s="1" t="s">
        <v>374</v>
      </c>
      <c r="C281" t="s">
        <v>1</v>
      </c>
      <c r="D281" t="s">
        <v>307</v>
      </c>
      <c r="E281" t="s">
        <v>308</v>
      </c>
      <c r="F281" t="s">
        <v>309</v>
      </c>
      <c r="G281">
        <v>859</v>
      </c>
      <c r="H281">
        <v>859</v>
      </c>
      <c r="I281">
        <v>859</v>
      </c>
      <c r="J281">
        <v>859</v>
      </c>
      <c r="L281" s="2" t="s">
        <v>310</v>
      </c>
      <c r="M281" s="2" t="s">
        <v>310</v>
      </c>
      <c r="N281" s="2" t="s">
        <v>310</v>
      </c>
      <c r="O281" s="2">
        <v>0</v>
      </c>
      <c r="P281" s="2">
        <v>0</v>
      </c>
      <c r="Q281" s="2" t="s">
        <v>310</v>
      </c>
      <c r="R281" s="2">
        <v>0</v>
      </c>
      <c r="S281" s="2" t="s">
        <v>310</v>
      </c>
      <c r="T281" s="2" t="s">
        <v>310</v>
      </c>
      <c r="U281" s="2">
        <f>+Tabla3[[#This Row],[EX SERVICE]]</f>
        <v>0</v>
      </c>
      <c r="V281" t="s">
        <v>179</v>
      </c>
    </row>
    <row r="282" spans="1:22" hidden="1" x14ac:dyDescent="0.25">
      <c r="A282" t="s">
        <v>379</v>
      </c>
      <c r="B282" s="1" t="s">
        <v>374</v>
      </c>
      <c r="C282" t="s">
        <v>1</v>
      </c>
      <c r="D282" t="s">
        <v>307</v>
      </c>
      <c r="E282" t="s">
        <v>308</v>
      </c>
      <c r="F282" t="s">
        <v>309</v>
      </c>
      <c r="G282">
        <v>860</v>
      </c>
      <c r="H282">
        <v>860</v>
      </c>
      <c r="I282">
        <v>860</v>
      </c>
      <c r="J282">
        <v>860</v>
      </c>
      <c r="L282" s="2" t="s">
        <v>310</v>
      </c>
      <c r="M282" s="2" t="s">
        <v>310</v>
      </c>
      <c r="N282" s="2" t="s">
        <v>310</v>
      </c>
      <c r="O282" s="2">
        <v>0</v>
      </c>
      <c r="P282" s="2">
        <v>0</v>
      </c>
      <c r="Q282" s="2" t="s">
        <v>310</v>
      </c>
      <c r="R282" s="2">
        <v>1430</v>
      </c>
      <c r="S282" s="2" t="s">
        <v>310</v>
      </c>
      <c r="T282" s="2" t="s">
        <v>310</v>
      </c>
      <c r="U282" s="2">
        <f>+Tabla3[[#This Row],[EX SERVICE]]</f>
        <v>1430</v>
      </c>
      <c r="V282" t="s">
        <v>179</v>
      </c>
    </row>
    <row r="283" spans="1:22" hidden="1" x14ac:dyDescent="0.25">
      <c r="A283" t="s">
        <v>379</v>
      </c>
      <c r="B283" s="1" t="s">
        <v>374</v>
      </c>
      <c r="C283" t="s">
        <v>1</v>
      </c>
      <c r="D283" t="s">
        <v>307</v>
      </c>
      <c r="E283" t="s">
        <v>308</v>
      </c>
      <c r="F283" t="s">
        <v>309</v>
      </c>
      <c r="G283">
        <v>861</v>
      </c>
      <c r="H283">
        <v>861</v>
      </c>
      <c r="I283">
        <v>861</v>
      </c>
      <c r="J283">
        <v>861</v>
      </c>
      <c r="L283" s="2" t="s">
        <v>310</v>
      </c>
      <c r="M283" s="2" t="s">
        <v>310</v>
      </c>
      <c r="N283" s="2" t="s">
        <v>310</v>
      </c>
      <c r="O283" s="2">
        <v>0</v>
      </c>
      <c r="P283" s="2">
        <v>0</v>
      </c>
      <c r="Q283" s="2" t="s">
        <v>310</v>
      </c>
      <c r="R283" s="2">
        <v>750</v>
      </c>
      <c r="S283" s="2" t="s">
        <v>310</v>
      </c>
      <c r="T283" s="2" t="s">
        <v>310</v>
      </c>
      <c r="U283" s="2">
        <f>+Tabla3[[#This Row],[EX SERVICE]]</f>
        <v>750</v>
      </c>
      <c r="V283" t="s">
        <v>179</v>
      </c>
    </row>
    <row r="284" spans="1:22" hidden="1" x14ac:dyDescent="0.25">
      <c r="A284" t="s">
        <v>379</v>
      </c>
      <c r="B284" s="1" t="s">
        <v>373</v>
      </c>
      <c r="C284" t="s">
        <v>1</v>
      </c>
      <c r="D284" t="s">
        <v>307</v>
      </c>
      <c r="E284" t="s">
        <v>308</v>
      </c>
      <c r="F284" t="s">
        <v>309</v>
      </c>
      <c r="G284">
        <v>862</v>
      </c>
      <c r="H284">
        <v>862</v>
      </c>
      <c r="I284">
        <v>862</v>
      </c>
      <c r="J284">
        <v>862</v>
      </c>
      <c r="L284" s="2" t="s">
        <v>310</v>
      </c>
      <c r="M284" s="2" t="s">
        <v>310</v>
      </c>
      <c r="N284" s="2" t="s">
        <v>310</v>
      </c>
      <c r="O284" s="2">
        <v>0</v>
      </c>
      <c r="P284" s="2">
        <v>0</v>
      </c>
      <c r="Q284" s="2" t="s">
        <v>310</v>
      </c>
      <c r="R284" s="2">
        <v>95</v>
      </c>
      <c r="S284" s="2" t="s">
        <v>310</v>
      </c>
      <c r="T284" s="2" t="s">
        <v>310</v>
      </c>
      <c r="U284" s="2">
        <f>+Tabla3[[#This Row],[EX SERVICE]]</f>
        <v>95</v>
      </c>
      <c r="V284" t="s">
        <v>179</v>
      </c>
    </row>
    <row r="285" spans="1:22" hidden="1" x14ac:dyDescent="0.25">
      <c r="A285" t="s">
        <v>379</v>
      </c>
      <c r="B285" s="1" t="s">
        <v>373</v>
      </c>
      <c r="C285" t="s">
        <v>1</v>
      </c>
      <c r="D285" t="s">
        <v>307</v>
      </c>
      <c r="E285" t="s">
        <v>308</v>
      </c>
      <c r="F285" t="s">
        <v>309</v>
      </c>
      <c r="G285">
        <v>863</v>
      </c>
      <c r="H285">
        <v>863</v>
      </c>
      <c r="I285">
        <v>863</v>
      </c>
      <c r="J285">
        <v>863</v>
      </c>
      <c r="L285" s="2" t="s">
        <v>310</v>
      </c>
      <c r="M285" s="2" t="s">
        <v>310</v>
      </c>
      <c r="N285" s="2" t="s">
        <v>310</v>
      </c>
      <c r="O285" s="2">
        <v>0</v>
      </c>
      <c r="P285" s="2">
        <v>0</v>
      </c>
      <c r="Q285" s="2" t="s">
        <v>310</v>
      </c>
      <c r="R285" s="2">
        <v>95</v>
      </c>
      <c r="S285" s="2" t="s">
        <v>310</v>
      </c>
      <c r="T285" s="2" t="s">
        <v>310</v>
      </c>
      <c r="U285" s="2">
        <f>+Tabla3[[#This Row],[EX SERVICE]]</f>
        <v>95</v>
      </c>
      <c r="V285" t="s">
        <v>179</v>
      </c>
    </row>
    <row r="286" spans="1:22" hidden="1" x14ac:dyDescent="0.25">
      <c r="A286" t="s">
        <v>379</v>
      </c>
      <c r="B286" s="1" t="s">
        <v>373</v>
      </c>
      <c r="C286" t="s">
        <v>1</v>
      </c>
      <c r="D286" t="s">
        <v>307</v>
      </c>
      <c r="E286" t="s">
        <v>308</v>
      </c>
      <c r="F286" t="s">
        <v>309</v>
      </c>
      <c r="G286">
        <v>864</v>
      </c>
      <c r="H286">
        <v>864</v>
      </c>
      <c r="I286">
        <v>864</v>
      </c>
      <c r="J286">
        <v>864</v>
      </c>
      <c r="L286" s="2" t="s">
        <v>310</v>
      </c>
      <c r="M286" s="2" t="s">
        <v>310</v>
      </c>
      <c r="N286" s="2" t="s">
        <v>310</v>
      </c>
      <c r="O286" s="2">
        <v>0</v>
      </c>
      <c r="P286" s="2">
        <v>0</v>
      </c>
      <c r="Q286" s="2" t="s">
        <v>310</v>
      </c>
      <c r="R286" s="2">
        <v>788.07</v>
      </c>
      <c r="S286" s="2" t="s">
        <v>310</v>
      </c>
      <c r="T286" s="2" t="s">
        <v>310</v>
      </c>
      <c r="U286" s="2">
        <f>+Tabla3[[#This Row],[EX SERVICE]]</f>
        <v>788.07</v>
      </c>
      <c r="V286" t="s">
        <v>179</v>
      </c>
    </row>
    <row r="287" spans="1:22" hidden="1" x14ac:dyDescent="0.25">
      <c r="A287" t="s">
        <v>379</v>
      </c>
      <c r="B287" s="1" t="s">
        <v>373</v>
      </c>
      <c r="C287" t="s">
        <v>1</v>
      </c>
      <c r="D287" t="s">
        <v>307</v>
      </c>
      <c r="E287" t="s">
        <v>308</v>
      </c>
      <c r="F287" t="s">
        <v>309</v>
      </c>
      <c r="G287">
        <v>865</v>
      </c>
      <c r="H287">
        <v>865</v>
      </c>
      <c r="I287">
        <v>865</v>
      </c>
      <c r="J287">
        <v>865</v>
      </c>
      <c r="L287" s="2" t="s">
        <v>310</v>
      </c>
      <c r="M287" s="2" t="s">
        <v>310</v>
      </c>
      <c r="N287" s="2" t="s">
        <v>310</v>
      </c>
      <c r="O287" s="2">
        <v>0</v>
      </c>
      <c r="P287" s="2">
        <v>0</v>
      </c>
      <c r="Q287" s="2" t="s">
        <v>310</v>
      </c>
      <c r="R287" s="2">
        <v>750</v>
      </c>
      <c r="S287" s="2" t="s">
        <v>310</v>
      </c>
      <c r="T287" s="2" t="s">
        <v>310</v>
      </c>
      <c r="U287" s="2">
        <f>+Tabla3[[#This Row],[EX SERVICE]]</f>
        <v>750</v>
      </c>
      <c r="V287" t="s">
        <v>179</v>
      </c>
    </row>
    <row r="288" spans="1:22" hidden="1" x14ac:dyDescent="0.25">
      <c r="A288" t="s">
        <v>379</v>
      </c>
      <c r="B288" s="1" t="s">
        <v>373</v>
      </c>
      <c r="C288" t="s">
        <v>1</v>
      </c>
      <c r="D288" t="s">
        <v>307</v>
      </c>
      <c r="E288" t="s">
        <v>308</v>
      </c>
      <c r="F288" t="s">
        <v>309</v>
      </c>
      <c r="G288">
        <v>866</v>
      </c>
      <c r="H288">
        <v>866</v>
      </c>
      <c r="I288">
        <v>866</v>
      </c>
      <c r="J288">
        <v>866</v>
      </c>
      <c r="L288" s="2" t="s">
        <v>310</v>
      </c>
      <c r="M288" s="2" t="s">
        <v>310</v>
      </c>
      <c r="N288" s="2" t="s">
        <v>310</v>
      </c>
      <c r="O288" s="2">
        <v>0</v>
      </c>
      <c r="P288" s="2">
        <v>0</v>
      </c>
      <c r="Q288" s="2" t="s">
        <v>310</v>
      </c>
      <c r="R288" s="2">
        <v>500</v>
      </c>
      <c r="S288" s="2" t="s">
        <v>310</v>
      </c>
      <c r="T288" s="2" t="s">
        <v>310</v>
      </c>
      <c r="U288" s="2">
        <f>+Tabla3[[#This Row],[EX SERVICE]]</f>
        <v>500</v>
      </c>
      <c r="V288" t="s">
        <v>179</v>
      </c>
    </row>
    <row r="289" spans="1:22" hidden="1" x14ac:dyDescent="0.25">
      <c r="A289" t="s">
        <v>379</v>
      </c>
      <c r="B289" s="1" t="s">
        <v>372</v>
      </c>
      <c r="C289" t="s">
        <v>1</v>
      </c>
      <c r="D289" t="s">
        <v>307</v>
      </c>
      <c r="E289" t="s">
        <v>308</v>
      </c>
      <c r="F289" t="s">
        <v>309</v>
      </c>
      <c r="G289">
        <v>867</v>
      </c>
      <c r="H289">
        <v>867</v>
      </c>
      <c r="I289">
        <v>867</v>
      </c>
      <c r="J289">
        <v>867</v>
      </c>
      <c r="L289" s="2" t="s">
        <v>310</v>
      </c>
      <c r="M289" s="2" t="s">
        <v>310</v>
      </c>
      <c r="N289" s="2" t="s">
        <v>310</v>
      </c>
      <c r="O289" s="2">
        <v>0</v>
      </c>
      <c r="P289" s="2">
        <v>0</v>
      </c>
      <c r="Q289" s="2" t="s">
        <v>310</v>
      </c>
      <c r="R289" s="2">
        <v>650</v>
      </c>
      <c r="S289" s="2" t="s">
        <v>310</v>
      </c>
      <c r="T289" s="2" t="s">
        <v>310</v>
      </c>
      <c r="U289" s="2">
        <f>+Tabla3[[#This Row],[EX SERVICE]]</f>
        <v>650</v>
      </c>
      <c r="V289" t="s">
        <v>179</v>
      </c>
    </row>
    <row r="290" spans="1:22" hidden="1" x14ac:dyDescent="0.25">
      <c r="A290" t="s">
        <v>379</v>
      </c>
      <c r="B290" s="1" t="s">
        <v>372</v>
      </c>
      <c r="C290" t="s">
        <v>1</v>
      </c>
      <c r="D290" t="s">
        <v>307</v>
      </c>
      <c r="E290" t="s">
        <v>308</v>
      </c>
      <c r="F290" t="s">
        <v>309</v>
      </c>
      <c r="G290">
        <v>868</v>
      </c>
      <c r="H290">
        <v>868</v>
      </c>
      <c r="I290">
        <v>868</v>
      </c>
      <c r="J290">
        <v>868</v>
      </c>
      <c r="L290" s="2" t="s">
        <v>310</v>
      </c>
      <c r="M290" s="2" t="s">
        <v>310</v>
      </c>
      <c r="N290" s="2" t="s">
        <v>310</v>
      </c>
      <c r="O290" s="2">
        <v>0</v>
      </c>
      <c r="P290" s="2">
        <v>0</v>
      </c>
      <c r="Q290" s="2" t="s">
        <v>310</v>
      </c>
      <c r="R290" s="2">
        <v>100</v>
      </c>
      <c r="S290" s="2" t="s">
        <v>310</v>
      </c>
      <c r="T290" s="2" t="s">
        <v>310</v>
      </c>
      <c r="U290" s="2">
        <f>+Tabla3[[#This Row],[EX SERVICE]]</f>
        <v>100</v>
      </c>
      <c r="V290" t="s">
        <v>179</v>
      </c>
    </row>
    <row r="291" spans="1:22" hidden="1" x14ac:dyDescent="0.25">
      <c r="A291" t="s">
        <v>379</v>
      </c>
      <c r="B291" s="1" t="s">
        <v>372</v>
      </c>
      <c r="C291" t="s">
        <v>1</v>
      </c>
      <c r="D291" t="s">
        <v>307</v>
      </c>
      <c r="E291" t="s">
        <v>308</v>
      </c>
      <c r="F291" t="s">
        <v>309</v>
      </c>
      <c r="G291">
        <v>869</v>
      </c>
      <c r="H291">
        <v>869</v>
      </c>
      <c r="I291">
        <v>869</v>
      </c>
      <c r="J291">
        <v>869</v>
      </c>
      <c r="L291" s="2" t="s">
        <v>310</v>
      </c>
      <c r="M291" s="2" t="s">
        <v>310</v>
      </c>
      <c r="N291" s="2" t="s">
        <v>310</v>
      </c>
      <c r="O291" s="2">
        <v>0</v>
      </c>
      <c r="P291" s="2">
        <v>0</v>
      </c>
      <c r="Q291" s="2" t="s">
        <v>310</v>
      </c>
      <c r="R291" s="2">
        <v>0</v>
      </c>
      <c r="S291" s="2" t="s">
        <v>310</v>
      </c>
      <c r="T291" s="2" t="s">
        <v>310</v>
      </c>
      <c r="U291" s="2">
        <f>+Tabla3[[#This Row],[EX SERVICE]]</f>
        <v>0</v>
      </c>
      <c r="V291" t="s">
        <v>179</v>
      </c>
    </row>
    <row r="292" spans="1:22" hidden="1" x14ac:dyDescent="0.25">
      <c r="A292" t="s">
        <v>379</v>
      </c>
      <c r="B292" s="1" t="s">
        <v>372</v>
      </c>
      <c r="C292" t="s">
        <v>1</v>
      </c>
      <c r="D292" t="s">
        <v>307</v>
      </c>
      <c r="E292" t="s">
        <v>308</v>
      </c>
      <c r="F292" t="s">
        <v>309</v>
      </c>
      <c r="G292">
        <v>870</v>
      </c>
      <c r="H292">
        <v>870</v>
      </c>
      <c r="I292">
        <v>870</v>
      </c>
      <c r="J292">
        <v>870</v>
      </c>
      <c r="L292" s="2" t="s">
        <v>310</v>
      </c>
      <c r="M292" s="2" t="s">
        <v>310</v>
      </c>
      <c r="N292" s="2" t="s">
        <v>310</v>
      </c>
      <c r="O292" s="2">
        <v>0</v>
      </c>
      <c r="P292" s="2">
        <v>0</v>
      </c>
      <c r="Q292" s="2" t="s">
        <v>310</v>
      </c>
      <c r="R292" s="2">
        <v>660</v>
      </c>
      <c r="S292" s="2" t="s">
        <v>310</v>
      </c>
      <c r="T292" s="2" t="s">
        <v>310</v>
      </c>
      <c r="U292" s="2">
        <f>+Tabla3[[#This Row],[EX SERVICE]]</f>
        <v>660</v>
      </c>
      <c r="V292" t="s">
        <v>179</v>
      </c>
    </row>
    <row r="293" spans="1:22" hidden="1" x14ac:dyDescent="0.25">
      <c r="A293" t="s">
        <v>379</v>
      </c>
      <c r="B293" s="1" t="s">
        <v>371</v>
      </c>
      <c r="C293" t="s">
        <v>1</v>
      </c>
      <c r="D293" t="s">
        <v>307</v>
      </c>
      <c r="E293" t="s">
        <v>308</v>
      </c>
      <c r="F293" t="s">
        <v>309</v>
      </c>
      <c r="G293">
        <v>871</v>
      </c>
      <c r="H293">
        <v>871</v>
      </c>
      <c r="I293">
        <v>871</v>
      </c>
      <c r="J293">
        <v>871</v>
      </c>
      <c r="L293" s="2" t="s">
        <v>310</v>
      </c>
      <c r="M293" s="2" t="s">
        <v>310</v>
      </c>
      <c r="N293" s="2" t="s">
        <v>310</v>
      </c>
      <c r="O293" s="2">
        <v>0</v>
      </c>
      <c r="P293" s="2">
        <v>0</v>
      </c>
      <c r="Q293" s="2" t="s">
        <v>310</v>
      </c>
      <c r="R293" s="2">
        <v>1100</v>
      </c>
      <c r="S293" s="2" t="s">
        <v>310</v>
      </c>
      <c r="T293" s="2" t="s">
        <v>310</v>
      </c>
      <c r="U293" s="2">
        <f>+Tabla3[[#This Row],[EX SERVICE]]</f>
        <v>1100</v>
      </c>
      <c r="V293" t="s">
        <v>179</v>
      </c>
    </row>
    <row r="294" spans="1:22" hidden="1" x14ac:dyDescent="0.25">
      <c r="A294" t="s">
        <v>379</v>
      </c>
      <c r="B294" s="1" t="s">
        <v>371</v>
      </c>
      <c r="C294" t="s">
        <v>1</v>
      </c>
      <c r="D294" t="s">
        <v>307</v>
      </c>
      <c r="E294" t="s">
        <v>308</v>
      </c>
      <c r="F294" t="s">
        <v>309</v>
      </c>
      <c r="G294">
        <v>872</v>
      </c>
      <c r="H294">
        <v>872</v>
      </c>
      <c r="I294">
        <v>872</v>
      </c>
      <c r="J294">
        <v>872</v>
      </c>
      <c r="L294" s="2" t="s">
        <v>310</v>
      </c>
      <c r="M294" s="2" t="s">
        <v>310</v>
      </c>
      <c r="N294" s="2" t="s">
        <v>310</v>
      </c>
      <c r="O294" s="2">
        <v>0</v>
      </c>
      <c r="P294" s="2">
        <v>0</v>
      </c>
      <c r="Q294" s="2" t="s">
        <v>310</v>
      </c>
      <c r="R294" s="2">
        <v>360</v>
      </c>
      <c r="S294" s="2" t="s">
        <v>310</v>
      </c>
      <c r="T294" s="2" t="s">
        <v>310</v>
      </c>
      <c r="U294" s="2">
        <f>+Tabla3[[#This Row],[EX SERVICE]]</f>
        <v>360</v>
      </c>
      <c r="V294" t="s">
        <v>179</v>
      </c>
    </row>
    <row r="295" spans="1:22" hidden="1" x14ac:dyDescent="0.25">
      <c r="A295" t="s">
        <v>379</v>
      </c>
      <c r="B295" s="1" t="s">
        <v>371</v>
      </c>
      <c r="C295" t="s">
        <v>1</v>
      </c>
      <c r="D295" t="s">
        <v>307</v>
      </c>
      <c r="E295" t="s">
        <v>308</v>
      </c>
      <c r="F295" t="s">
        <v>309</v>
      </c>
      <c r="G295">
        <v>873</v>
      </c>
      <c r="H295">
        <v>873</v>
      </c>
      <c r="I295">
        <v>873</v>
      </c>
      <c r="J295">
        <v>873</v>
      </c>
      <c r="L295" s="2" t="s">
        <v>310</v>
      </c>
      <c r="M295" s="2" t="s">
        <v>310</v>
      </c>
      <c r="N295" s="2" t="s">
        <v>310</v>
      </c>
      <c r="O295" s="2">
        <v>0</v>
      </c>
      <c r="P295" s="2">
        <v>0</v>
      </c>
      <c r="Q295" s="2" t="s">
        <v>310</v>
      </c>
      <c r="R295" s="2">
        <v>1080</v>
      </c>
      <c r="S295" s="2" t="s">
        <v>310</v>
      </c>
      <c r="T295" s="2" t="s">
        <v>310</v>
      </c>
      <c r="U295" s="2">
        <f>+Tabla3[[#This Row],[EX SERVICE]]</f>
        <v>1080</v>
      </c>
      <c r="V295" t="s">
        <v>179</v>
      </c>
    </row>
    <row r="296" spans="1:22" hidden="1" x14ac:dyDescent="0.25">
      <c r="A296" t="s">
        <v>379</v>
      </c>
      <c r="B296" s="1" t="s">
        <v>371</v>
      </c>
      <c r="C296" t="s">
        <v>1</v>
      </c>
      <c r="D296" t="s">
        <v>307</v>
      </c>
      <c r="E296" t="s">
        <v>308</v>
      </c>
      <c r="F296" t="s">
        <v>309</v>
      </c>
      <c r="G296">
        <v>874</v>
      </c>
      <c r="H296">
        <v>874</v>
      </c>
      <c r="I296">
        <v>874</v>
      </c>
      <c r="J296">
        <v>874</v>
      </c>
      <c r="L296" s="2" t="s">
        <v>310</v>
      </c>
      <c r="M296" s="2" t="s">
        <v>310</v>
      </c>
      <c r="N296" s="2" t="s">
        <v>310</v>
      </c>
      <c r="O296" s="2">
        <v>0</v>
      </c>
      <c r="P296" s="2">
        <v>0</v>
      </c>
      <c r="Q296" s="2" t="s">
        <v>310</v>
      </c>
      <c r="R296" s="2">
        <v>288.75</v>
      </c>
      <c r="S296" s="2" t="s">
        <v>310</v>
      </c>
      <c r="T296" s="2" t="s">
        <v>310</v>
      </c>
      <c r="U296" s="2">
        <f>+Tabla3[[#This Row],[EX SERVICE]]</f>
        <v>288.75</v>
      </c>
      <c r="V296" t="s">
        <v>179</v>
      </c>
    </row>
    <row r="297" spans="1:22" hidden="1" x14ac:dyDescent="0.25">
      <c r="A297" t="s">
        <v>379</v>
      </c>
      <c r="B297" s="1" t="s">
        <v>371</v>
      </c>
      <c r="C297" t="s">
        <v>1</v>
      </c>
      <c r="D297" t="s">
        <v>307</v>
      </c>
      <c r="E297" t="s">
        <v>308</v>
      </c>
      <c r="F297" t="s">
        <v>309</v>
      </c>
      <c r="G297">
        <v>875</v>
      </c>
      <c r="H297">
        <v>875</v>
      </c>
      <c r="I297">
        <v>875</v>
      </c>
      <c r="J297">
        <v>875</v>
      </c>
      <c r="L297" s="2" t="s">
        <v>310</v>
      </c>
      <c r="M297" s="2" t="s">
        <v>310</v>
      </c>
      <c r="N297" s="2" t="s">
        <v>310</v>
      </c>
      <c r="O297" s="2">
        <v>0</v>
      </c>
      <c r="P297" s="2">
        <v>0</v>
      </c>
      <c r="Q297" s="2" t="s">
        <v>310</v>
      </c>
      <c r="R297" s="2">
        <v>650</v>
      </c>
      <c r="S297" s="2" t="s">
        <v>310</v>
      </c>
      <c r="T297" s="2" t="s">
        <v>310</v>
      </c>
      <c r="U297" s="2">
        <f>+Tabla3[[#This Row],[EX SERVICE]]</f>
        <v>650</v>
      </c>
      <c r="V297" t="s">
        <v>179</v>
      </c>
    </row>
    <row r="298" spans="1:22" hidden="1" x14ac:dyDescent="0.25">
      <c r="A298" t="s">
        <v>379</v>
      </c>
      <c r="B298" s="1" t="s">
        <v>371</v>
      </c>
      <c r="C298" t="s">
        <v>1</v>
      </c>
      <c r="D298" t="s">
        <v>307</v>
      </c>
      <c r="E298" t="s">
        <v>308</v>
      </c>
      <c r="F298" t="s">
        <v>309</v>
      </c>
      <c r="G298">
        <v>876</v>
      </c>
      <c r="H298">
        <v>876</v>
      </c>
      <c r="I298">
        <v>876</v>
      </c>
      <c r="J298">
        <v>876</v>
      </c>
      <c r="L298" s="2" t="s">
        <v>310</v>
      </c>
      <c r="M298" s="2" t="s">
        <v>310</v>
      </c>
      <c r="N298" s="2" t="s">
        <v>310</v>
      </c>
      <c r="O298" s="2">
        <v>0</v>
      </c>
      <c r="P298" s="2">
        <v>0</v>
      </c>
      <c r="Q298" s="2" t="s">
        <v>310</v>
      </c>
      <c r="R298" s="2">
        <v>550</v>
      </c>
      <c r="S298" s="2" t="s">
        <v>310</v>
      </c>
      <c r="T298" s="2" t="s">
        <v>310</v>
      </c>
      <c r="U298" s="2">
        <f>+Tabla3[[#This Row],[EX SERVICE]]</f>
        <v>550</v>
      </c>
      <c r="V298" t="s">
        <v>179</v>
      </c>
    </row>
    <row r="299" spans="1:22" hidden="1" x14ac:dyDescent="0.25">
      <c r="A299" t="s">
        <v>379</v>
      </c>
      <c r="B299" s="1" t="s">
        <v>371</v>
      </c>
      <c r="C299" t="s">
        <v>1</v>
      </c>
      <c r="D299" t="s">
        <v>307</v>
      </c>
      <c r="E299" t="s">
        <v>308</v>
      </c>
      <c r="F299" t="s">
        <v>309</v>
      </c>
      <c r="G299">
        <v>877</v>
      </c>
      <c r="H299">
        <v>877</v>
      </c>
      <c r="I299">
        <v>877</v>
      </c>
      <c r="J299">
        <v>877</v>
      </c>
      <c r="L299" s="2" t="s">
        <v>310</v>
      </c>
      <c r="M299" s="2" t="s">
        <v>310</v>
      </c>
      <c r="N299" s="2" t="s">
        <v>310</v>
      </c>
      <c r="O299" s="2">
        <v>0</v>
      </c>
      <c r="P299" s="2">
        <v>0</v>
      </c>
      <c r="Q299" s="2" t="s">
        <v>310</v>
      </c>
      <c r="R299" s="2">
        <v>319.57</v>
      </c>
      <c r="S299" s="2" t="s">
        <v>310</v>
      </c>
      <c r="T299" s="2" t="s">
        <v>310</v>
      </c>
      <c r="U299" s="2">
        <f>+Tabla3[[#This Row],[EX SERVICE]]</f>
        <v>319.57</v>
      </c>
      <c r="V299" t="s">
        <v>179</v>
      </c>
    </row>
    <row r="300" spans="1:22" hidden="1" x14ac:dyDescent="0.25">
      <c r="A300" t="s">
        <v>379</v>
      </c>
      <c r="B300" s="1" t="s">
        <v>371</v>
      </c>
      <c r="C300" t="s">
        <v>1</v>
      </c>
      <c r="D300" t="s">
        <v>307</v>
      </c>
      <c r="E300" t="s">
        <v>308</v>
      </c>
      <c r="F300" t="s">
        <v>309</v>
      </c>
      <c r="G300">
        <v>878</v>
      </c>
      <c r="H300">
        <v>878</v>
      </c>
      <c r="I300">
        <v>878</v>
      </c>
      <c r="J300">
        <v>878</v>
      </c>
      <c r="L300" s="2" t="s">
        <v>310</v>
      </c>
      <c r="M300" s="2" t="s">
        <v>310</v>
      </c>
      <c r="N300" s="2" t="s">
        <v>310</v>
      </c>
      <c r="O300" s="2">
        <v>0</v>
      </c>
      <c r="P300" s="2">
        <v>0</v>
      </c>
      <c r="Q300" s="2" t="s">
        <v>310</v>
      </c>
      <c r="R300" s="2">
        <v>550</v>
      </c>
      <c r="S300" s="2" t="s">
        <v>310</v>
      </c>
      <c r="T300" s="2" t="s">
        <v>310</v>
      </c>
      <c r="U300" s="2">
        <f>+Tabla3[[#This Row],[EX SERVICE]]</f>
        <v>550</v>
      </c>
      <c r="V300" t="s">
        <v>179</v>
      </c>
    </row>
    <row r="301" spans="1:22" hidden="1" x14ac:dyDescent="0.25">
      <c r="A301" t="s">
        <v>379</v>
      </c>
      <c r="B301" s="1" t="s">
        <v>371</v>
      </c>
      <c r="C301" t="s">
        <v>1</v>
      </c>
      <c r="D301" t="s">
        <v>307</v>
      </c>
      <c r="E301" t="s">
        <v>308</v>
      </c>
      <c r="F301" t="s">
        <v>309</v>
      </c>
      <c r="G301">
        <v>879</v>
      </c>
      <c r="H301">
        <v>879</v>
      </c>
      <c r="I301">
        <v>879</v>
      </c>
      <c r="J301">
        <v>879</v>
      </c>
      <c r="L301" s="2" t="s">
        <v>310</v>
      </c>
      <c r="M301" s="2" t="s">
        <v>310</v>
      </c>
      <c r="N301" s="2" t="s">
        <v>310</v>
      </c>
      <c r="O301" s="2">
        <v>0</v>
      </c>
      <c r="P301" s="2">
        <v>0</v>
      </c>
      <c r="Q301" s="2" t="s">
        <v>310</v>
      </c>
      <c r="R301" s="2">
        <v>0</v>
      </c>
      <c r="S301" s="2" t="s">
        <v>310</v>
      </c>
      <c r="T301" s="2" t="s">
        <v>310</v>
      </c>
      <c r="U301" s="2">
        <f>+Tabla3[[#This Row],[EX SERVICE]]</f>
        <v>0</v>
      </c>
      <c r="V301" t="s">
        <v>179</v>
      </c>
    </row>
    <row r="302" spans="1:22" hidden="1" x14ac:dyDescent="0.25">
      <c r="A302" t="s">
        <v>379</v>
      </c>
      <c r="B302" s="1" t="s">
        <v>370</v>
      </c>
      <c r="C302" t="s">
        <v>1</v>
      </c>
      <c r="D302" t="s">
        <v>307</v>
      </c>
      <c r="E302" t="s">
        <v>308</v>
      </c>
      <c r="F302" t="s">
        <v>309</v>
      </c>
      <c r="G302">
        <v>880</v>
      </c>
      <c r="H302">
        <v>880</v>
      </c>
      <c r="I302">
        <v>880</v>
      </c>
      <c r="J302">
        <v>880</v>
      </c>
      <c r="L302" s="2" t="s">
        <v>310</v>
      </c>
      <c r="M302" s="2" t="s">
        <v>310</v>
      </c>
      <c r="N302" s="2" t="s">
        <v>310</v>
      </c>
      <c r="O302" s="2">
        <v>0</v>
      </c>
      <c r="P302" s="2">
        <v>0</v>
      </c>
      <c r="Q302" s="2" t="s">
        <v>310</v>
      </c>
      <c r="R302" s="2">
        <v>825</v>
      </c>
      <c r="S302" s="2" t="s">
        <v>310</v>
      </c>
      <c r="T302" s="2" t="s">
        <v>310</v>
      </c>
      <c r="U302" s="2">
        <f>+Tabla3[[#This Row],[EX SERVICE]]</f>
        <v>825</v>
      </c>
      <c r="V302" t="s">
        <v>179</v>
      </c>
    </row>
    <row r="303" spans="1:22" hidden="1" x14ac:dyDescent="0.25">
      <c r="A303" t="s">
        <v>379</v>
      </c>
      <c r="B303" s="1" t="s">
        <v>370</v>
      </c>
      <c r="C303" t="s">
        <v>1</v>
      </c>
      <c r="D303" t="s">
        <v>307</v>
      </c>
      <c r="E303" t="s">
        <v>308</v>
      </c>
      <c r="F303" t="s">
        <v>309</v>
      </c>
      <c r="G303">
        <v>881</v>
      </c>
      <c r="H303">
        <v>881</v>
      </c>
      <c r="I303">
        <v>881</v>
      </c>
      <c r="J303">
        <v>881</v>
      </c>
      <c r="L303" s="2" t="s">
        <v>310</v>
      </c>
      <c r="M303" s="2" t="s">
        <v>310</v>
      </c>
      <c r="N303" s="2" t="s">
        <v>310</v>
      </c>
      <c r="O303" s="2">
        <v>0</v>
      </c>
      <c r="P303" s="2">
        <v>0</v>
      </c>
      <c r="Q303" s="2" t="s">
        <v>310</v>
      </c>
      <c r="R303" s="2">
        <v>375</v>
      </c>
      <c r="S303" s="2" t="s">
        <v>310</v>
      </c>
      <c r="T303" s="2" t="s">
        <v>310</v>
      </c>
      <c r="U303" s="2">
        <f>+Tabla3[[#This Row],[EX SERVICE]]</f>
        <v>375</v>
      </c>
      <c r="V303" t="s">
        <v>179</v>
      </c>
    </row>
    <row r="304" spans="1:22" hidden="1" x14ac:dyDescent="0.25">
      <c r="A304" t="s">
        <v>379</v>
      </c>
      <c r="B304" s="1" t="s">
        <v>370</v>
      </c>
      <c r="C304" t="s">
        <v>1</v>
      </c>
      <c r="D304" t="s">
        <v>307</v>
      </c>
      <c r="E304" t="s">
        <v>308</v>
      </c>
      <c r="F304" t="s">
        <v>309</v>
      </c>
      <c r="G304">
        <v>882</v>
      </c>
      <c r="H304">
        <v>882</v>
      </c>
      <c r="I304">
        <v>882</v>
      </c>
      <c r="J304">
        <v>882</v>
      </c>
      <c r="L304" s="2" t="s">
        <v>310</v>
      </c>
      <c r="M304" s="2" t="s">
        <v>310</v>
      </c>
      <c r="N304" s="2" t="s">
        <v>310</v>
      </c>
      <c r="O304" s="2">
        <v>0</v>
      </c>
      <c r="P304" s="2">
        <v>0</v>
      </c>
      <c r="Q304" s="2" t="s">
        <v>310</v>
      </c>
      <c r="R304" s="2">
        <v>682.5</v>
      </c>
      <c r="S304" s="2" t="s">
        <v>310</v>
      </c>
      <c r="T304" s="2" t="s">
        <v>310</v>
      </c>
      <c r="U304" s="2">
        <f>+Tabla3[[#This Row],[EX SERVICE]]</f>
        <v>682.5</v>
      </c>
      <c r="V304" t="s">
        <v>179</v>
      </c>
    </row>
    <row r="305" spans="1:22" hidden="1" x14ac:dyDescent="0.25">
      <c r="A305" t="s">
        <v>379</v>
      </c>
      <c r="B305" s="1" t="s">
        <v>370</v>
      </c>
      <c r="C305" t="s">
        <v>1</v>
      </c>
      <c r="D305" t="s">
        <v>307</v>
      </c>
      <c r="E305" t="s">
        <v>308</v>
      </c>
      <c r="F305" t="s">
        <v>309</v>
      </c>
      <c r="G305">
        <v>883</v>
      </c>
      <c r="H305">
        <v>883</v>
      </c>
      <c r="I305">
        <v>883</v>
      </c>
      <c r="J305">
        <v>883</v>
      </c>
      <c r="L305" s="2" t="s">
        <v>310</v>
      </c>
      <c r="M305" s="2" t="s">
        <v>310</v>
      </c>
      <c r="N305" s="2" t="s">
        <v>310</v>
      </c>
      <c r="O305" s="2">
        <v>0</v>
      </c>
      <c r="P305" s="2">
        <v>0</v>
      </c>
      <c r="Q305" s="2" t="s">
        <v>310</v>
      </c>
      <c r="R305" s="2">
        <v>725</v>
      </c>
      <c r="S305" s="2" t="s">
        <v>310</v>
      </c>
      <c r="T305" s="2" t="s">
        <v>310</v>
      </c>
      <c r="U305" s="2">
        <f>+Tabla3[[#This Row],[EX SERVICE]]</f>
        <v>725</v>
      </c>
      <c r="V305" t="s">
        <v>179</v>
      </c>
    </row>
    <row r="306" spans="1:22" hidden="1" x14ac:dyDescent="0.25">
      <c r="A306" t="s">
        <v>379</v>
      </c>
      <c r="B306" s="1" t="s">
        <v>370</v>
      </c>
      <c r="C306" t="s">
        <v>1</v>
      </c>
      <c r="D306" t="s">
        <v>307</v>
      </c>
      <c r="E306" t="s">
        <v>308</v>
      </c>
      <c r="F306" t="s">
        <v>309</v>
      </c>
      <c r="G306">
        <v>884</v>
      </c>
      <c r="H306">
        <v>884</v>
      </c>
      <c r="I306">
        <v>884</v>
      </c>
      <c r="J306">
        <v>884</v>
      </c>
      <c r="L306" s="2" t="s">
        <v>310</v>
      </c>
      <c r="M306" s="2" t="s">
        <v>310</v>
      </c>
      <c r="N306" s="2" t="s">
        <v>310</v>
      </c>
      <c r="O306" s="2">
        <v>0</v>
      </c>
      <c r="P306" s="2">
        <v>0</v>
      </c>
      <c r="Q306" s="2" t="s">
        <v>310</v>
      </c>
      <c r="R306" s="2">
        <v>750</v>
      </c>
      <c r="S306" s="2" t="s">
        <v>310</v>
      </c>
      <c r="T306" s="2" t="s">
        <v>310</v>
      </c>
      <c r="U306" s="2">
        <f>+Tabla3[[#This Row],[EX SERVICE]]</f>
        <v>750</v>
      </c>
      <c r="V306" t="s">
        <v>179</v>
      </c>
    </row>
    <row r="307" spans="1:22" hidden="1" x14ac:dyDescent="0.25">
      <c r="A307" t="s">
        <v>379</v>
      </c>
      <c r="B307" s="1" t="s">
        <v>370</v>
      </c>
      <c r="C307" t="s">
        <v>1</v>
      </c>
      <c r="D307" t="s">
        <v>307</v>
      </c>
      <c r="E307" t="s">
        <v>308</v>
      </c>
      <c r="F307" t="s">
        <v>309</v>
      </c>
      <c r="G307">
        <v>885</v>
      </c>
      <c r="H307">
        <v>885</v>
      </c>
      <c r="I307">
        <v>885</v>
      </c>
      <c r="J307">
        <v>885</v>
      </c>
      <c r="L307" s="2" t="s">
        <v>310</v>
      </c>
      <c r="M307" s="2" t="s">
        <v>310</v>
      </c>
      <c r="N307" s="2" t="s">
        <v>310</v>
      </c>
      <c r="O307" s="2">
        <v>0</v>
      </c>
      <c r="P307" s="2">
        <v>0</v>
      </c>
      <c r="Q307" s="2" t="s">
        <v>310</v>
      </c>
      <c r="R307" s="2">
        <v>65</v>
      </c>
      <c r="S307" s="2" t="s">
        <v>310</v>
      </c>
      <c r="T307" s="2" t="s">
        <v>310</v>
      </c>
      <c r="U307" s="2">
        <f>+Tabla3[[#This Row],[EX SERVICE]]</f>
        <v>65</v>
      </c>
      <c r="V307" t="s">
        <v>179</v>
      </c>
    </row>
    <row r="308" spans="1:22" hidden="1" x14ac:dyDescent="0.25">
      <c r="A308" t="s">
        <v>379</v>
      </c>
      <c r="B308" s="1" t="s">
        <v>370</v>
      </c>
      <c r="C308" t="s">
        <v>1</v>
      </c>
      <c r="D308" t="s">
        <v>307</v>
      </c>
      <c r="E308" t="s">
        <v>308</v>
      </c>
      <c r="F308" t="s">
        <v>309</v>
      </c>
      <c r="G308">
        <v>886</v>
      </c>
      <c r="H308">
        <v>886</v>
      </c>
      <c r="I308">
        <v>886</v>
      </c>
      <c r="J308">
        <v>886</v>
      </c>
      <c r="L308" s="2" t="s">
        <v>310</v>
      </c>
      <c r="M308" s="2" t="s">
        <v>310</v>
      </c>
      <c r="N308" s="2" t="s">
        <v>310</v>
      </c>
      <c r="O308" s="2">
        <v>0</v>
      </c>
      <c r="P308" s="2">
        <v>0</v>
      </c>
      <c r="Q308" s="2" t="s">
        <v>310</v>
      </c>
      <c r="R308" s="2">
        <v>95</v>
      </c>
      <c r="S308" s="2" t="s">
        <v>310</v>
      </c>
      <c r="T308" s="2" t="s">
        <v>310</v>
      </c>
      <c r="U308" s="2">
        <f>+Tabla3[[#This Row],[EX SERVICE]]</f>
        <v>95</v>
      </c>
      <c r="V308" t="s">
        <v>179</v>
      </c>
    </row>
    <row r="309" spans="1:22" hidden="1" x14ac:dyDescent="0.25">
      <c r="A309" t="s">
        <v>379</v>
      </c>
      <c r="B309" s="1" t="s">
        <v>370</v>
      </c>
      <c r="C309" t="s">
        <v>1</v>
      </c>
      <c r="D309" t="s">
        <v>307</v>
      </c>
      <c r="E309" t="s">
        <v>308</v>
      </c>
      <c r="F309" t="s">
        <v>309</v>
      </c>
      <c r="G309">
        <v>887</v>
      </c>
      <c r="H309">
        <v>887</v>
      </c>
      <c r="I309">
        <v>887</v>
      </c>
      <c r="J309">
        <v>887</v>
      </c>
      <c r="L309" s="2" t="s">
        <v>310</v>
      </c>
      <c r="M309" s="2" t="s">
        <v>310</v>
      </c>
      <c r="N309" s="2" t="s">
        <v>310</v>
      </c>
      <c r="O309" s="2">
        <v>0</v>
      </c>
      <c r="P309" s="2">
        <v>0</v>
      </c>
      <c r="Q309" s="2" t="s">
        <v>310</v>
      </c>
      <c r="R309" s="2">
        <v>200</v>
      </c>
      <c r="S309" s="2" t="s">
        <v>310</v>
      </c>
      <c r="T309" s="2" t="s">
        <v>310</v>
      </c>
      <c r="U309" s="2">
        <f>+Tabla3[[#This Row],[EX SERVICE]]</f>
        <v>200</v>
      </c>
      <c r="V309" t="s">
        <v>179</v>
      </c>
    </row>
    <row r="310" spans="1:22" hidden="1" x14ac:dyDescent="0.25">
      <c r="A310" t="s">
        <v>379</v>
      </c>
      <c r="B310" s="1" t="s">
        <v>370</v>
      </c>
      <c r="C310" t="s">
        <v>1</v>
      </c>
      <c r="D310" t="s">
        <v>307</v>
      </c>
      <c r="E310" t="s">
        <v>308</v>
      </c>
      <c r="F310" t="s">
        <v>309</v>
      </c>
      <c r="G310">
        <v>888</v>
      </c>
      <c r="H310">
        <v>888</v>
      </c>
      <c r="I310">
        <v>888</v>
      </c>
      <c r="J310">
        <v>888</v>
      </c>
      <c r="L310" s="2" t="s">
        <v>310</v>
      </c>
      <c r="M310" s="2" t="s">
        <v>310</v>
      </c>
      <c r="N310" s="2" t="s">
        <v>310</v>
      </c>
      <c r="O310" s="2">
        <v>0</v>
      </c>
      <c r="P310" s="2">
        <v>0</v>
      </c>
      <c r="Q310" s="2" t="s">
        <v>310</v>
      </c>
      <c r="R310" s="2">
        <v>100</v>
      </c>
      <c r="S310" s="2" t="s">
        <v>310</v>
      </c>
      <c r="T310" s="2" t="s">
        <v>310</v>
      </c>
      <c r="U310" s="2">
        <f>+Tabla3[[#This Row],[EX SERVICE]]</f>
        <v>100</v>
      </c>
      <c r="V310" t="s">
        <v>179</v>
      </c>
    </row>
    <row r="311" spans="1:22" hidden="1" x14ac:dyDescent="0.25">
      <c r="A311" t="s">
        <v>379</v>
      </c>
      <c r="B311" s="1" t="s">
        <v>370</v>
      </c>
      <c r="C311" t="s">
        <v>1</v>
      </c>
      <c r="D311" t="s">
        <v>307</v>
      </c>
      <c r="E311" t="s">
        <v>308</v>
      </c>
      <c r="F311" t="s">
        <v>309</v>
      </c>
      <c r="G311">
        <v>889</v>
      </c>
      <c r="H311">
        <v>889</v>
      </c>
      <c r="I311">
        <v>889</v>
      </c>
      <c r="J311">
        <v>889</v>
      </c>
      <c r="L311" s="2" t="s">
        <v>310</v>
      </c>
      <c r="M311" s="2" t="s">
        <v>310</v>
      </c>
      <c r="N311" s="2" t="s">
        <v>310</v>
      </c>
      <c r="O311" s="2">
        <v>0</v>
      </c>
      <c r="P311" s="2">
        <v>0</v>
      </c>
      <c r="Q311" s="2" t="s">
        <v>310</v>
      </c>
      <c r="R311" s="2">
        <v>360</v>
      </c>
      <c r="S311" s="2" t="s">
        <v>310</v>
      </c>
      <c r="T311" s="2" t="s">
        <v>310</v>
      </c>
      <c r="U311" s="2">
        <f>+Tabla3[[#This Row],[EX SERVICE]]</f>
        <v>360</v>
      </c>
      <c r="V311" t="s">
        <v>179</v>
      </c>
    </row>
    <row r="312" spans="1:22" hidden="1" x14ac:dyDescent="0.25">
      <c r="A312" t="s">
        <v>379</v>
      </c>
      <c r="B312" s="1" t="s">
        <v>370</v>
      </c>
      <c r="C312" t="s">
        <v>1</v>
      </c>
      <c r="D312" t="s">
        <v>307</v>
      </c>
      <c r="E312" t="s">
        <v>308</v>
      </c>
      <c r="F312" t="s">
        <v>309</v>
      </c>
      <c r="G312">
        <v>890</v>
      </c>
      <c r="H312">
        <v>890</v>
      </c>
      <c r="I312">
        <v>890</v>
      </c>
      <c r="J312">
        <v>890</v>
      </c>
      <c r="L312" s="2" t="s">
        <v>310</v>
      </c>
      <c r="M312" s="2" t="s">
        <v>310</v>
      </c>
      <c r="N312" s="2" t="s">
        <v>310</v>
      </c>
      <c r="O312" s="2">
        <v>0</v>
      </c>
      <c r="P312" s="2">
        <v>0</v>
      </c>
      <c r="Q312" s="2" t="s">
        <v>310</v>
      </c>
      <c r="R312" s="2">
        <v>550</v>
      </c>
      <c r="S312" s="2" t="s">
        <v>310</v>
      </c>
      <c r="T312" s="2" t="s">
        <v>310</v>
      </c>
      <c r="U312" s="2">
        <f>+Tabla3[[#This Row],[EX SERVICE]]</f>
        <v>550</v>
      </c>
      <c r="V312" t="s">
        <v>179</v>
      </c>
    </row>
    <row r="313" spans="1:22" hidden="1" x14ac:dyDescent="0.25">
      <c r="A313" t="s">
        <v>379</v>
      </c>
      <c r="B313" s="1" t="s">
        <v>369</v>
      </c>
      <c r="C313" t="s">
        <v>1</v>
      </c>
      <c r="D313" t="s">
        <v>307</v>
      </c>
      <c r="E313" t="s">
        <v>308</v>
      </c>
      <c r="F313" t="s">
        <v>309</v>
      </c>
      <c r="G313">
        <v>891</v>
      </c>
      <c r="H313">
        <v>891</v>
      </c>
      <c r="I313">
        <v>891</v>
      </c>
      <c r="J313">
        <v>891</v>
      </c>
      <c r="L313" s="2" t="s">
        <v>310</v>
      </c>
      <c r="M313" s="2" t="s">
        <v>310</v>
      </c>
      <c r="N313" s="2" t="s">
        <v>310</v>
      </c>
      <c r="O313" s="2">
        <v>0</v>
      </c>
      <c r="P313" s="2">
        <v>0</v>
      </c>
      <c r="Q313" s="2" t="s">
        <v>310</v>
      </c>
      <c r="R313" s="2">
        <v>825</v>
      </c>
      <c r="S313" s="2" t="s">
        <v>310</v>
      </c>
      <c r="T313" s="2" t="s">
        <v>310</v>
      </c>
      <c r="U313" s="2">
        <f>+Tabla3[[#This Row],[EX SERVICE]]</f>
        <v>825</v>
      </c>
      <c r="V313" t="s">
        <v>179</v>
      </c>
    </row>
    <row r="314" spans="1:22" hidden="1" x14ac:dyDescent="0.25">
      <c r="A314" t="s">
        <v>379</v>
      </c>
      <c r="B314" s="1" t="s">
        <v>369</v>
      </c>
      <c r="C314" t="s">
        <v>1</v>
      </c>
      <c r="D314" t="s">
        <v>307</v>
      </c>
      <c r="E314" t="s">
        <v>308</v>
      </c>
      <c r="F314" t="s">
        <v>309</v>
      </c>
      <c r="G314">
        <v>892</v>
      </c>
      <c r="H314">
        <v>892</v>
      </c>
      <c r="I314">
        <v>892</v>
      </c>
      <c r="J314">
        <v>892</v>
      </c>
      <c r="L314" s="2" t="s">
        <v>310</v>
      </c>
      <c r="M314" s="2" t="s">
        <v>310</v>
      </c>
      <c r="N314" s="2" t="s">
        <v>310</v>
      </c>
      <c r="O314" s="2">
        <v>0</v>
      </c>
      <c r="P314" s="2">
        <v>0</v>
      </c>
      <c r="Q314" s="2" t="s">
        <v>310</v>
      </c>
      <c r="R314" s="2">
        <v>448.47</v>
      </c>
      <c r="S314" s="2" t="s">
        <v>310</v>
      </c>
      <c r="T314" s="2" t="s">
        <v>310</v>
      </c>
      <c r="U314" s="2">
        <f>+Tabla3[[#This Row],[EX SERVICE]]</f>
        <v>448.47</v>
      </c>
      <c r="V314" t="s">
        <v>179</v>
      </c>
    </row>
    <row r="315" spans="1:22" hidden="1" x14ac:dyDescent="0.25">
      <c r="A315" t="s">
        <v>379</v>
      </c>
      <c r="B315" s="1" t="s">
        <v>369</v>
      </c>
      <c r="C315" t="s">
        <v>1</v>
      </c>
      <c r="D315" t="s">
        <v>307</v>
      </c>
      <c r="E315" t="s">
        <v>308</v>
      </c>
      <c r="F315" t="s">
        <v>309</v>
      </c>
      <c r="G315">
        <v>893</v>
      </c>
      <c r="H315">
        <v>893</v>
      </c>
      <c r="I315">
        <v>893</v>
      </c>
      <c r="J315">
        <v>893</v>
      </c>
      <c r="L315" s="2" t="s">
        <v>310</v>
      </c>
      <c r="M315" s="2" t="s">
        <v>310</v>
      </c>
      <c r="N315" s="2" t="s">
        <v>310</v>
      </c>
      <c r="O315" s="2">
        <v>0</v>
      </c>
      <c r="P315" s="2">
        <v>0</v>
      </c>
      <c r="Q315" s="2" t="s">
        <v>310</v>
      </c>
      <c r="R315" s="2">
        <v>550</v>
      </c>
      <c r="S315" s="2" t="s">
        <v>310</v>
      </c>
      <c r="T315" s="2" t="s">
        <v>310</v>
      </c>
      <c r="U315" s="2">
        <f>+Tabla3[[#This Row],[EX SERVICE]]</f>
        <v>550</v>
      </c>
      <c r="V315" t="s">
        <v>179</v>
      </c>
    </row>
    <row r="316" spans="1:22" hidden="1" x14ac:dyDescent="0.25">
      <c r="A316" t="s">
        <v>379</v>
      </c>
      <c r="B316" s="1" t="s">
        <v>369</v>
      </c>
      <c r="C316" t="s">
        <v>1</v>
      </c>
      <c r="D316" t="s">
        <v>307</v>
      </c>
      <c r="E316" t="s">
        <v>308</v>
      </c>
      <c r="F316" t="s">
        <v>309</v>
      </c>
      <c r="G316">
        <v>894</v>
      </c>
      <c r="H316">
        <v>894</v>
      </c>
      <c r="I316">
        <v>894</v>
      </c>
      <c r="J316">
        <v>894</v>
      </c>
      <c r="L316" s="2" t="s">
        <v>310</v>
      </c>
      <c r="M316" s="2" t="s">
        <v>310</v>
      </c>
      <c r="N316" s="2" t="s">
        <v>310</v>
      </c>
      <c r="O316" s="2">
        <v>0</v>
      </c>
      <c r="P316" s="2">
        <v>0</v>
      </c>
      <c r="Q316" s="2" t="s">
        <v>310</v>
      </c>
      <c r="R316" s="2">
        <v>250</v>
      </c>
      <c r="S316" s="2" t="s">
        <v>310</v>
      </c>
      <c r="T316" s="2" t="s">
        <v>310</v>
      </c>
      <c r="U316" s="2">
        <f>+Tabla3[[#This Row],[EX SERVICE]]</f>
        <v>250</v>
      </c>
      <c r="V316" t="s">
        <v>179</v>
      </c>
    </row>
    <row r="317" spans="1:22" hidden="1" x14ac:dyDescent="0.25">
      <c r="A317" t="s">
        <v>379</v>
      </c>
      <c r="B317" s="1" t="s">
        <v>369</v>
      </c>
      <c r="C317" t="s">
        <v>1</v>
      </c>
      <c r="D317" t="s">
        <v>307</v>
      </c>
      <c r="E317" t="s">
        <v>308</v>
      </c>
      <c r="F317" t="s">
        <v>309</v>
      </c>
      <c r="G317">
        <v>895</v>
      </c>
      <c r="H317">
        <v>895</v>
      </c>
      <c r="I317">
        <v>895</v>
      </c>
      <c r="J317">
        <v>895</v>
      </c>
      <c r="L317" s="2" t="s">
        <v>310</v>
      </c>
      <c r="M317" s="2" t="s">
        <v>310</v>
      </c>
      <c r="N317" s="2" t="s">
        <v>310</v>
      </c>
      <c r="O317" s="2">
        <v>0</v>
      </c>
      <c r="P317" s="2">
        <v>0</v>
      </c>
      <c r="Q317" s="2" t="s">
        <v>310</v>
      </c>
      <c r="R317" s="2">
        <v>95</v>
      </c>
      <c r="S317" s="2" t="s">
        <v>310</v>
      </c>
      <c r="T317" s="2" t="s">
        <v>310</v>
      </c>
      <c r="U317" s="2">
        <f>+Tabla3[[#This Row],[EX SERVICE]]</f>
        <v>95</v>
      </c>
      <c r="V317" t="s">
        <v>179</v>
      </c>
    </row>
    <row r="318" spans="1:22" hidden="1" x14ac:dyDescent="0.25">
      <c r="A318" t="s">
        <v>379</v>
      </c>
      <c r="B318" s="1" t="s">
        <v>369</v>
      </c>
      <c r="C318" t="s">
        <v>1</v>
      </c>
      <c r="D318" t="s">
        <v>307</v>
      </c>
      <c r="E318" t="s">
        <v>308</v>
      </c>
      <c r="F318" t="s">
        <v>309</v>
      </c>
      <c r="G318">
        <v>896</v>
      </c>
      <c r="H318">
        <v>896</v>
      </c>
      <c r="I318">
        <v>896</v>
      </c>
      <c r="J318">
        <v>896</v>
      </c>
      <c r="L318" s="2" t="s">
        <v>310</v>
      </c>
      <c r="M318" s="2" t="s">
        <v>310</v>
      </c>
      <c r="N318" s="2" t="s">
        <v>310</v>
      </c>
      <c r="O318" s="2">
        <v>0</v>
      </c>
      <c r="P318" s="2">
        <v>0</v>
      </c>
      <c r="Q318" s="2" t="s">
        <v>310</v>
      </c>
      <c r="R318" s="2">
        <v>50</v>
      </c>
      <c r="S318" s="2" t="s">
        <v>310</v>
      </c>
      <c r="T318" s="2" t="s">
        <v>310</v>
      </c>
      <c r="U318" s="2">
        <f>+Tabla3[[#This Row],[EX SERVICE]]</f>
        <v>50</v>
      </c>
      <c r="V318" t="s">
        <v>179</v>
      </c>
    </row>
    <row r="319" spans="1:22" hidden="1" x14ac:dyDescent="0.25">
      <c r="A319" t="s">
        <v>379</v>
      </c>
      <c r="B319" s="1" t="s">
        <v>369</v>
      </c>
      <c r="C319" t="s">
        <v>1</v>
      </c>
      <c r="D319" t="s">
        <v>307</v>
      </c>
      <c r="E319" t="s">
        <v>308</v>
      </c>
      <c r="F319" t="s">
        <v>309</v>
      </c>
      <c r="G319">
        <v>897</v>
      </c>
      <c r="H319">
        <v>897</v>
      </c>
      <c r="I319">
        <v>897</v>
      </c>
      <c r="J319">
        <v>897</v>
      </c>
      <c r="L319" s="2" t="s">
        <v>310</v>
      </c>
      <c r="M319" s="2" t="s">
        <v>310</v>
      </c>
      <c r="N319" s="2" t="s">
        <v>310</v>
      </c>
      <c r="O319" s="2">
        <v>0</v>
      </c>
      <c r="P319" s="2">
        <v>0</v>
      </c>
      <c r="Q319" s="2" t="s">
        <v>310</v>
      </c>
      <c r="R319" s="2">
        <v>650</v>
      </c>
      <c r="S319" s="2" t="s">
        <v>310</v>
      </c>
      <c r="T319" s="2" t="s">
        <v>310</v>
      </c>
      <c r="U319" s="2">
        <f>+Tabla3[[#This Row],[EX SERVICE]]</f>
        <v>650</v>
      </c>
      <c r="V319" t="s">
        <v>179</v>
      </c>
    </row>
    <row r="320" spans="1:22" hidden="1" x14ac:dyDescent="0.25">
      <c r="A320" t="s">
        <v>379</v>
      </c>
      <c r="B320" s="1" t="s">
        <v>369</v>
      </c>
      <c r="C320" t="s">
        <v>1</v>
      </c>
      <c r="D320" t="s">
        <v>307</v>
      </c>
      <c r="E320" t="s">
        <v>308</v>
      </c>
      <c r="F320" t="s">
        <v>309</v>
      </c>
      <c r="G320">
        <v>898</v>
      </c>
      <c r="H320">
        <v>898</v>
      </c>
      <c r="I320">
        <v>898</v>
      </c>
      <c r="J320">
        <v>898</v>
      </c>
      <c r="L320" s="2" t="s">
        <v>310</v>
      </c>
      <c r="M320" s="2" t="s">
        <v>310</v>
      </c>
      <c r="N320" s="2" t="s">
        <v>310</v>
      </c>
      <c r="O320" s="2">
        <v>0</v>
      </c>
      <c r="P320" s="2">
        <v>0</v>
      </c>
      <c r="Q320" s="2" t="s">
        <v>310</v>
      </c>
      <c r="R320" s="2">
        <v>435</v>
      </c>
      <c r="S320" s="2" t="s">
        <v>310</v>
      </c>
      <c r="T320" s="2" t="s">
        <v>310</v>
      </c>
      <c r="U320" s="2">
        <f>+Tabla3[[#This Row],[EX SERVICE]]</f>
        <v>435</v>
      </c>
      <c r="V320" t="s">
        <v>179</v>
      </c>
    </row>
    <row r="321" spans="1:22" hidden="1" x14ac:dyDescent="0.25">
      <c r="A321" t="s">
        <v>379</v>
      </c>
      <c r="B321" s="1" t="s">
        <v>369</v>
      </c>
      <c r="C321" t="s">
        <v>1</v>
      </c>
      <c r="D321" t="s">
        <v>307</v>
      </c>
      <c r="E321" t="s">
        <v>308</v>
      </c>
      <c r="F321" t="s">
        <v>309</v>
      </c>
      <c r="G321">
        <v>899</v>
      </c>
      <c r="H321">
        <v>899</v>
      </c>
      <c r="I321">
        <v>899</v>
      </c>
      <c r="J321">
        <v>899</v>
      </c>
      <c r="L321" s="2" t="s">
        <v>310</v>
      </c>
      <c r="M321" s="2" t="s">
        <v>310</v>
      </c>
      <c r="N321" s="2" t="s">
        <v>310</v>
      </c>
      <c r="O321" s="2">
        <v>0</v>
      </c>
      <c r="P321" s="2">
        <v>0</v>
      </c>
      <c r="Q321" s="2" t="s">
        <v>310</v>
      </c>
      <c r="R321" s="2">
        <v>45</v>
      </c>
      <c r="S321" s="2" t="s">
        <v>310</v>
      </c>
      <c r="T321" s="2" t="s">
        <v>310</v>
      </c>
      <c r="U321" s="2">
        <f>+Tabla3[[#This Row],[EX SERVICE]]</f>
        <v>45</v>
      </c>
      <c r="V321" t="s">
        <v>179</v>
      </c>
    </row>
    <row r="322" spans="1:22" hidden="1" x14ac:dyDescent="0.25">
      <c r="A322" t="s">
        <v>379</v>
      </c>
      <c r="B322" s="1" t="s">
        <v>369</v>
      </c>
      <c r="C322" t="s">
        <v>1</v>
      </c>
      <c r="D322" t="s">
        <v>307</v>
      </c>
      <c r="E322" t="s">
        <v>308</v>
      </c>
      <c r="F322" t="s">
        <v>309</v>
      </c>
      <c r="G322">
        <v>900</v>
      </c>
      <c r="H322">
        <v>900</v>
      </c>
      <c r="I322">
        <v>900</v>
      </c>
      <c r="J322">
        <v>900</v>
      </c>
      <c r="L322" s="2" t="s">
        <v>310</v>
      </c>
      <c r="M322" s="2" t="s">
        <v>310</v>
      </c>
      <c r="N322" s="2" t="s">
        <v>310</v>
      </c>
      <c r="O322" s="2">
        <v>0</v>
      </c>
      <c r="P322" s="2">
        <v>0</v>
      </c>
      <c r="Q322" s="2" t="s">
        <v>310</v>
      </c>
      <c r="R322" s="2">
        <v>150</v>
      </c>
      <c r="S322" s="2" t="s">
        <v>310</v>
      </c>
      <c r="T322" s="2" t="s">
        <v>310</v>
      </c>
      <c r="U322" s="2">
        <f>+Tabla3[[#This Row],[EX SERVICE]]</f>
        <v>150</v>
      </c>
      <c r="V322" t="s">
        <v>179</v>
      </c>
    </row>
    <row r="323" spans="1:22" hidden="1" x14ac:dyDescent="0.25">
      <c r="A323" t="s">
        <v>379</v>
      </c>
      <c r="B323" s="1" t="s">
        <v>369</v>
      </c>
      <c r="C323" t="s">
        <v>1</v>
      </c>
      <c r="D323" t="s">
        <v>307</v>
      </c>
      <c r="E323" t="s">
        <v>308</v>
      </c>
      <c r="F323" t="s">
        <v>309</v>
      </c>
      <c r="G323">
        <v>901</v>
      </c>
      <c r="H323">
        <v>901</v>
      </c>
      <c r="I323">
        <v>901</v>
      </c>
      <c r="J323">
        <v>901</v>
      </c>
      <c r="L323" s="2" t="s">
        <v>310</v>
      </c>
      <c r="M323" s="2" t="s">
        <v>310</v>
      </c>
      <c r="N323" s="2" t="s">
        <v>310</v>
      </c>
      <c r="O323" s="2">
        <v>0</v>
      </c>
      <c r="P323" s="2">
        <v>0</v>
      </c>
      <c r="Q323" s="2" t="s">
        <v>310</v>
      </c>
      <c r="R323" s="2">
        <v>825</v>
      </c>
      <c r="S323" s="2" t="s">
        <v>310</v>
      </c>
      <c r="T323" s="2" t="s">
        <v>310</v>
      </c>
      <c r="U323" s="2">
        <f>+Tabla3[[#This Row],[EX SERVICE]]</f>
        <v>825</v>
      </c>
      <c r="V323" t="s">
        <v>179</v>
      </c>
    </row>
    <row r="324" spans="1:22" hidden="1" x14ac:dyDescent="0.25">
      <c r="A324" t="s">
        <v>379</v>
      </c>
      <c r="B324" s="1" t="s">
        <v>369</v>
      </c>
      <c r="C324" t="s">
        <v>1</v>
      </c>
      <c r="D324" t="s">
        <v>307</v>
      </c>
      <c r="E324" t="s">
        <v>308</v>
      </c>
      <c r="F324" t="s">
        <v>309</v>
      </c>
      <c r="G324">
        <v>902</v>
      </c>
      <c r="H324">
        <v>902</v>
      </c>
      <c r="I324">
        <v>902</v>
      </c>
      <c r="J324">
        <v>902</v>
      </c>
      <c r="L324" s="2" t="s">
        <v>310</v>
      </c>
      <c r="M324" s="2" t="s">
        <v>310</v>
      </c>
      <c r="N324" s="2" t="s">
        <v>310</v>
      </c>
      <c r="O324" s="2">
        <v>0</v>
      </c>
      <c r="P324" s="2">
        <v>0</v>
      </c>
      <c r="Q324" s="2" t="s">
        <v>310</v>
      </c>
      <c r="R324" s="2">
        <v>750</v>
      </c>
      <c r="S324" s="2" t="s">
        <v>310</v>
      </c>
      <c r="T324" s="2" t="s">
        <v>310</v>
      </c>
      <c r="U324" s="2">
        <f>+Tabla3[[#This Row],[EX SERVICE]]</f>
        <v>750</v>
      </c>
      <c r="V324" t="s">
        <v>179</v>
      </c>
    </row>
    <row r="325" spans="1:22" hidden="1" x14ac:dyDescent="0.25">
      <c r="A325" t="s">
        <v>379</v>
      </c>
      <c r="B325" s="1" t="s">
        <v>369</v>
      </c>
      <c r="C325" t="s">
        <v>1</v>
      </c>
      <c r="D325" t="s">
        <v>307</v>
      </c>
      <c r="E325" t="s">
        <v>308</v>
      </c>
      <c r="F325" t="s">
        <v>309</v>
      </c>
      <c r="G325">
        <v>903</v>
      </c>
      <c r="H325">
        <v>903</v>
      </c>
      <c r="I325">
        <v>903</v>
      </c>
      <c r="J325">
        <v>903</v>
      </c>
      <c r="L325" s="2" t="s">
        <v>310</v>
      </c>
      <c r="M325" s="2" t="s">
        <v>310</v>
      </c>
      <c r="N325" s="2" t="s">
        <v>310</v>
      </c>
      <c r="O325" s="2">
        <v>0</v>
      </c>
      <c r="P325" s="2">
        <v>0</v>
      </c>
      <c r="Q325" s="2" t="s">
        <v>310</v>
      </c>
      <c r="R325" s="2">
        <v>650</v>
      </c>
      <c r="S325" s="2" t="s">
        <v>310</v>
      </c>
      <c r="T325" s="2" t="s">
        <v>310</v>
      </c>
      <c r="U325" s="2">
        <f>+Tabla3[[#This Row],[EX SERVICE]]</f>
        <v>650</v>
      </c>
      <c r="V325" t="s">
        <v>179</v>
      </c>
    </row>
    <row r="326" spans="1:22" hidden="1" x14ac:dyDescent="0.25">
      <c r="A326" t="s">
        <v>379</v>
      </c>
      <c r="B326" s="1" t="s">
        <v>369</v>
      </c>
      <c r="C326" t="s">
        <v>1</v>
      </c>
      <c r="D326" t="s">
        <v>307</v>
      </c>
      <c r="E326" t="s">
        <v>308</v>
      </c>
      <c r="F326" t="s">
        <v>309</v>
      </c>
      <c r="G326">
        <v>904</v>
      </c>
      <c r="H326">
        <v>904</v>
      </c>
      <c r="I326">
        <v>904</v>
      </c>
      <c r="J326">
        <v>904</v>
      </c>
      <c r="L326" s="2" t="s">
        <v>310</v>
      </c>
      <c r="M326" s="2" t="s">
        <v>310</v>
      </c>
      <c r="N326" s="2" t="s">
        <v>310</v>
      </c>
      <c r="O326" s="2">
        <v>0</v>
      </c>
      <c r="P326" s="2">
        <v>0</v>
      </c>
      <c r="Q326" s="2" t="s">
        <v>310</v>
      </c>
      <c r="R326" s="2">
        <v>650</v>
      </c>
      <c r="S326" s="2" t="s">
        <v>310</v>
      </c>
      <c r="T326" s="2" t="s">
        <v>310</v>
      </c>
      <c r="U326" s="2">
        <f>+Tabla3[[#This Row],[EX SERVICE]]</f>
        <v>650</v>
      </c>
      <c r="V326" t="s">
        <v>179</v>
      </c>
    </row>
    <row r="327" spans="1:22" hidden="1" x14ac:dyDescent="0.25">
      <c r="A327" t="s">
        <v>379</v>
      </c>
      <c r="B327" s="1" t="s">
        <v>369</v>
      </c>
      <c r="C327" t="s">
        <v>1</v>
      </c>
      <c r="D327" t="s">
        <v>307</v>
      </c>
      <c r="E327" t="s">
        <v>308</v>
      </c>
      <c r="F327" t="s">
        <v>309</v>
      </c>
      <c r="G327">
        <v>905</v>
      </c>
      <c r="H327">
        <v>905</v>
      </c>
      <c r="I327">
        <v>905</v>
      </c>
      <c r="J327">
        <v>905</v>
      </c>
      <c r="L327" s="2" t="s">
        <v>310</v>
      </c>
      <c r="M327" s="2" t="s">
        <v>310</v>
      </c>
      <c r="N327" s="2" t="s">
        <v>310</v>
      </c>
      <c r="O327" s="2">
        <v>0</v>
      </c>
      <c r="P327" s="2">
        <v>0</v>
      </c>
      <c r="Q327" s="2" t="s">
        <v>310</v>
      </c>
      <c r="R327" s="2">
        <v>262.5</v>
      </c>
      <c r="S327" s="2" t="s">
        <v>310</v>
      </c>
      <c r="T327" s="2" t="s">
        <v>310</v>
      </c>
      <c r="U327" s="2">
        <f>+Tabla3[[#This Row],[EX SERVICE]]</f>
        <v>262.5</v>
      </c>
      <c r="V327" t="s">
        <v>179</v>
      </c>
    </row>
    <row r="328" spans="1:22" hidden="1" x14ac:dyDescent="0.25">
      <c r="A328" t="s">
        <v>379</v>
      </c>
      <c r="B328" s="1" t="s">
        <v>369</v>
      </c>
      <c r="C328" t="s">
        <v>1</v>
      </c>
      <c r="D328" t="s">
        <v>307</v>
      </c>
      <c r="E328" t="s">
        <v>308</v>
      </c>
      <c r="F328" t="s">
        <v>309</v>
      </c>
      <c r="G328">
        <v>906</v>
      </c>
      <c r="H328">
        <v>906</v>
      </c>
      <c r="I328">
        <v>906</v>
      </c>
      <c r="J328">
        <v>906</v>
      </c>
      <c r="L328" s="2" t="s">
        <v>310</v>
      </c>
      <c r="M328" s="2" t="s">
        <v>310</v>
      </c>
      <c r="N328" s="2" t="s">
        <v>310</v>
      </c>
      <c r="O328" s="2">
        <v>0</v>
      </c>
      <c r="P328" s="2">
        <v>0</v>
      </c>
      <c r="Q328" s="2" t="s">
        <v>310</v>
      </c>
      <c r="R328" s="2">
        <v>962.5</v>
      </c>
      <c r="S328" s="2" t="s">
        <v>310</v>
      </c>
      <c r="T328" s="2" t="s">
        <v>310</v>
      </c>
      <c r="U328" s="2">
        <f>+Tabla3[[#This Row],[EX SERVICE]]</f>
        <v>962.5</v>
      </c>
      <c r="V328" t="s">
        <v>179</v>
      </c>
    </row>
    <row r="329" spans="1:22" hidden="1" x14ac:dyDescent="0.25">
      <c r="A329" t="s">
        <v>379</v>
      </c>
      <c r="B329" s="1" t="s">
        <v>368</v>
      </c>
      <c r="C329" t="s">
        <v>1</v>
      </c>
      <c r="D329" t="s">
        <v>307</v>
      </c>
      <c r="E329" t="s">
        <v>308</v>
      </c>
      <c r="F329" t="s">
        <v>309</v>
      </c>
      <c r="G329">
        <v>907</v>
      </c>
      <c r="H329">
        <v>907</v>
      </c>
      <c r="I329">
        <v>907</v>
      </c>
      <c r="J329">
        <v>907</v>
      </c>
      <c r="L329" s="2" t="s">
        <v>310</v>
      </c>
      <c r="M329" s="2" t="s">
        <v>310</v>
      </c>
      <c r="N329" s="2" t="s">
        <v>310</v>
      </c>
      <c r="O329" s="2">
        <v>0</v>
      </c>
      <c r="P329" s="2">
        <v>0</v>
      </c>
      <c r="Q329" s="2" t="s">
        <v>310</v>
      </c>
      <c r="R329" s="2">
        <v>750</v>
      </c>
      <c r="S329" s="2" t="s">
        <v>310</v>
      </c>
      <c r="T329" s="2" t="s">
        <v>310</v>
      </c>
      <c r="U329" s="2">
        <f>+Tabla3[[#This Row],[EX SERVICE]]</f>
        <v>750</v>
      </c>
      <c r="V329" t="s">
        <v>179</v>
      </c>
    </row>
    <row r="330" spans="1:22" hidden="1" x14ac:dyDescent="0.25">
      <c r="A330" t="s">
        <v>379</v>
      </c>
      <c r="B330" s="1" t="s">
        <v>368</v>
      </c>
      <c r="C330" t="s">
        <v>1</v>
      </c>
      <c r="D330" t="s">
        <v>307</v>
      </c>
      <c r="E330" t="s">
        <v>308</v>
      </c>
      <c r="F330" t="s">
        <v>309</v>
      </c>
      <c r="G330">
        <v>908</v>
      </c>
      <c r="H330">
        <v>908</v>
      </c>
      <c r="I330">
        <v>908</v>
      </c>
      <c r="J330">
        <v>908</v>
      </c>
      <c r="L330" s="2" t="s">
        <v>310</v>
      </c>
      <c r="M330" s="2" t="s">
        <v>310</v>
      </c>
      <c r="N330" s="2" t="s">
        <v>310</v>
      </c>
      <c r="O330" s="2">
        <v>0</v>
      </c>
      <c r="P330" s="2">
        <v>0</v>
      </c>
      <c r="Q330" s="2" t="s">
        <v>310</v>
      </c>
      <c r="R330" s="2">
        <v>375</v>
      </c>
      <c r="S330" s="2" t="s">
        <v>310</v>
      </c>
      <c r="T330" s="2" t="s">
        <v>310</v>
      </c>
      <c r="U330" s="2">
        <f>+Tabla3[[#This Row],[EX SERVICE]]</f>
        <v>375</v>
      </c>
      <c r="V330" t="s">
        <v>179</v>
      </c>
    </row>
    <row r="331" spans="1:22" hidden="1" x14ac:dyDescent="0.25">
      <c r="A331" t="s">
        <v>379</v>
      </c>
      <c r="B331" s="1" t="s">
        <v>368</v>
      </c>
      <c r="C331" t="s">
        <v>1</v>
      </c>
      <c r="D331" t="s">
        <v>307</v>
      </c>
      <c r="E331" t="s">
        <v>308</v>
      </c>
      <c r="F331" t="s">
        <v>309</v>
      </c>
      <c r="G331">
        <v>909</v>
      </c>
      <c r="H331">
        <v>909</v>
      </c>
      <c r="I331">
        <v>909</v>
      </c>
      <c r="J331">
        <v>909</v>
      </c>
      <c r="L331" s="2" t="s">
        <v>310</v>
      </c>
      <c r="M331" s="2" t="s">
        <v>310</v>
      </c>
      <c r="N331" s="2" t="s">
        <v>310</v>
      </c>
      <c r="O331" s="2">
        <v>0</v>
      </c>
      <c r="P331" s="2">
        <v>0</v>
      </c>
      <c r="Q331" s="2" t="s">
        <v>310</v>
      </c>
      <c r="R331" s="2">
        <v>750</v>
      </c>
      <c r="S331" s="2" t="s">
        <v>310</v>
      </c>
      <c r="T331" s="2" t="s">
        <v>310</v>
      </c>
      <c r="U331" s="2">
        <f>+Tabla3[[#This Row],[EX SERVICE]]</f>
        <v>750</v>
      </c>
      <c r="V331" t="s">
        <v>179</v>
      </c>
    </row>
    <row r="332" spans="1:22" hidden="1" x14ac:dyDescent="0.25">
      <c r="A332" t="s">
        <v>379</v>
      </c>
      <c r="B332" s="1" t="s">
        <v>368</v>
      </c>
      <c r="C332" t="s">
        <v>1</v>
      </c>
      <c r="D332" t="s">
        <v>307</v>
      </c>
      <c r="E332" t="s">
        <v>308</v>
      </c>
      <c r="F332" t="s">
        <v>309</v>
      </c>
      <c r="G332">
        <v>910</v>
      </c>
      <c r="H332">
        <v>910</v>
      </c>
      <c r="I332">
        <v>910</v>
      </c>
      <c r="J332">
        <v>910</v>
      </c>
      <c r="L332" s="2" t="s">
        <v>310</v>
      </c>
      <c r="M332" s="2" t="s">
        <v>310</v>
      </c>
      <c r="N332" s="2" t="s">
        <v>310</v>
      </c>
      <c r="O332" s="2">
        <v>0</v>
      </c>
      <c r="P332" s="2">
        <v>0</v>
      </c>
      <c r="Q332" s="2" t="s">
        <v>310</v>
      </c>
      <c r="R332" s="2">
        <v>65</v>
      </c>
      <c r="S332" s="2" t="s">
        <v>310</v>
      </c>
      <c r="T332" s="2" t="s">
        <v>310</v>
      </c>
      <c r="U332" s="2">
        <f>+Tabla3[[#This Row],[EX SERVICE]]</f>
        <v>65</v>
      </c>
      <c r="V332" t="s">
        <v>179</v>
      </c>
    </row>
    <row r="333" spans="1:22" hidden="1" x14ac:dyDescent="0.25">
      <c r="A333" t="s">
        <v>379</v>
      </c>
      <c r="B333" s="1" t="s">
        <v>368</v>
      </c>
      <c r="C333" t="s">
        <v>1</v>
      </c>
      <c r="D333" t="s">
        <v>307</v>
      </c>
      <c r="E333" t="s">
        <v>308</v>
      </c>
      <c r="F333" t="s">
        <v>309</v>
      </c>
      <c r="G333">
        <v>911</v>
      </c>
      <c r="H333">
        <v>911</v>
      </c>
      <c r="I333">
        <v>911</v>
      </c>
      <c r="J333">
        <v>911</v>
      </c>
      <c r="L333" s="2" t="s">
        <v>310</v>
      </c>
      <c r="M333" s="2" t="s">
        <v>310</v>
      </c>
      <c r="N333" s="2" t="s">
        <v>310</v>
      </c>
      <c r="O333" s="2">
        <v>0</v>
      </c>
      <c r="P333" s="2">
        <v>0</v>
      </c>
      <c r="Q333" s="2" t="s">
        <v>310</v>
      </c>
      <c r="R333" s="2">
        <v>660</v>
      </c>
      <c r="S333" s="2" t="s">
        <v>310</v>
      </c>
      <c r="T333" s="2" t="s">
        <v>310</v>
      </c>
      <c r="U333" s="2">
        <f>+Tabla3[[#This Row],[EX SERVICE]]</f>
        <v>660</v>
      </c>
      <c r="V333" t="s">
        <v>179</v>
      </c>
    </row>
    <row r="334" spans="1:22" hidden="1" x14ac:dyDescent="0.25">
      <c r="A334" t="s">
        <v>379</v>
      </c>
      <c r="B334" s="1" t="s">
        <v>368</v>
      </c>
      <c r="C334" t="s">
        <v>1</v>
      </c>
      <c r="D334" t="s">
        <v>307</v>
      </c>
      <c r="E334" t="s">
        <v>308</v>
      </c>
      <c r="F334" t="s">
        <v>309</v>
      </c>
      <c r="G334">
        <v>912</v>
      </c>
      <c r="H334">
        <v>912</v>
      </c>
      <c r="I334">
        <v>912</v>
      </c>
      <c r="J334">
        <v>912</v>
      </c>
      <c r="L334" s="2" t="s">
        <v>310</v>
      </c>
      <c r="M334" s="2" t="s">
        <v>310</v>
      </c>
      <c r="N334" s="2" t="s">
        <v>310</v>
      </c>
      <c r="O334" s="2">
        <v>0</v>
      </c>
      <c r="P334" s="2">
        <v>0</v>
      </c>
      <c r="Q334" s="2" t="s">
        <v>310</v>
      </c>
      <c r="R334" s="2">
        <v>0</v>
      </c>
      <c r="S334" s="2" t="s">
        <v>310</v>
      </c>
      <c r="T334" s="2" t="s">
        <v>310</v>
      </c>
      <c r="U334" s="2">
        <f>+Tabla3[[#This Row],[EX SERVICE]]</f>
        <v>0</v>
      </c>
      <c r="V334" t="s">
        <v>179</v>
      </c>
    </row>
    <row r="335" spans="1:22" hidden="1" x14ac:dyDescent="0.25">
      <c r="A335" t="s">
        <v>379</v>
      </c>
      <c r="B335" s="1" t="s">
        <v>368</v>
      </c>
      <c r="C335" t="s">
        <v>1</v>
      </c>
      <c r="D335" t="s">
        <v>307</v>
      </c>
      <c r="E335" t="s">
        <v>308</v>
      </c>
      <c r="F335" t="s">
        <v>309</v>
      </c>
      <c r="G335">
        <v>913</v>
      </c>
      <c r="H335">
        <v>913</v>
      </c>
      <c r="I335">
        <v>913</v>
      </c>
      <c r="J335">
        <v>913</v>
      </c>
      <c r="L335" s="2" t="s">
        <v>310</v>
      </c>
      <c r="M335" s="2" t="s">
        <v>310</v>
      </c>
      <c r="N335" s="2" t="s">
        <v>310</v>
      </c>
      <c r="O335" s="2">
        <v>0</v>
      </c>
      <c r="P335" s="2">
        <v>0</v>
      </c>
      <c r="Q335" s="2" t="s">
        <v>310</v>
      </c>
      <c r="R335" s="2">
        <v>500</v>
      </c>
      <c r="S335" s="2" t="s">
        <v>310</v>
      </c>
      <c r="T335" s="2" t="s">
        <v>310</v>
      </c>
      <c r="U335" s="2">
        <f>+Tabla3[[#This Row],[EX SERVICE]]</f>
        <v>500</v>
      </c>
      <c r="V335" t="s">
        <v>179</v>
      </c>
    </row>
    <row r="336" spans="1:22" hidden="1" x14ac:dyDescent="0.25">
      <c r="A336" t="s">
        <v>379</v>
      </c>
      <c r="B336" s="1" t="s">
        <v>368</v>
      </c>
      <c r="C336" t="s">
        <v>1</v>
      </c>
      <c r="D336" t="s">
        <v>307</v>
      </c>
      <c r="E336" t="s">
        <v>308</v>
      </c>
      <c r="F336" t="s">
        <v>309</v>
      </c>
      <c r="G336">
        <v>914</v>
      </c>
      <c r="H336">
        <v>914</v>
      </c>
      <c r="I336">
        <v>914</v>
      </c>
      <c r="J336">
        <v>914</v>
      </c>
      <c r="L336" s="2" t="s">
        <v>310</v>
      </c>
      <c r="M336" s="2" t="s">
        <v>310</v>
      </c>
      <c r="N336" s="2" t="s">
        <v>310</v>
      </c>
      <c r="O336" s="2">
        <v>0</v>
      </c>
      <c r="P336" s="2">
        <v>0</v>
      </c>
      <c r="Q336" s="2" t="s">
        <v>310</v>
      </c>
      <c r="R336" s="2">
        <v>300</v>
      </c>
      <c r="S336" s="2" t="s">
        <v>310</v>
      </c>
      <c r="T336" s="2" t="s">
        <v>310</v>
      </c>
      <c r="U336" s="2">
        <f>+Tabla3[[#This Row],[EX SERVICE]]</f>
        <v>300</v>
      </c>
      <c r="V336" t="s">
        <v>179</v>
      </c>
    </row>
    <row r="337" spans="1:22" hidden="1" x14ac:dyDescent="0.25">
      <c r="A337" t="s">
        <v>379</v>
      </c>
      <c r="B337" s="1" t="s">
        <v>367</v>
      </c>
      <c r="C337" t="s">
        <v>1</v>
      </c>
      <c r="D337" t="s">
        <v>307</v>
      </c>
      <c r="E337" t="s">
        <v>308</v>
      </c>
      <c r="F337" t="s">
        <v>309</v>
      </c>
      <c r="G337">
        <v>915</v>
      </c>
      <c r="H337">
        <v>915</v>
      </c>
      <c r="I337">
        <v>915</v>
      </c>
      <c r="J337">
        <v>915</v>
      </c>
      <c r="L337" s="2" t="s">
        <v>310</v>
      </c>
      <c r="M337" s="2" t="s">
        <v>310</v>
      </c>
      <c r="N337" s="2" t="s">
        <v>310</v>
      </c>
      <c r="O337" s="2">
        <v>0</v>
      </c>
      <c r="P337" s="2">
        <v>0</v>
      </c>
      <c r="Q337" s="2" t="s">
        <v>310</v>
      </c>
      <c r="R337" s="2">
        <v>650</v>
      </c>
      <c r="S337" s="2" t="s">
        <v>310</v>
      </c>
      <c r="T337" s="2" t="s">
        <v>310</v>
      </c>
      <c r="U337" s="2">
        <f>+Tabla3[[#This Row],[EX SERVICE]]</f>
        <v>650</v>
      </c>
      <c r="V337" t="s">
        <v>179</v>
      </c>
    </row>
    <row r="338" spans="1:22" hidden="1" x14ac:dyDescent="0.25">
      <c r="A338" t="s">
        <v>379</v>
      </c>
      <c r="B338" s="1" t="s">
        <v>367</v>
      </c>
      <c r="C338" t="s">
        <v>1</v>
      </c>
      <c r="D338" t="s">
        <v>307</v>
      </c>
      <c r="E338" t="s">
        <v>308</v>
      </c>
      <c r="F338" t="s">
        <v>309</v>
      </c>
      <c r="G338">
        <v>916</v>
      </c>
      <c r="H338">
        <v>916</v>
      </c>
      <c r="I338">
        <v>916</v>
      </c>
      <c r="J338">
        <v>916</v>
      </c>
      <c r="L338" s="2" t="s">
        <v>310</v>
      </c>
      <c r="M338" s="2" t="s">
        <v>310</v>
      </c>
      <c r="N338" s="2" t="s">
        <v>310</v>
      </c>
      <c r="O338" s="2">
        <v>0</v>
      </c>
      <c r="P338" s="2">
        <v>0</v>
      </c>
      <c r="Q338" s="2" t="s">
        <v>310</v>
      </c>
      <c r="R338" s="2">
        <v>440</v>
      </c>
      <c r="S338" s="2" t="s">
        <v>310</v>
      </c>
      <c r="T338" s="2" t="s">
        <v>310</v>
      </c>
      <c r="U338" s="2">
        <f>+Tabla3[[#This Row],[EX SERVICE]]</f>
        <v>440</v>
      </c>
      <c r="V338" t="s">
        <v>179</v>
      </c>
    </row>
    <row r="339" spans="1:22" hidden="1" x14ac:dyDescent="0.25">
      <c r="A339" t="s">
        <v>379</v>
      </c>
      <c r="B339" s="1" t="s">
        <v>367</v>
      </c>
      <c r="C339" t="s">
        <v>1</v>
      </c>
      <c r="D339" t="s">
        <v>307</v>
      </c>
      <c r="E339" t="s">
        <v>308</v>
      </c>
      <c r="F339" t="s">
        <v>309</v>
      </c>
      <c r="G339">
        <v>917</v>
      </c>
      <c r="H339">
        <v>917</v>
      </c>
      <c r="I339">
        <v>917</v>
      </c>
      <c r="J339">
        <v>917</v>
      </c>
      <c r="L339" s="2" t="s">
        <v>310</v>
      </c>
      <c r="M339" s="2" t="s">
        <v>310</v>
      </c>
      <c r="N339" s="2" t="s">
        <v>310</v>
      </c>
      <c r="O339" s="2">
        <v>0</v>
      </c>
      <c r="P339" s="2">
        <v>0</v>
      </c>
      <c r="Q339" s="2" t="s">
        <v>310</v>
      </c>
      <c r="R339" s="2">
        <v>879.57</v>
      </c>
      <c r="S339" s="2" t="s">
        <v>310</v>
      </c>
      <c r="T339" s="2" t="s">
        <v>310</v>
      </c>
      <c r="U339" s="2">
        <f>+Tabla3[[#This Row],[EX SERVICE]]</f>
        <v>879.57</v>
      </c>
      <c r="V339" t="s">
        <v>179</v>
      </c>
    </row>
    <row r="340" spans="1:22" hidden="1" x14ac:dyDescent="0.25">
      <c r="A340" t="s">
        <v>379</v>
      </c>
      <c r="B340" s="1" t="s">
        <v>367</v>
      </c>
      <c r="C340" t="s">
        <v>1</v>
      </c>
      <c r="D340" t="s">
        <v>307</v>
      </c>
      <c r="E340" t="s">
        <v>308</v>
      </c>
      <c r="F340" t="s">
        <v>309</v>
      </c>
      <c r="G340">
        <v>918</v>
      </c>
      <c r="H340">
        <v>918</v>
      </c>
      <c r="I340">
        <v>918</v>
      </c>
      <c r="J340">
        <v>918</v>
      </c>
      <c r="L340" s="2" t="s">
        <v>310</v>
      </c>
      <c r="M340" s="2" t="s">
        <v>310</v>
      </c>
      <c r="N340" s="2" t="s">
        <v>310</v>
      </c>
      <c r="O340" s="2">
        <v>0</v>
      </c>
      <c r="P340" s="2">
        <v>0</v>
      </c>
      <c r="Q340" s="2" t="s">
        <v>310</v>
      </c>
      <c r="R340" s="2">
        <v>360</v>
      </c>
      <c r="S340" s="2" t="s">
        <v>310</v>
      </c>
      <c r="T340" s="2" t="s">
        <v>310</v>
      </c>
      <c r="U340" s="2">
        <f>+Tabla3[[#This Row],[EX SERVICE]]</f>
        <v>360</v>
      </c>
      <c r="V340" t="s">
        <v>179</v>
      </c>
    </row>
    <row r="341" spans="1:22" hidden="1" x14ac:dyDescent="0.25">
      <c r="A341" t="s">
        <v>379</v>
      </c>
      <c r="B341" s="1" t="s">
        <v>366</v>
      </c>
      <c r="C341" t="s">
        <v>1</v>
      </c>
      <c r="D341" t="s">
        <v>307</v>
      </c>
      <c r="E341" t="s">
        <v>308</v>
      </c>
      <c r="F341" t="s">
        <v>309</v>
      </c>
      <c r="G341">
        <v>919</v>
      </c>
      <c r="H341">
        <v>919</v>
      </c>
      <c r="I341">
        <v>919</v>
      </c>
      <c r="J341">
        <v>919</v>
      </c>
      <c r="L341" s="2" t="s">
        <v>310</v>
      </c>
      <c r="M341" s="2" t="s">
        <v>310</v>
      </c>
      <c r="N341" s="2" t="s">
        <v>310</v>
      </c>
      <c r="O341" s="2">
        <v>0</v>
      </c>
      <c r="P341" s="2">
        <v>0</v>
      </c>
      <c r="Q341" s="2" t="s">
        <v>310</v>
      </c>
      <c r="R341" s="2">
        <v>360</v>
      </c>
      <c r="S341" s="2" t="s">
        <v>310</v>
      </c>
      <c r="T341" s="2" t="s">
        <v>310</v>
      </c>
      <c r="U341" s="2">
        <f>+Tabla3[[#This Row],[EX SERVICE]]</f>
        <v>360</v>
      </c>
      <c r="V341" t="s">
        <v>179</v>
      </c>
    </row>
    <row r="342" spans="1:22" hidden="1" x14ac:dyDescent="0.25">
      <c r="A342" t="s">
        <v>379</v>
      </c>
      <c r="B342" s="1" t="s">
        <v>366</v>
      </c>
      <c r="C342" t="s">
        <v>1</v>
      </c>
      <c r="D342" t="s">
        <v>307</v>
      </c>
      <c r="E342" t="s">
        <v>308</v>
      </c>
      <c r="F342" t="s">
        <v>309</v>
      </c>
      <c r="G342">
        <v>920</v>
      </c>
      <c r="H342">
        <v>920</v>
      </c>
      <c r="I342">
        <v>920</v>
      </c>
      <c r="J342">
        <v>920</v>
      </c>
      <c r="L342" s="2" t="s">
        <v>310</v>
      </c>
      <c r="M342" s="2" t="s">
        <v>310</v>
      </c>
      <c r="N342" s="2" t="s">
        <v>310</v>
      </c>
      <c r="O342" s="2">
        <v>0</v>
      </c>
      <c r="P342" s="2">
        <v>0</v>
      </c>
      <c r="Q342" s="2" t="s">
        <v>310</v>
      </c>
      <c r="R342" s="2">
        <v>725</v>
      </c>
      <c r="S342" s="2" t="s">
        <v>310</v>
      </c>
      <c r="T342" s="2" t="s">
        <v>310</v>
      </c>
      <c r="U342" s="2">
        <f>+Tabla3[[#This Row],[EX SERVICE]]</f>
        <v>725</v>
      </c>
      <c r="V342" t="s">
        <v>179</v>
      </c>
    </row>
    <row r="343" spans="1:22" hidden="1" x14ac:dyDescent="0.25">
      <c r="A343" t="s">
        <v>383</v>
      </c>
      <c r="B343" s="1" t="s">
        <v>384</v>
      </c>
      <c r="C343" t="s">
        <v>1</v>
      </c>
      <c r="D343" t="s">
        <v>307</v>
      </c>
      <c r="E343" t="s">
        <v>308</v>
      </c>
      <c r="F343" t="s">
        <v>309</v>
      </c>
      <c r="G343">
        <v>921</v>
      </c>
      <c r="H343">
        <v>921</v>
      </c>
      <c r="I343">
        <v>921</v>
      </c>
      <c r="J343">
        <v>921</v>
      </c>
      <c r="L343" s="2" t="s">
        <v>310</v>
      </c>
      <c r="M343" s="2" t="s">
        <v>310</v>
      </c>
      <c r="N343" s="2" t="s">
        <v>310</v>
      </c>
      <c r="O343" s="2">
        <v>0</v>
      </c>
      <c r="P343" s="2">
        <v>0</v>
      </c>
      <c r="Q343" s="2" t="s">
        <v>310</v>
      </c>
      <c r="R343" s="2">
        <v>0</v>
      </c>
      <c r="S343" s="2" t="s">
        <v>310</v>
      </c>
      <c r="T343" s="2" t="s">
        <v>310</v>
      </c>
      <c r="U343" s="2">
        <f>+Tabla3[[#This Row],[EX SERVICE]]</f>
        <v>0</v>
      </c>
      <c r="V343" t="s">
        <v>179</v>
      </c>
    </row>
    <row r="344" spans="1:22" hidden="1" x14ac:dyDescent="0.25">
      <c r="A344" t="s">
        <v>383</v>
      </c>
      <c r="B344" s="1" t="s">
        <v>384</v>
      </c>
      <c r="C344" t="s">
        <v>1</v>
      </c>
      <c r="D344" t="s">
        <v>307</v>
      </c>
      <c r="E344" t="s">
        <v>308</v>
      </c>
      <c r="F344" t="s">
        <v>309</v>
      </c>
      <c r="G344">
        <v>922</v>
      </c>
      <c r="H344">
        <v>922</v>
      </c>
      <c r="I344">
        <v>922</v>
      </c>
      <c r="J344">
        <v>922</v>
      </c>
      <c r="L344" s="2" t="s">
        <v>310</v>
      </c>
      <c r="M344" s="2" t="s">
        <v>310</v>
      </c>
      <c r="N344" s="2" t="s">
        <v>310</v>
      </c>
      <c r="O344" s="2">
        <v>0</v>
      </c>
      <c r="P344" s="2">
        <v>0</v>
      </c>
      <c r="Q344" s="2" t="s">
        <v>310</v>
      </c>
      <c r="R344" s="2">
        <v>150</v>
      </c>
      <c r="S344" s="2" t="s">
        <v>310</v>
      </c>
      <c r="T344" s="2" t="s">
        <v>310</v>
      </c>
      <c r="U344" s="2">
        <f>+Tabla3[[#This Row],[EX SERVICE]]</f>
        <v>150</v>
      </c>
      <c r="V344" t="s">
        <v>179</v>
      </c>
    </row>
    <row r="345" spans="1:22" hidden="1" x14ac:dyDescent="0.25">
      <c r="A345" t="s">
        <v>383</v>
      </c>
      <c r="B345" s="1" t="s">
        <v>384</v>
      </c>
      <c r="C345" t="s">
        <v>1</v>
      </c>
      <c r="D345" t="s">
        <v>307</v>
      </c>
      <c r="E345" t="s">
        <v>308</v>
      </c>
      <c r="F345" t="s">
        <v>309</v>
      </c>
      <c r="G345">
        <v>923</v>
      </c>
      <c r="H345">
        <v>923</v>
      </c>
      <c r="I345">
        <v>923</v>
      </c>
      <c r="J345">
        <v>923</v>
      </c>
      <c r="L345" s="2" t="s">
        <v>310</v>
      </c>
      <c r="M345" s="2" t="s">
        <v>310</v>
      </c>
      <c r="N345" s="2" t="s">
        <v>310</v>
      </c>
      <c r="O345" s="2">
        <v>0</v>
      </c>
      <c r="P345" s="2">
        <v>0</v>
      </c>
      <c r="Q345" s="2" t="s">
        <v>310</v>
      </c>
      <c r="R345" s="2">
        <v>70</v>
      </c>
      <c r="S345" s="2" t="s">
        <v>310</v>
      </c>
      <c r="T345" s="2" t="s">
        <v>310</v>
      </c>
      <c r="U345" s="2">
        <f>+Tabla3[[#This Row],[EX SERVICE]]</f>
        <v>70</v>
      </c>
      <c r="V345" t="s">
        <v>179</v>
      </c>
    </row>
    <row r="346" spans="1:22" hidden="1" x14ac:dyDescent="0.25">
      <c r="A346" t="s">
        <v>383</v>
      </c>
      <c r="B346" s="1" t="s">
        <v>384</v>
      </c>
      <c r="C346" t="s">
        <v>1</v>
      </c>
      <c r="D346" t="s">
        <v>307</v>
      </c>
      <c r="E346" t="s">
        <v>308</v>
      </c>
      <c r="F346" t="s">
        <v>309</v>
      </c>
      <c r="G346">
        <v>924</v>
      </c>
      <c r="H346">
        <v>924</v>
      </c>
      <c r="I346">
        <v>924</v>
      </c>
      <c r="J346">
        <v>924</v>
      </c>
      <c r="L346" s="2" t="s">
        <v>310</v>
      </c>
      <c r="M346" s="2" t="s">
        <v>310</v>
      </c>
      <c r="N346" s="2" t="s">
        <v>310</v>
      </c>
      <c r="O346" s="2">
        <v>0</v>
      </c>
      <c r="P346" s="2">
        <v>0</v>
      </c>
      <c r="Q346" s="2" t="s">
        <v>310</v>
      </c>
      <c r="R346" s="2">
        <v>400</v>
      </c>
      <c r="S346" s="2" t="s">
        <v>310</v>
      </c>
      <c r="T346" s="2" t="s">
        <v>310</v>
      </c>
      <c r="U346" s="2">
        <f>+Tabla3[[#This Row],[EX SERVICE]]</f>
        <v>400</v>
      </c>
      <c r="V346" t="s">
        <v>179</v>
      </c>
    </row>
    <row r="347" spans="1:22" hidden="1" x14ac:dyDescent="0.25">
      <c r="A347" t="s">
        <v>383</v>
      </c>
      <c r="B347" s="1" t="s">
        <v>384</v>
      </c>
      <c r="C347" t="s">
        <v>1</v>
      </c>
      <c r="D347" t="s">
        <v>307</v>
      </c>
      <c r="E347" t="s">
        <v>308</v>
      </c>
      <c r="F347" t="s">
        <v>309</v>
      </c>
      <c r="G347">
        <v>925</v>
      </c>
      <c r="H347">
        <v>925</v>
      </c>
      <c r="I347">
        <v>925</v>
      </c>
      <c r="J347">
        <v>925</v>
      </c>
      <c r="L347" s="2" t="s">
        <v>310</v>
      </c>
      <c r="M347" s="2" t="s">
        <v>310</v>
      </c>
      <c r="N347" s="2" t="s">
        <v>310</v>
      </c>
      <c r="O347" s="2">
        <v>0</v>
      </c>
      <c r="P347" s="2">
        <v>0</v>
      </c>
      <c r="Q347" s="2" t="s">
        <v>310</v>
      </c>
      <c r="R347" s="2">
        <v>0</v>
      </c>
      <c r="S347" s="2" t="s">
        <v>310</v>
      </c>
      <c r="T347" s="2" t="s">
        <v>310</v>
      </c>
      <c r="U347" s="2">
        <f>+Tabla3[[#This Row],[EX SERVICE]]</f>
        <v>0</v>
      </c>
      <c r="V347" t="s">
        <v>179</v>
      </c>
    </row>
    <row r="348" spans="1:22" hidden="1" x14ac:dyDescent="0.25">
      <c r="A348" t="s">
        <v>383</v>
      </c>
      <c r="B348" s="1" t="s">
        <v>384</v>
      </c>
      <c r="C348" t="s">
        <v>1</v>
      </c>
      <c r="D348" t="s">
        <v>307</v>
      </c>
      <c r="E348" t="s">
        <v>308</v>
      </c>
      <c r="F348" t="s">
        <v>309</v>
      </c>
      <c r="G348">
        <v>926</v>
      </c>
      <c r="H348">
        <v>926</v>
      </c>
      <c r="I348">
        <v>926</v>
      </c>
      <c r="J348">
        <v>926</v>
      </c>
      <c r="L348" s="2" t="s">
        <v>310</v>
      </c>
      <c r="M348" s="2" t="s">
        <v>310</v>
      </c>
      <c r="N348" s="2" t="s">
        <v>310</v>
      </c>
      <c r="O348" s="2">
        <v>0</v>
      </c>
      <c r="P348" s="2">
        <v>0</v>
      </c>
      <c r="Q348" s="2" t="s">
        <v>310</v>
      </c>
      <c r="R348" s="2">
        <v>836</v>
      </c>
      <c r="S348" s="2" t="s">
        <v>310</v>
      </c>
      <c r="T348" s="2" t="s">
        <v>310</v>
      </c>
      <c r="U348" s="2">
        <f>+Tabla3[[#This Row],[EX SERVICE]]</f>
        <v>836</v>
      </c>
      <c r="V348" t="s">
        <v>179</v>
      </c>
    </row>
    <row r="349" spans="1:22" hidden="1" x14ac:dyDescent="0.25">
      <c r="A349" t="s">
        <v>383</v>
      </c>
      <c r="B349" s="1" t="s">
        <v>384</v>
      </c>
      <c r="C349" t="s">
        <v>1</v>
      </c>
      <c r="D349" t="s">
        <v>307</v>
      </c>
      <c r="E349" t="s">
        <v>308</v>
      </c>
      <c r="F349" t="s">
        <v>309</v>
      </c>
      <c r="G349">
        <v>927</v>
      </c>
      <c r="H349">
        <v>927</v>
      </c>
      <c r="I349">
        <v>927</v>
      </c>
      <c r="J349">
        <v>927</v>
      </c>
      <c r="L349" s="2" t="s">
        <v>310</v>
      </c>
      <c r="M349" s="2" t="s">
        <v>310</v>
      </c>
      <c r="N349" s="2" t="s">
        <v>310</v>
      </c>
      <c r="O349" s="2">
        <v>0</v>
      </c>
      <c r="P349" s="2">
        <v>0</v>
      </c>
      <c r="Q349" s="2" t="s">
        <v>310</v>
      </c>
      <c r="R349" s="2">
        <v>550</v>
      </c>
      <c r="S349" s="2" t="s">
        <v>310</v>
      </c>
      <c r="T349" s="2" t="s">
        <v>310</v>
      </c>
      <c r="U349" s="2">
        <f>+Tabla3[[#This Row],[EX SERVICE]]</f>
        <v>550</v>
      </c>
      <c r="V349" t="s">
        <v>179</v>
      </c>
    </row>
    <row r="350" spans="1:22" hidden="1" x14ac:dyDescent="0.25">
      <c r="A350" t="s">
        <v>383</v>
      </c>
      <c r="B350" s="1" t="s">
        <v>384</v>
      </c>
      <c r="C350" t="s">
        <v>1</v>
      </c>
      <c r="D350" t="s">
        <v>307</v>
      </c>
      <c r="E350" t="s">
        <v>308</v>
      </c>
      <c r="F350" t="s">
        <v>309</v>
      </c>
      <c r="G350">
        <v>928</v>
      </c>
      <c r="H350">
        <v>928</v>
      </c>
      <c r="I350">
        <v>928</v>
      </c>
      <c r="J350">
        <v>928</v>
      </c>
      <c r="L350" s="2" t="s">
        <v>310</v>
      </c>
      <c r="M350" s="2" t="s">
        <v>310</v>
      </c>
      <c r="N350" s="2" t="s">
        <v>310</v>
      </c>
      <c r="O350" s="2">
        <v>0</v>
      </c>
      <c r="P350" s="2">
        <v>0</v>
      </c>
      <c r="Q350" s="2" t="s">
        <v>310</v>
      </c>
      <c r="R350" s="2">
        <v>70.7</v>
      </c>
      <c r="S350" s="2" t="s">
        <v>310</v>
      </c>
      <c r="T350" s="2" t="s">
        <v>310</v>
      </c>
      <c r="U350" s="2">
        <f>+Tabla3[[#This Row],[EX SERVICE]]</f>
        <v>70.7</v>
      </c>
      <c r="V350" t="s">
        <v>179</v>
      </c>
    </row>
    <row r="351" spans="1:22" hidden="1" x14ac:dyDescent="0.25">
      <c r="A351" t="s">
        <v>383</v>
      </c>
      <c r="B351" s="1" t="s">
        <v>384</v>
      </c>
      <c r="C351" t="s">
        <v>1</v>
      </c>
      <c r="D351" t="s">
        <v>307</v>
      </c>
      <c r="E351" t="s">
        <v>308</v>
      </c>
      <c r="F351" t="s">
        <v>309</v>
      </c>
      <c r="G351">
        <v>929</v>
      </c>
      <c r="H351">
        <v>929</v>
      </c>
      <c r="I351">
        <v>929</v>
      </c>
      <c r="J351">
        <v>929</v>
      </c>
      <c r="L351" s="2" t="s">
        <v>310</v>
      </c>
      <c r="M351" s="2" t="s">
        <v>310</v>
      </c>
      <c r="N351" s="2" t="s">
        <v>310</v>
      </c>
      <c r="O351" s="2">
        <v>0</v>
      </c>
      <c r="P351" s="2">
        <v>0</v>
      </c>
      <c r="Q351" s="2" t="s">
        <v>310</v>
      </c>
      <c r="R351" s="2">
        <v>750</v>
      </c>
      <c r="S351" s="2" t="s">
        <v>310</v>
      </c>
      <c r="T351" s="2" t="s">
        <v>310</v>
      </c>
      <c r="U351" s="2">
        <f>+Tabla3[[#This Row],[EX SERVICE]]</f>
        <v>750</v>
      </c>
      <c r="V351" t="s">
        <v>179</v>
      </c>
    </row>
    <row r="352" spans="1:22" hidden="1" x14ac:dyDescent="0.25">
      <c r="A352" t="s">
        <v>383</v>
      </c>
      <c r="B352" s="1" t="s">
        <v>385</v>
      </c>
      <c r="C352" t="s">
        <v>1</v>
      </c>
      <c r="D352" t="s">
        <v>307</v>
      </c>
      <c r="E352" t="s">
        <v>308</v>
      </c>
      <c r="F352" t="s">
        <v>309</v>
      </c>
      <c r="G352">
        <v>930</v>
      </c>
      <c r="H352">
        <v>930</v>
      </c>
      <c r="I352">
        <v>930</v>
      </c>
      <c r="J352">
        <v>930</v>
      </c>
      <c r="L352" s="2" t="s">
        <v>310</v>
      </c>
      <c r="M352" s="2" t="s">
        <v>310</v>
      </c>
      <c r="N352" s="2" t="s">
        <v>310</v>
      </c>
      <c r="O352" s="2">
        <v>0</v>
      </c>
      <c r="P352" s="2">
        <v>0</v>
      </c>
      <c r="Q352" s="2" t="s">
        <v>310</v>
      </c>
      <c r="R352" s="2">
        <v>425</v>
      </c>
      <c r="S352" s="2" t="s">
        <v>310</v>
      </c>
      <c r="T352" s="2" t="s">
        <v>310</v>
      </c>
      <c r="U352" s="2">
        <f>+Tabla3[[#This Row],[EX SERVICE]]</f>
        <v>425</v>
      </c>
      <c r="V352" t="s">
        <v>179</v>
      </c>
    </row>
    <row r="353" spans="1:22" hidden="1" x14ac:dyDescent="0.25">
      <c r="A353" t="s">
        <v>383</v>
      </c>
      <c r="B353" s="1" t="s">
        <v>385</v>
      </c>
      <c r="C353" t="s">
        <v>1</v>
      </c>
      <c r="D353" t="s">
        <v>307</v>
      </c>
      <c r="E353" t="s">
        <v>308</v>
      </c>
      <c r="F353" t="s">
        <v>309</v>
      </c>
      <c r="G353">
        <v>931</v>
      </c>
      <c r="H353">
        <v>931</v>
      </c>
      <c r="I353">
        <v>931</v>
      </c>
      <c r="J353">
        <v>931</v>
      </c>
      <c r="L353" s="2" t="s">
        <v>310</v>
      </c>
      <c r="M353" s="2" t="s">
        <v>310</v>
      </c>
      <c r="N353" s="2" t="s">
        <v>310</v>
      </c>
      <c r="O353" s="2">
        <v>0</v>
      </c>
      <c r="P353" s="2">
        <v>0</v>
      </c>
      <c r="Q353" s="2" t="s">
        <v>310</v>
      </c>
      <c r="R353" s="2">
        <v>450</v>
      </c>
      <c r="S353" s="2" t="s">
        <v>310</v>
      </c>
      <c r="T353" s="2" t="s">
        <v>310</v>
      </c>
      <c r="U353" s="2">
        <f>+Tabla3[[#This Row],[EX SERVICE]]</f>
        <v>450</v>
      </c>
      <c r="V353" t="s">
        <v>179</v>
      </c>
    </row>
    <row r="354" spans="1:22" hidden="1" x14ac:dyDescent="0.25">
      <c r="A354" t="s">
        <v>383</v>
      </c>
      <c r="B354" s="1" t="s">
        <v>385</v>
      </c>
      <c r="C354" t="s">
        <v>1</v>
      </c>
      <c r="D354" t="s">
        <v>307</v>
      </c>
      <c r="E354" t="s">
        <v>308</v>
      </c>
      <c r="F354" t="s">
        <v>309</v>
      </c>
      <c r="G354">
        <v>932</v>
      </c>
      <c r="H354">
        <v>932</v>
      </c>
      <c r="I354">
        <v>932</v>
      </c>
      <c r="J354">
        <v>932</v>
      </c>
      <c r="L354" s="2" t="s">
        <v>310</v>
      </c>
      <c r="M354" s="2" t="s">
        <v>310</v>
      </c>
      <c r="N354" s="2" t="s">
        <v>310</v>
      </c>
      <c r="O354" s="2">
        <v>0</v>
      </c>
      <c r="P354" s="2">
        <v>0</v>
      </c>
      <c r="Q354" s="2" t="s">
        <v>310</v>
      </c>
      <c r="R354" s="2">
        <v>743.91</v>
      </c>
      <c r="S354" s="2" t="s">
        <v>310</v>
      </c>
      <c r="T354" s="2" t="s">
        <v>310</v>
      </c>
      <c r="U354" s="2">
        <f>+Tabla3[[#This Row],[EX SERVICE]]</f>
        <v>743.91</v>
      </c>
      <c r="V354" t="s">
        <v>179</v>
      </c>
    </row>
    <row r="355" spans="1:22" hidden="1" x14ac:dyDescent="0.25">
      <c r="A355" t="s">
        <v>383</v>
      </c>
      <c r="B355" s="1" t="s">
        <v>385</v>
      </c>
      <c r="C355" t="s">
        <v>1</v>
      </c>
      <c r="D355" t="s">
        <v>307</v>
      </c>
      <c r="E355" t="s">
        <v>308</v>
      </c>
      <c r="F355" t="s">
        <v>309</v>
      </c>
      <c r="G355">
        <v>933</v>
      </c>
      <c r="H355">
        <v>933</v>
      </c>
      <c r="I355">
        <v>933</v>
      </c>
      <c r="J355">
        <v>933</v>
      </c>
      <c r="L355" s="2" t="s">
        <v>310</v>
      </c>
      <c r="M355" s="2" t="s">
        <v>310</v>
      </c>
      <c r="N355" s="2" t="s">
        <v>310</v>
      </c>
      <c r="O355" s="2">
        <v>0</v>
      </c>
      <c r="P355" s="2">
        <v>0</v>
      </c>
      <c r="Q355" s="2" t="s">
        <v>310</v>
      </c>
      <c r="R355" s="2">
        <v>750</v>
      </c>
      <c r="S355" s="2" t="s">
        <v>310</v>
      </c>
      <c r="T355" s="2" t="s">
        <v>310</v>
      </c>
      <c r="U355" s="2">
        <f>+Tabla3[[#This Row],[EX SERVICE]]</f>
        <v>750</v>
      </c>
      <c r="V355" t="s">
        <v>179</v>
      </c>
    </row>
    <row r="356" spans="1:22" hidden="1" x14ac:dyDescent="0.25">
      <c r="A356" t="s">
        <v>383</v>
      </c>
      <c r="B356" s="1" t="s">
        <v>385</v>
      </c>
      <c r="C356" t="s">
        <v>1</v>
      </c>
      <c r="D356" t="s">
        <v>307</v>
      </c>
      <c r="E356" t="s">
        <v>308</v>
      </c>
      <c r="F356" t="s">
        <v>309</v>
      </c>
      <c r="G356">
        <v>934</v>
      </c>
      <c r="H356">
        <v>934</v>
      </c>
      <c r="I356">
        <v>934</v>
      </c>
      <c r="J356">
        <v>934</v>
      </c>
      <c r="L356" s="2" t="s">
        <v>310</v>
      </c>
      <c r="M356" s="2" t="s">
        <v>310</v>
      </c>
      <c r="N356" s="2" t="s">
        <v>310</v>
      </c>
      <c r="O356" s="2">
        <v>0</v>
      </c>
      <c r="P356" s="2">
        <v>0</v>
      </c>
      <c r="Q356" s="2" t="s">
        <v>310</v>
      </c>
      <c r="R356" s="2">
        <v>650</v>
      </c>
      <c r="S356" s="2" t="s">
        <v>310</v>
      </c>
      <c r="T356" s="2" t="s">
        <v>310</v>
      </c>
      <c r="U356" s="2">
        <f>+Tabla3[[#This Row],[EX SERVICE]]</f>
        <v>650</v>
      </c>
      <c r="V356" t="s">
        <v>179</v>
      </c>
    </row>
    <row r="357" spans="1:22" hidden="1" x14ac:dyDescent="0.25">
      <c r="A357" t="s">
        <v>383</v>
      </c>
      <c r="B357" s="1" t="s">
        <v>385</v>
      </c>
      <c r="C357" t="s">
        <v>1</v>
      </c>
      <c r="D357" t="s">
        <v>307</v>
      </c>
      <c r="E357" t="s">
        <v>308</v>
      </c>
      <c r="F357" t="s">
        <v>309</v>
      </c>
      <c r="G357">
        <v>935</v>
      </c>
      <c r="H357">
        <v>935</v>
      </c>
      <c r="I357">
        <v>935</v>
      </c>
      <c r="J357">
        <v>935</v>
      </c>
      <c r="L357" s="2" t="s">
        <v>310</v>
      </c>
      <c r="M357" s="2" t="s">
        <v>310</v>
      </c>
      <c r="N357" s="2" t="s">
        <v>310</v>
      </c>
      <c r="O357" s="2">
        <v>0</v>
      </c>
      <c r="P357" s="2">
        <v>0</v>
      </c>
      <c r="Q357" s="2" t="s">
        <v>310</v>
      </c>
      <c r="R357" s="2">
        <v>95</v>
      </c>
      <c r="S357" s="2" t="s">
        <v>310</v>
      </c>
      <c r="T357" s="2" t="s">
        <v>310</v>
      </c>
      <c r="U357" s="2">
        <f>+Tabla3[[#This Row],[EX SERVICE]]</f>
        <v>95</v>
      </c>
      <c r="V357" t="s">
        <v>179</v>
      </c>
    </row>
    <row r="358" spans="1:22" hidden="1" x14ac:dyDescent="0.25">
      <c r="A358" t="s">
        <v>383</v>
      </c>
      <c r="B358" s="1" t="s">
        <v>385</v>
      </c>
      <c r="C358" t="s">
        <v>1</v>
      </c>
      <c r="D358" t="s">
        <v>307</v>
      </c>
      <c r="E358" t="s">
        <v>308</v>
      </c>
      <c r="F358" t="s">
        <v>309</v>
      </c>
      <c r="G358">
        <v>936</v>
      </c>
      <c r="H358">
        <v>936</v>
      </c>
      <c r="I358">
        <v>936</v>
      </c>
      <c r="J358">
        <v>936</v>
      </c>
      <c r="L358" s="2" t="s">
        <v>310</v>
      </c>
      <c r="M358" s="2" t="s">
        <v>310</v>
      </c>
      <c r="N358" s="2" t="s">
        <v>310</v>
      </c>
      <c r="O358" s="2">
        <v>0</v>
      </c>
      <c r="P358" s="2">
        <v>0</v>
      </c>
      <c r="Q358" s="2" t="s">
        <v>310</v>
      </c>
      <c r="R358" s="2">
        <v>45</v>
      </c>
      <c r="S358" s="2" t="s">
        <v>310</v>
      </c>
      <c r="T358" s="2" t="s">
        <v>310</v>
      </c>
      <c r="U358" s="2">
        <f>+Tabla3[[#This Row],[EX SERVICE]]</f>
        <v>45</v>
      </c>
      <c r="V358" t="s">
        <v>179</v>
      </c>
    </row>
    <row r="359" spans="1:22" hidden="1" x14ac:dyDescent="0.25">
      <c r="A359" t="s">
        <v>383</v>
      </c>
      <c r="B359" s="1" t="s">
        <v>386</v>
      </c>
      <c r="C359" t="s">
        <v>1</v>
      </c>
      <c r="D359" t="s">
        <v>307</v>
      </c>
      <c r="E359" t="s">
        <v>308</v>
      </c>
      <c r="F359" t="s">
        <v>309</v>
      </c>
      <c r="G359">
        <v>937</v>
      </c>
      <c r="H359">
        <v>937</v>
      </c>
      <c r="I359">
        <v>937</v>
      </c>
      <c r="J359">
        <v>937</v>
      </c>
      <c r="L359" s="2" t="s">
        <v>310</v>
      </c>
      <c r="M359" s="2" t="s">
        <v>310</v>
      </c>
      <c r="N359" s="2" t="s">
        <v>310</v>
      </c>
      <c r="O359" s="2">
        <v>0</v>
      </c>
      <c r="P359" s="2">
        <v>0</v>
      </c>
      <c r="Q359" s="2" t="s">
        <v>310</v>
      </c>
      <c r="R359" s="2">
        <v>45</v>
      </c>
      <c r="S359" s="2" t="s">
        <v>310</v>
      </c>
      <c r="T359" s="2" t="s">
        <v>310</v>
      </c>
      <c r="U359" s="2">
        <f>+Tabla3[[#This Row],[EX SERVICE]]</f>
        <v>45</v>
      </c>
      <c r="V359" t="s">
        <v>179</v>
      </c>
    </row>
    <row r="360" spans="1:22" hidden="1" x14ac:dyDescent="0.25">
      <c r="A360" t="s">
        <v>383</v>
      </c>
      <c r="B360" s="1" t="s">
        <v>386</v>
      </c>
      <c r="C360" t="s">
        <v>1</v>
      </c>
      <c r="D360" t="s">
        <v>307</v>
      </c>
      <c r="E360" t="s">
        <v>308</v>
      </c>
      <c r="F360" t="s">
        <v>309</v>
      </c>
      <c r="G360">
        <v>938</v>
      </c>
      <c r="H360">
        <v>938</v>
      </c>
      <c r="I360">
        <v>938</v>
      </c>
      <c r="J360">
        <v>938</v>
      </c>
      <c r="L360" s="2" t="s">
        <v>310</v>
      </c>
      <c r="M360" s="2" t="s">
        <v>310</v>
      </c>
      <c r="N360" s="2" t="s">
        <v>310</v>
      </c>
      <c r="O360" s="2">
        <v>0</v>
      </c>
      <c r="P360" s="2">
        <v>0</v>
      </c>
      <c r="Q360" s="2" t="s">
        <v>310</v>
      </c>
      <c r="R360" s="2">
        <v>95</v>
      </c>
      <c r="S360" s="2" t="s">
        <v>310</v>
      </c>
      <c r="T360" s="2" t="s">
        <v>310</v>
      </c>
      <c r="U360" s="2">
        <f>+Tabla3[[#This Row],[EX SERVICE]]</f>
        <v>95</v>
      </c>
      <c r="V360" t="s">
        <v>179</v>
      </c>
    </row>
    <row r="361" spans="1:22" hidden="1" x14ac:dyDescent="0.25">
      <c r="A361" t="s">
        <v>383</v>
      </c>
      <c r="B361" s="1" t="s">
        <v>386</v>
      </c>
      <c r="C361" t="s">
        <v>1</v>
      </c>
      <c r="D361" t="s">
        <v>307</v>
      </c>
      <c r="E361" t="s">
        <v>308</v>
      </c>
      <c r="F361" t="s">
        <v>309</v>
      </c>
      <c r="G361">
        <v>939</v>
      </c>
      <c r="H361">
        <v>939</v>
      </c>
      <c r="I361">
        <v>939</v>
      </c>
      <c r="J361">
        <v>939</v>
      </c>
      <c r="L361" s="2" t="s">
        <v>310</v>
      </c>
      <c r="M361" s="2" t="s">
        <v>310</v>
      </c>
      <c r="N361" s="2" t="s">
        <v>310</v>
      </c>
      <c r="O361" s="2">
        <v>0</v>
      </c>
      <c r="P361" s="2">
        <v>0</v>
      </c>
      <c r="Q361" s="2" t="s">
        <v>310</v>
      </c>
      <c r="R361" s="2">
        <v>561</v>
      </c>
      <c r="S361" s="2" t="s">
        <v>310</v>
      </c>
      <c r="T361" s="2" t="s">
        <v>310</v>
      </c>
      <c r="U361" s="2">
        <f>+Tabla3[[#This Row],[EX SERVICE]]</f>
        <v>561</v>
      </c>
      <c r="V361" t="s">
        <v>179</v>
      </c>
    </row>
    <row r="362" spans="1:22" hidden="1" x14ac:dyDescent="0.25">
      <c r="A362" t="s">
        <v>383</v>
      </c>
      <c r="B362" s="1" t="s">
        <v>386</v>
      </c>
      <c r="C362" t="s">
        <v>1</v>
      </c>
      <c r="D362" t="s">
        <v>307</v>
      </c>
      <c r="E362" t="s">
        <v>308</v>
      </c>
      <c r="F362" t="s">
        <v>309</v>
      </c>
      <c r="G362">
        <v>940</v>
      </c>
      <c r="H362">
        <v>940</v>
      </c>
      <c r="I362">
        <v>940</v>
      </c>
      <c r="J362">
        <v>940</v>
      </c>
      <c r="L362" s="2" t="s">
        <v>310</v>
      </c>
      <c r="M362" s="2" t="s">
        <v>310</v>
      </c>
      <c r="N362" s="2" t="s">
        <v>310</v>
      </c>
      <c r="O362" s="2">
        <v>0</v>
      </c>
      <c r="P362" s="2">
        <v>0</v>
      </c>
      <c r="Q362" s="2" t="s">
        <v>310</v>
      </c>
      <c r="R362" s="2">
        <v>860.57</v>
      </c>
      <c r="S362" s="2" t="s">
        <v>310</v>
      </c>
      <c r="T362" s="2" t="s">
        <v>310</v>
      </c>
      <c r="U362" s="2">
        <f>+Tabla3[[#This Row],[EX SERVICE]]</f>
        <v>860.57</v>
      </c>
      <c r="V362" t="s">
        <v>179</v>
      </c>
    </row>
    <row r="363" spans="1:22" hidden="1" x14ac:dyDescent="0.25">
      <c r="A363" t="s">
        <v>383</v>
      </c>
      <c r="B363" s="1" t="s">
        <v>386</v>
      </c>
      <c r="C363" t="s">
        <v>1</v>
      </c>
      <c r="D363" t="s">
        <v>307</v>
      </c>
      <c r="E363" t="s">
        <v>308</v>
      </c>
      <c r="F363" t="s">
        <v>309</v>
      </c>
      <c r="G363">
        <v>941</v>
      </c>
      <c r="H363">
        <v>941</v>
      </c>
      <c r="I363">
        <v>941</v>
      </c>
      <c r="J363">
        <v>941</v>
      </c>
      <c r="L363" s="2" t="s">
        <v>310</v>
      </c>
      <c r="M363" s="2" t="s">
        <v>310</v>
      </c>
      <c r="N363" s="2" t="s">
        <v>310</v>
      </c>
      <c r="O363" s="2">
        <v>0</v>
      </c>
      <c r="P363" s="2">
        <v>0</v>
      </c>
      <c r="Q363" s="2" t="s">
        <v>310</v>
      </c>
      <c r="R363" s="2">
        <v>779.57</v>
      </c>
      <c r="S363" s="2" t="s">
        <v>310</v>
      </c>
      <c r="T363" s="2" t="s">
        <v>310</v>
      </c>
      <c r="U363" s="2">
        <f>+Tabla3[[#This Row],[EX SERVICE]]</f>
        <v>779.57</v>
      </c>
      <c r="V363" t="s">
        <v>179</v>
      </c>
    </row>
    <row r="364" spans="1:22" hidden="1" x14ac:dyDescent="0.25">
      <c r="A364" t="s">
        <v>383</v>
      </c>
      <c r="B364" s="1" t="s">
        <v>387</v>
      </c>
      <c r="C364" t="s">
        <v>1</v>
      </c>
      <c r="D364" t="s">
        <v>307</v>
      </c>
      <c r="E364" t="s">
        <v>308</v>
      </c>
      <c r="F364" t="s">
        <v>309</v>
      </c>
      <c r="G364">
        <v>942</v>
      </c>
      <c r="H364">
        <v>942</v>
      </c>
      <c r="I364">
        <v>942</v>
      </c>
      <c r="J364">
        <v>942</v>
      </c>
      <c r="L364" s="2" t="s">
        <v>310</v>
      </c>
      <c r="M364" s="2" t="s">
        <v>310</v>
      </c>
      <c r="N364" s="2" t="s">
        <v>310</v>
      </c>
      <c r="O364" s="2">
        <v>0</v>
      </c>
      <c r="P364" s="2">
        <v>0</v>
      </c>
      <c r="Q364" s="2" t="s">
        <v>310</v>
      </c>
      <c r="R364" s="2">
        <v>400</v>
      </c>
      <c r="S364" s="2" t="s">
        <v>310</v>
      </c>
      <c r="T364" s="2" t="s">
        <v>310</v>
      </c>
      <c r="U364" s="2">
        <f>+Tabla3[[#This Row],[EX SERVICE]]</f>
        <v>400</v>
      </c>
      <c r="V364" t="s">
        <v>179</v>
      </c>
    </row>
    <row r="365" spans="1:22" hidden="1" x14ac:dyDescent="0.25">
      <c r="A365" t="s">
        <v>383</v>
      </c>
      <c r="B365" s="1" t="s">
        <v>387</v>
      </c>
      <c r="C365" t="s">
        <v>1</v>
      </c>
      <c r="D365" t="s">
        <v>307</v>
      </c>
      <c r="E365" t="s">
        <v>308</v>
      </c>
      <c r="F365" t="s">
        <v>309</v>
      </c>
      <c r="G365">
        <v>943</v>
      </c>
      <c r="H365">
        <v>943</v>
      </c>
      <c r="I365">
        <v>943</v>
      </c>
      <c r="J365">
        <v>943</v>
      </c>
      <c r="L365" s="2" t="s">
        <v>310</v>
      </c>
      <c r="M365" s="2" t="s">
        <v>310</v>
      </c>
      <c r="N365" s="2" t="s">
        <v>310</v>
      </c>
      <c r="O365" s="2">
        <v>0</v>
      </c>
      <c r="P365" s="2">
        <v>0</v>
      </c>
      <c r="Q365" s="2" t="s">
        <v>310</v>
      </c>
      <c r="R365" s="2">
        <v>750</v>
      </c>
      <c r="S365" s="2" t="s">
        <v>310</v>
      </c>
      <c r="T365" s="2" t="s">
        <v>310</v>
      </c>
      <c r="U365" s="2">
        <f>+Tabla3[[#This Row],[EX SERVICE]]</f>
        <v>750</v>
      </c>
      <c r="V365" t="s">
        <v>179</v>
      </c>
    </row>
    <row r="366" spans="1:22" hidden="1" x14ac:dyDescent="0.25">
      <c r="A366" t="s">
        <v>383</v>
      </c>
      <c r="B366" s="1" t="s">
        <v>387</v>
      </c>
      <c r="C366" t="s">
        <v>1</v>
      </c>
      <c r="D366" t="s">
        <v>307</v>
      </c>
      <c r="E366" t="s">
        <v>308</v>
      </c>
      <c r="F366" t="s">
        <v>309</v>
      </c>
      <c r="G366">
        <v>944</v>
      </c>
      <c r="H366">
        <v>944</v>
      </c>
      <c r="I366">
        <v>944</v>
      </c>
      <c r="J366">
        <v>944</v>
      </c>
      <c r="L366" s="2" t="s">
        <v>310</v>
      </c>
      <c r="M366" s="2" t="s">
        <v>310</v>
      </c>
      <c r="N366" s="2" t="s">
        <v>310</v>
      </c>
      <c r="O366" s="2">
        <v>0</v>
      </c>
      <c r="P366" s="2">
        <v>0</v>
      </c>
      <c r="Q366" s="2" t="s">
        <v>310</v>
      </c>
      <c r="R366" s="2">
        <v>450</v>
      </c>
      <c r="S366" s="2" t="s">
        <v>310</v>
      </c>
      <c r="T366" s="2" t="s">
        <v>310</v>
      </c>
      <c r="U366" s="2">
        <f>+Tabla3[[#This Row],[EX SERVICE]]</f>
        <v>450</v>
      </c>
      <c r="V366" t="s">
        <v>179</v>
      </c>
    </row>
    <row r="367" spans="1:22" hidden="1" x14ac:dyDescent="0.25">
      <c r="A367" t="s">
        <v>383</v>
      </c>
      <c r="B367" s="1" t="s">
        <v>387</v>
      </c>
      <c r="C367" t="s">
        <v>1</v>
      </c>
      <c r="D367" t="s">
        <v>307</v>
      </c>
      <c r="E367" t="s">
        <v>308</v>
      </c>
      <c r="F367" t="s">
        <v>309</v>
      </c>
      <c r="G367">
        <v>945</v>
      </c>
      <c r="H367">
        <v>945</v>
      </c>
      <c r="I367">
        <v>945</v>
      </c>
      <c r="J367">
        <v>945</v>
      </c>
      <c r="L367" s="2" t="s">
        <v>310</v>
      </c>
      <c r="M367" s="2" t="s">
        <v>310</v>
      </c>
      <c r="N367" s="2" t="s">
        <v>310</v>
      </c>
      <c r="O367" s="2">
        <v>0</v>
      </c>
      <c r="P367" s="2">
        <v>0</v>
      </c>
      <c r="Q367" s="2" t="s">
        <v>310</v>
      </c>
      <c r="R367" s="2">
        <v>550</v>
      </c>
      <c r="S367" s="2" t="s">
        <v>310</v>
      </c>
      <c r="T367" s="2" t="s">
        <v>310</v>
      </c>
      <c r="U367" s="2">
        <f>+Tabla3[[#This Row],[EX SERVICE]]</f>
        <v>550</v>
      </c>
      <c r="V367" t="s">
        <v>179</v>
      </c>
    </row>
    <row r="368" spans="1:22" hidden="1" x14ac:dyDescent="0.25">
      <c r="A368" t="s">
        <v>383</v>
      </c>
      <c r="B368" s="1" t="s">
        <v>387</v>
      </c>
      <c r="C368" t="s">
        <v>1</v>
      </c>
      <c r="D368" t="s">
        <v>307</v>
      </c>
      <c r="E368" t="s">
        <v>308</v>
      </c>
      <c r="F368" t="s">
        <v>309</v>
      </c>
      <c r="G368">
        <v>946</v>
      </c>
      <c r="H368">
        <v>946</v>
      </c>
      <c r="I368">
        <v>946</v>
      </c>
      <c r="J368">
        <v>946</v>
      </c>
      <c r="L368" s="2" t="s">
        <v>310</v>
      </c>
      <c r="M368" s="2" t="s">
        <v>310</v>
      </c>
      <c r="N368" s="2" t="s">
        <v>310</v>
      </c>
      <c r="O368" s="2">
        <v>0</v>
      </c>
      <c r="P368" s="2">
        <v>0</v>
      </c>
      <c r="Q368" s="2" t="s">
        <v>310</v>
      </c>
      <c r="R368" s="2">
        <v>550</v>
      </c>
      <c r="S368" s="2" t="s">
        <v>310</v>
      </c>
      <c r="T368" s="2" t="s">
        <v>310</v>
      </c>
      <c r="U368" s="2">
        <f>+Tabla3[[#This Row],[EX SERVICE]]</f>
        <v>550</v>
      </c>
      <c r="V368" t="s">
        <v>179</v>
      </c>
    </row>
    <row r="369" spans="1:22" hidden="1" x14ac:dyDescent="0.25">
      <c r="A369" t="s">
        <v>383</v>
      </c>
      <c r="B369" s="1" t="s">
        <v>387</v>
      </c>
      <c r="C369" t="s">
        <v>1</v>
      </c>
      <c r="D369" t="s">
        <v>307</v>
      </c>
      <c r="E369" t="s">
        <v>308</v>
      </c>
      <c r="F369" t="s">
        <v>309</v>
      </c>
      <c r="G369">
        <v>947</v>
      </c>
      <c r="H369">
        <v>947</v>
      </c>
      <c r="I369">
        <v>947</v>
      </c>
      <c r="J369">
        <v>947</v>
      </c>
      <c r="L369" s="2" t="s">
        <v>310</v>
      </c>
      <c r="M369" s="2" t="s">
        <v>310</v>
      </c>
      <c r="N369" s="2" t="s">
        <v>310</v>
      </c>
      <c r="O369" s="2">
        <v>0</v>
      </c>
      <c r="P369" s="2">
        <v>0</v>
      </c>
      <c r="Q369" s="2" t="s">
        <v>310</v>
      </c>
      <c r="R369" s="2">
        <v>440</v>
      </c>
      <c r="S369" s="2" t="s">
        <v>310</v>
      </c>
      <c r="T369" s="2" t="s">
        <v>310</v>
      </c>
      <c r="U369" s="2">
        <f>+Tabla3[[#This Row],[EX SERVICE]]</f>
        <v>440</v>
      </c>
      <c r="V369" t="s">
        <v>179</v>
      </c>
    </row>
    <row r="370" spans="1:22" hidden="1" x14ac:dyDescent="0.25">
      <c r="A370" t="s">
        <v>383</v>
      </c>
      <c r="B370" s="1" t="s">
        <v>388</v>
      </c>
      <c r="C370" t="s">
        <v>1</v>
      </c>
      <c r="D370" t="s">
        <v>307</v>
      </c>
      <c r="E370" t="s">
        <v>308</v>
      </c>
      <c r="F370" t="s">
        <v>309</v>
      </c>
      <c r="G370">
        <v>948</v>
      </c>
      <c r="H370">
        <v>948</v>
      </c>
      <c r="I370">
        <v>948</v>
      </c>
      <c r="J370">
        <v>948</v>
      </c>
      <c r="L370" s="2" t="s">
        <v>310</v>
      </c>
      <c r="M370" s="2" t="s">
        <v>310</v>
      </c>
      <c r="N370" s="2" t="s">
        <v>310</v>
      </c>
      <c r="O370" s="2">
        <v>0</v>
      </c>
      <c r="P370" s="2">
        <v>0</v>
      </c>
      <c r="Q370" s="2" t="s">
        <v>310</v>
      </c>
      <c r="R370" s="2">
        <v>0</v>
      </c>
      <c r="S370" s="2" t="s">
        <v>310</v>
      </c>
      <c r="T370" s="2" t="s">
        <v>310</v>
      </c>
      <c r="U370" s="2">
        <f>+Tabla3[[#This Row],[EX SERVICE]]</f>
        <v>0</v>
      </c>
      <c r="V370" t="s">
        <v>179</v>
      </c>
    </row>
    <row r="371" spans="1:22" hidden="1" x14ac:dyDescent="0.25">
      <c r="A371" t="s">
        <v>383</v>
      </c>
      <c r="B371" s="1" t="s">
        <v>388</v>
      </c>
      <c r="C371" t="s">
        <v>1</v>
      </c>
      <c r="D371" t="s">
        <v>307</v>
      </c>
      <c r="E371" t="s">
        <v>308</v>
      </c>
      <c r="F371" t="s">
        <v>309</v>
      </c>
      <c r="G371">
        <v>949</v>
      </c>
      <c r="H371">
        <v>949</v>
      </c>
      <c r="I371">
        <v>949</v>
      </c>
      <c r="J371">
        <v>949</v>
      </c>
      <c r="L371" s="2" t="s">
        <v>310</v>
      </c>
      <c r="M371" s="2" t="s">
        <v>310</v>
      </c>
      <c r="N371" s="2" t="s">
        <v>310</v>
      </c>
      <c r="O371" s="2">
        <v>0</v>
      </c>
      <c r="P371" s="2">
        <v>0</v>
      </c>
      <c r="Q371" s="2" t="s">
        <v>310</v>
      </c>
      <c r="R371" s="2">
        <v>650</v>
      </c>
      <c r="S371" s="2" t="s">
        <v>310</v>
      </c>
      <c r="T371" s="2" t="s">
        <v>310</v>
      </c>
      <c r="U371" s="2">
        <f>+Tabla3[[#This Row],[EX SERVICE]]</f>
        <v>650</v>
      </c>
      <c r="V371" t="s">
        <v>179</v>
      </c>
    </row>
    <row r="372" spans="1:22" hidden="1" x14ac:dyDescent="0.25">
      <c r="A372" t="s">
        <v>383</v>
      </c>
      <c r="B372" s="1" t="s">
        <v>388</v>
      </c>
      <c r="C372" t="s">
        <v>1</v>
      </c>
      <c r="D372" t="s">
        <v>307</v>
      </c>
      <c r="E372" t="s">
        <v>308</v>
      </c>
      <c r="F372" t="s">
        <v>309</v>
      </c>
      <c r="G372">
        <v>950</v>
      </c>
      <c r="H372">
        <v>950</v>
      </c>
      <c r="I372">
        <v>950</v>
      </c>
      <c r="J372">
        <v>950</v>
      </c>
      <c r="L372" s="2" t="s">
        <v>310</v>
      </c>
      <c r="M372" s="2" t="s">
        <v>310</v>
      </c>
      <c r="N372" s="2" t="s">
        <v>310</v>
      </c>
      <c r="O372" s="2">
        <v>0</v>
      </c>
      <c r="P372" s="2">
        <v>0</v>
      </c>
      <c r="Q372" s="2" t="s">
        <v>310</v>
      </c>
      <c r="R372" s="2">
        <v>650</v>
      </c>
      <c r="S372" s="2" t="s">
        <v>310</v>
      </c>
      <c r="T372" s="2" t="s">
        <v>310</v>
      </c>
      <c r="U372" s="2">
        <f>+Tabla3[[#This Row],[EX SERVICE]]</f>
        <v>650</v>
      </c>
      <c r="V372" t="s">
        <v>179</v>
      </c>
    </row>
    <row r="373" spans="1:22" hidden="1" x14ac:dyDescent="0.25">
      <c r="A373" t="s">
        <v>383</v>
      </c>
      <c r="B373" s="1" t="s">
        <v>388</v>
      </c>
      <c r="C373" t="s">
        <v>1</v>
      </c>
      <c r="D373" t="s">
        <v>307</v>
      </c>
      <c r="E373" t="s">
        <v>308</v>
      </c>
      <c r="F373" t="s">
        <v>309</v>
      </c>
      <c r="G373">
        <v>951</v>
      </c>
      <c r="H373">
        <v>951</v>
      </c>
      <c r="I373">
        <v>951</v>
      </c>
      <c r="J373">
        <v>951</v>
      </c>
      <c r="L373" s="2" t="s">
        <v>310</v>
      </c>
      <c r="M373" s="2" t="s">
        <v>310</v>
      </c>
      <c r="N373" s="2" t="s">
        <v>310</v>
      </c>
      <c r="O373" s="2">
        <v>0</v>
      </c>
      <c r="P373" s="2">
        <v>0</v>
      </c>
      <c r="Q373" s="2" t="s">
        <v>310</v>
      </c>
      <c r="R373" s="2">
        <v>750</v>
      </c>
      <c r="S373" s="2" t="s">
        <v>310</v>
      </c>
      <c r="T373" s="2" t="s">
        <v>310</v>
      </c>
      <c r="U373" s="2">
        <f>+Tabla3[[#This Row],[EX SERVICE]]</f>
        <v>750</v>
      </c>
      <c r="V373" t="s">
        <v>179</v>
      </c>
    </row>
    <row r="374" spans="1:22" hidden="1" x14ac:dyDescent="0.25">
      <c r="A374" t="s">
        <v>383</v>
      </c>
      <c r="B374" s="1" t="s">
        <v>388</v>
      </c>
      <c r="C374" t="s">
        <v>1</v>
      </c>
      <c r="D374" t="s">
        <v>307</v>
      </c>
      <c r="E374" t="s">
        <v>308</v>
      </c>
      <c r="F374" t="s">
        <v>309</v>
      </c>
      <c r="G374">
        <v>952</v>
      </c>
      <c r="H374">
        <v>952</v>
      </c>
      <c r="I374">
        <v>952</v>
      </c>
      <c r="J374">
        <v>952</v>
      </c>
      <c r="L374" s="2" t="s">
        <v>310</v>
      </c>
      <c r="M374" s="2" t="s">
        <v>310</v>
      </c>
      <c r="N374" s="2" t="s">
        <v>310</v>
      </c>
      <c r="O374" s="2">
        <v>0</v>
      </c>
      <c r="P374" s="2">
        <v>0</v>
      </c>
      <c r="Q374" s="2" t="s">
        <v>310</v>
      </c>
      <c r="R374" s="2">
        <v>725</v>
      </c>
      <c r="S374" s="2" t="s">
        <v>310</v>
      </c>
      <c r="T374" s="2" t="s">
        <v>310</v>
      </c>
      <c r="U374" s="2">
        <f>+Tabla3[[#This Row],[EX SERVICE]]</f>
        <v>725</v>
      </c>
      <c r="V374" t="s">
        <v>179</v>
      </c>
    </row>
    <row r="375" spans="1:22" hidden="1" x14ac:dyDescent="0.25">
      <c r="A375" t="s">
        <v>383</v>
      </c>
      <c r="B375" s="1" t="s">
        <v>388</v>
      </c>
      <c r="C375" t="s">
        <v>1</v>
      </c>
      <c r="D375" t="s">
        <v>307</v>
      </c>
      <c r="E375" t="s">
        <v>308</v>
      </c>
      <c r="F375" t="s">
        <v>309</v>
      </c>
      <c r="G375">
        <v>953</v>
      </c>
      <c r="H375">
        <v>953</v>
      </c>
      <c r="I375">
        <v>953</v>
      </c>
      <c r="J375">
        <v>953</v>
      </c>
      <c r="L375" s="2" t="s">
        <v>310</v>
      </c>
      <c r="M375" s="2" t="s">
        <v>310</v>
      </c>
      <c r="N375" s="2" t="s">
        <v>310</v>
      </c>
      <c r="O375" s="2">
        <v>0</v>
      </c>
      <c r="P375" s="2">
        <v>0</v>
      </c>
      <c r="Q375" s="2" t="s">
        <v>310</v>
      </c>
      <c r="R375" s="2">
        <v>75</v>
      </c>
      <c r="S375" s="2" t="s">
        <v>310</v>
      </c>
      <c r="T375" s="2" t="s">
        <v>310</v>
      </c>
      <c r="U375" s="2">
        <f>+Tabla3[[#This Row],[EX SERVICE]]</f>
        <v>75</v>
      </c>
      <c r="V375" t="s">
        <v>179</v>
      </c>
    </row>
    <row r="376" spans="1:22" hidden="1" x14ac:dyDescent="0.25">
      <c r="A376" t="s">
        <v>383</v>
      </c>
      <c r="B376" s="1" t="s">
        <v>388</v>
      </c>
      <c r="C376" t="s">
        <v>1</v>
      </c>
      <c r="D376" t="s">
        <v>307</v>
      </c>
      <c r="E376" t="s">
        <v>308</v>
      </c>
      <c r="F376" t="s">
        <v>309</v>
      </c>
      <c r="G376">
        <v>954</v>
      </c>
      <c r="H376">
        <v>954</v>
      </c>
      <c r="I376">
        <v>954</v>
      </c>
      <c r="J376">
        <v>954</v>
      </c>
      <c r="L376" s="2" t="s">
        <v>310</v>
      </c>
      <c r="M376" s="2" t="s">
        <v>310</v>
      </c>
      <c r="N376" s="2" t="s">
        <v>310</v>
      </c>
      <c r="O376" s="2">
        <v>0</v>
      </c>
      <c r="P376" s="2">
        <v>0</v>
      </c>
      <c r="Q376" s="2" t="s">
        <v>310</v>
      </c>
      <c r="R376" s="2">
        <v>412.5</v>
      </c>
      <c r="S376" s="2" t="s">
        <v>310</v>
      </c>
      <c r="T376" s="2" t="s">
        <v>310</v>
      </c>
      <c r="U376" s="2">
        <f>+Tabla3[[#This Row],[EX SERVICE]]</f>
        <v>412.5</v>
      </c>
      <c r="V376" t="s">
        <v>179</v>
      </c>
    </row>
    <row r="377" spans="1:22" hidden="1" x14ac:dyDescent="0.25">
      <c r="A377" t="s">
        <v>383</v>
      </c>
      <c r="B377" s="1" t="s">
        <v>388</v>
      </c>
      <c r="C377" t="s">
        <v>1</v>
      </c>
      <c r="D377" t="s">
        <v>307</v>
      </c>
      <c r="E377" t="s">
        <v>308</v>
      </c>
      <c r="F377" t="s">
        <v>309</v>
      </c>
      <c r="G377">
        <v>955</v>
      </c>
      <c r="H377">
        <v>955</v>
      </c>
      <c r="I377">
        <v>955</v>
      </c>
      <c r="J377">
        <v>955</v>
      </c>
      <c r="L377" s="2" t="s">
        <v>310</v>
      </c>
      <c r="M377" s="2" t="s">
        <v>310</v>
      </c>
      <c r="N377" s="2" t="s">
        <v>310</v>
      </c>
      <c r="O377" s="2">
        <v>0</v>
      </c>
      <c r="P377" s="2">
        <v>0</v>
      </c>
      <c r="Q377" s="2" t="s">
        <v>310</v>
      </c>
      <c r="R377" s="2">
        <v>450</v>
      </c>
      <c r="S377" s="2" t="s">
        <v>310</v>
      </c>
      <c r="T377" s="2" t="s">
        <v>310</v>
      </c>
      <c r="U377" s="2">
        <f>+Tabla3[[#This Row],[EX SERVICE]]</f>
        <v>450</v>
      </c>
      <c r="V377" t="s">
        <v>179</v>
      </c>
    </row>
    <row r="378" spans="1:22" hidden="1" x14ac:dyDescent="0.25">
      <c r="A378" t="s">
        <v>383</v>
      </c>
      <c r="B378" s="1" t="s">
        <v>388</v>
      </c>
      <c r="C378" t="s">
        <v>1</v>
      </c>
      <c r="D378" t="s">
        <v>307</v>
      </c>
      <c r="E378" t="s">
        <v>308</v>
      </c>
      <c r="F378" t="s">
        <v>309</v>
      </c>
      <c r="G378">
        <v>956</v>
      </c>
      <c r="H378">
        <v>956</v>
      </c>
      <c r="I378">
        <v>956</v>
      </c>
      <c r="J378">
        <v>956</v>
      </c>
      <c r="L378" s="2" t="s">
        <v>310</v>
      </c>
      <c r="M378" s="2" t="s">
        <v>310</v>
      </c>
      <c r="N378" s="2" t="s">
        <v>310</v>
      </c>
      <c r="O378" s="2">
        <v>0</v>
      </c>
      <c r="P378" s="2">
        <v>0</v>
      </c>
      <c r="Q378" s="2" t="s">
        <v>310</v>
      </c>
      <c r="R378" s="2">
        <v>707.05</v>
      </c>
      <c r="S378" s="2" t="s">
        <v>310</v>
      </c>
      <c r="T378" s="2" t="s">
        <v>310</v>
      </c>
      <c r="U378" s="2">
        <f>+Tabla3[[#This Row],[EX SERVICE]]</f>
        <v>707.05</v>
      </c>
      <c r="V378" t="s">
        <v>179</v>
      </c>
    </row>
    <row r="379" spans="1:22" hidden="1" x14ac:dyDescent="0.25">
      <c r="A379" t="s">
        <v>383</v>
      </c>
      <c r="B379" s="1" t="s">
        <v>389</v>
      </c>
      <c r="C379" t="s">
        <v>1</v>
      </c>
      <c r="D379" t="s">
        <v>307</v>
      </c>
      <c r="E379" t="s">
        <v>308</v>
      </c>
      <c r="F379" t="s">
        <v>309</v>
      </c>
      <c r="G379">
        <v>957</v>
      </c>
      <c r="H379">
        <v>957</v>
      </c>
      <c r="I379">
        <v>957</v>
      </c>
      <c r="J379">
        <v>957</v>
      </c>
      <c r="L379" s="2" t="s">
        <v>310</v>
      </c>
      <c r="M379" s="2" t="s">
        <v>310</v>
      </c>
      <c r="N379" s="2" t="s">
        <v>310</v>
      </c>
      <c r="O379" s="2">
        <v>0</v>
      </c>
      <c r="P379" s="2">
        <v>0</v>
      </c>
      <c r="Q379" s="2" t="s">
        <v>310</v>
      </c>
      <c r="R379" s="2">
        <v>630</v>
      </c>
      <c r="S379" s="2" t="s">
        <v>310</v>
      </c>
      <c r="T379" s="2" t="s">
        <v>310</v>
      </c>
      <c r="U379" s="2">
        <f>+Tabla3[[#This Row],[EX SERVICE]]</f>
        <v>630</v>
      </c>
      <c r="V379" t="s">
        <v>179</v>
      </c>
    </row>
    <row r="380" spans="1:22" hidden="1" x14ac:dyDescent="0.25">
      <c r="A380" t="s">
        <v>383</v>
      </c>
      <c r="B380" s="1" t="s">
        <v>389</v>
      </c>
      <c r="C380" t="s">
        <v>1</v>
      </c>
      <c r="D380" t="s">
        <v>307</v>
      </c>
      <c r="E380" t="s">
        <v>308</v>
      </c>
      <c r="F380" t="s">
        <v>309</v>
      </c>
      <c r="G380">
        <v>958</v>
      </c>
      <c r="H380">
        <v>958</v>
      </c>
      <c r="I380">
        <v>958</v>
      </c>
      <c r="J380">
        <v>958</v>
      </c>
      <c r="L380" s="2" t="s">
        <v>310</v>
      </c>
      <c r="M380" s="2" t="s">
        <v>310</v>
      </c>
      <c r="N380" s="2" t="s">
        <v>310</v>
      </c>
      <c r="O380" s="2">
        <v>0</v>
      </c>
      <c r="P380" s="2">
        <v>0</v>
      </c>
      <c r="Q380" s="2" t="s">
        <v>310</v>
      </c>
      <c r="R380" s="2">
        <v>750</v>
      </c>
      <c r="S380" s="2" t="s">
        <v>310</v>
      </c>
      <c r="T380" s="2" t="s">
        <v>310</v>
      </c>
      <c r="U380" s="2">
        <f>+Tabla3[[#This Row],[EX SERVICE]]</f>
        <v>750</v>
      </c>
      <c r="V380" t="s">
        <v>179</v>
      </c>
    </row>
    <row r="381" spans="1:22" hidden="1" x14ac:dyDescent="0.25">
      <c r="A381" t="s">
        <v>383</v>
      </c>
      <c r="B381" s="1" t="s">
        <v>389</v>
      </c>
      <c r="C381" t="s">
        <v>1</v>
      </c>
      <c r="D381" t="s">
        <v>307</v>
      </c>
      <c r="E381" t="s">
        <v>308</v>
      </c>
      <c r="F381" t="s">
        <v>309</v>
      </c>
      <c r="G381">
        <v>959</v>
      </c>
      <c r="H381">
        <v>959</v>
      </c>
      <c r="I381">
        <v>959</v>
      </c>
      <c r="J381">
        <v>959</v>
      </c>
      <c r="L381" s="2" t="s">
        <v>310</v>
      </c>
      <c r="M381" s="2" t="s">
        <v>310</v>
      </c>
      <c r="N381" s="2" t="s">
        <v>310</v>
      </c>
      <c r="O381" s="2">
        <v>0</v>
      </c>
      <c r="P381" s="2">
        <v>0</v>
      </c>
      <c r="Q381" s="2" t="s">
        <v>310</v>
      </c>
      <c r="R381" s="2">
        <v>1312.5</v>
      </c>
      <c r="S381" s="2" t="s">
        <v>310</v>
      </c>
      <c r="T381" s="2" t="s">
        <v>310</v>
      </c>
      <c r="U381" s="2">
        <f>+Tabla3[[#This Row],[EX SERVICE]]</f>
        <v>1312.5</v>
      </c>
      <c r="V381" t="s">
        <v>179</v>
      </c>
    </row>
    <row r="382" spans="1:22" hidden="1" x14ac:dyDescent="0.25">
      <c r="A382" t="s">
        <v>383</v>
      </c>
      <c r="B382" s="1" t="s">
        <v>389</v>
      </c>
      <c r="C382" t="s">
        <v>1</v>
      </c>
      <c r="D382" t="s">
        <v>307</v>
      </c>
      <c r="E382" t="s">
        <v>308</v>
      </c>
      <c r="F382" t="s">
        <v>309</v>
      </c>
      <c r="G382">
        <v>960</v>
      </c>
      <c r="H382">
        <v>960</v>
      </c>
      <c r="I382">
        <v>960</v>
      </c>
      <c r="J382">
        <v>960</v>
      </c>
      <c r="L382" s="2" t="s">
        <v>310</v>
      </c>
      <c r="M382" s="2" t="s">
        <v>310</v>
      </c>
      <c r="N382" s="2" t="s">
        <v>310</v>
      </c>
      <c r="O382" s="2">
        <v>0</v>
      </c>
      <c r="P382" s="2">
        <v>0</v>
      </c>
      <c r="Q382" s="2" t="s">
        <v>310</v>
      </c>
      <c r="R382" s="2">
        <v>1052.5</v>
      </c>
      <c r="S382" s="2" t="s">
        <v>310</v>
      </c>
      <c r="T382" s="2" t="s">
        <v>310</v>
      </c>
      <c r="U382" s="2">
        <f>+Tabla3[[#This Row],[EX SERVICE]]</f>
        <v>1052.5</v>
      </c>
      <c r="V382" t="s">
        <v>179</v>
      </c>
    </row>
    <row r="383" spans="1:22" hidden="1" x14ac:dyDescent="0.25">
      <c r="A383" t="s">
        <v>383</v>
      </c>
      <c r="B383" s="1" t="s">
        <v>389</v>
      </c>
      <c r="C383" t="s">
        <v>1</v>
      </c>
      <c r="D383" t="s">
        <v>307</v>
      </c>
      <c r="E383" t="s">
        <v>308</v>
      </c>
      <c r="F383" t="s">
        <v>309</v>
      </c>
      <c r="G383">
        <v>961</v>
      </c>
      <c r="H383">
        <v>961</v>
      </c>
      <c r="I383">
        <v>961</v>
      </c>
      <c r="J383">
        <v>961</v>
      </c>
      <c r="L383" s="2" t="s">
        <v>310</v>
      </c>
      <c r="M383" s="2" t="s">
        <v>310</v>
      </c>
      <c r="N383" s="2" t="s">
        <v>310</v>
      </c>
      <c r="O383" s="2">
        <v>0</v>
      </c>
      <c r="P383" s="2">
        <v>0</v>
      </c>
      <c r="Q383" s="2" t="s">
        <v>310</v>
      </c>
      <c r="R383" s="2">
        <v>1052.5</v>
      </c>
      <c r="S383" s="2" t="s">
        <v>310</v>
      </c>
      <c r="T383" s="2" t="s">
        <v>310</v>
      </c>
      <c r="U383" s="2">
        <f>+Tabla3[[#This Row],[EX SERVICE]]</f>
        <v>1052.5</v>
      </c>
      <c r="V383" t="s">
        <v>179</v>
      </c>
    </row>
    <row r="384" spans="1:22" hidden="1" x14ac:dyDescent="0.25">
      <c r="A384" t="s">
        <v>383</v>
      </c>
      <c r="B384" s="1" t="s">
        <v>389</v>
      </c>
      <c r="C384" t="s">
        <v>1</v>
      </c>
      <c r="D384" t="s">
        <v>307</v>
      </c>
      <c r="E384" t="s">
        <v>308</v>
      </c>
      <c r="F384" t="s">
        <v>309</v>
      </c>
      <c r="G384">
        <v>962</v>
      </c>
      <c r="H384">
        <v>962</v>
      </c>
      <c r="I384">
        <v>962</v>
      </c>
      <c r="J384">
        <v>962</v>
      </c>
      <c r="L384" s="2" t="s">
        <v>310</v>
      </c>
      <c r="M384" s="2" t="s">
        <v>310</v>
      </c>
      <c r="N384" s="2" t="s">
        <v>310</v>
      </c>
      <c r="O384" s="2">
        <v>0</v>
      </c>
      <c r="P384" s="2">
        <v>0</v>
      </c>
      <c r="Q384" s="2" t="s">
        <v>310</v>
      </c>
      <c r="R384" s="2">
        <v>997.5</v>
      </c>
      <c r="S384" s="2" t="s">
        <v>310</v>
      </c>
      <c r="T384" s="2" t="s">
        <v>310</v>
      </c>
      <c r="U384" s="2">
        <f>+Tabla3[[#This Row],[EX SERVICE]]</f>
        <v>997.5</v>
      </c>
      <c r="V384" t="s">
        <v>179</v>
      </c>
    </row>
    <row r="385" spans="1:22" hidden="1" x14ac:dyDescent="0.25">
      <c r="A385" t="s">
        <v>383</v>
      </c>
      <c r="B385" s="1" t="s">
        <v>389</v>
      </c>
      <c r="C385" t="s">
        <v>1</v>
      </c>
      <c r="D385" t="s">
        <v>307</v>
      </c>
      <c r="E385" t="s">
        <v>308</v>
      </c>
      <c r="F385" t="s">
        <v>309</v>
      </c>
      <c r="G385">
        <v>963</v>
      </c>
      <c r="H385">
        <v>963</v>
      </c>
      <c r="I385">
        <v>963</v>
      </c>
      <c r="J385">
        <v>963</v>
      </c>
      <c r="L385" s="2" t="s">
        <v>310</v>
      </c>
      <c r="M385" s="2" t="s">
        <v>310</v>
      </c>
      <c r="N385" s="2" t="s">
        <v>310</v>
      </c>
      <c r="O385" s="2">
        <v>0</v>
      </c>
      <c r="P385" s="2">
        <v>0</v>
      </c>
      <c r="Q385" s="2" t="s">
        <v>310</v>
      </c>
      <c r="R385" s="2">
        <v>892.5</v>
      </c>
      <c r="S385" s="2" t="s">
        <v>310</v>
      </c>
      <c r="T385" s="2" t="s">
        <v>310</v>
      </c>
      <c r="U385" s="2">
        <f>+Tabla3[[#This Row],[EX SERVICE]]</f>
        <v>892.5</v>
      </c>
      <c r="V385" t="s">
        <v>179</v>
      </c>
    </row>
    <row r="386" spans="1:22" hidden="1" x14ac:dyDescent="0.25">
      <c r="A386" t="s">
        <v>383</v>
      </c>
      <c r="B386" s="1" t="s">
        <v>390</v>
      </c>
      <c r="C386" t="s">
        <v>1</v>
      </c>
      <c r="D386" t="s">
        <v>307</v>
      </c>
      <c r="E386" t="s">
        <v>308</v>
      </c>
      <c r="F386" t="s">
        <v>309</v>
      </c>
      <c r="G386">
        <v>964</v>
      </c>
      <c r="H386">
        <v>964</v>
      </c>
      <c r="I386">
        <v>964</v>
      </c>
      <c r="J386">
        <v>964</v>
      </c>
      <c r="L386" s="2" t="s">
        <v>310</v>
      </c>
      <c r="M386" s="2" t="s">
        <v>310</v>
      </c>
      <c r="N386" s="2" t="s">
        <v>310</v>
      </c>
      <c r="O386" s="2">
        <v>0</v>
      </c>
      <c r="P386" s="2">
        <v>0</v>
      </c>
      <c r="Q386" s="2" t="s">
        <v>310</v>
      </c>
      <c r="R386" s="2">
        <v>550</v>
      </c>
      <c r="S386" s="2" t="s">
        <v>310</v>
      </c>
      <c r="T386" s="2" t="s">
        <v>310</v>
      </c>
      <c r="U386" s="2">
        <f>+Tabla3[[#This Row],[EX SERVICE]]</f>
        <v>550</v>
      </c>
      <c r="V386" t="s">
        <v>179</v>
      </c>
    </row>
    <row r="387" spans="1:22" hidden="1" x14ac:dyDescent="0.25">
      <c r="A387" t="s">
        <v>383</v>
      </c>
      <c r="B387" s="1" t="s">
        <v>390</v>
      </c>
      <c r="C387" t="s">
        <v>1</v>
      </c>
      <c r="D387" t="s">
        <v>307</v>
      </c>
      <c r="E387" t="s">
        <v>308</v>
      </c>
      <c r="F387" t="s">
        <v>309</v>
      </c>
      <c r="G387">
        <v>965</v>
      </c>
      <c r="H387">
        <v>965</v>
      </c>
      <c r="I387">
        <v>965</v>
      </c>
      <c r="J387">
        <v>965</v>
      </c>
      <c r="L387" s="2" t="s">
        <v>310</v>
      </c>
      <c r="M387" s="2" t="s">
        <v>310</v>
      </c>
      <c r="N387" s="2" t="s">
        <v>310</v>
      </c>
      <c r="O387" s="2">
        <v>0</v>
      </c>
      <c r="P387" s="2">
        <v>0</v>
      </c>
      <c r="Q387" s="2" t="s">
        <v>310</v>
      </c>
      <c r="R387" s="2">
        <v>550</v>
      </c>
      <c r="S387" s="2" t="s">
        <v>310</v>
      </c>
      <c r="T387" s="2" t="s">
        <v>310</v>
      </c>
      <c r="U387" s="2">
        <f>+Tabla3[[#This Row],[EX SERVICE]]</f>
        <v>550</v>
      </c>
      <c r="V387" t="s">
        <v>179</v>
      </c>
    </row>
    <row r="388" spans="1:22" hidden="1" x14ac:dyDescent="0.25">
      <c r="A388" t="s">
        <v>383</v>
      </c>
      <c r="B388" s="1" t="s">
        <v>390</v>
      </c>
      <c r="C388" t="s">
        <v>1</v>
      </c>
      <c r="D388" t="s">
        <v>307</v>
      </c>
      <c r="E388" t="s">
        <v>308</v>
      </c>
      <c r="F388" t="s">
        <v>309</v>
      </c>
      <c r="G388">
        <v>966</v>
      </c>
      <c r="H388">
        <v>966</v>
      </c>
      <c r="I388">
        <v>966</v>
      </c>
      <c r="J388">
        <v>966</v>
      </c>
      <c r="L388" s="2" t="s">
        <v>310</v>
      </c>
      <c r="M388" s="2" t="s">
        <v>310</v>
      </c>
      <c r="N388" s="2" t="s">
        <v>310</v>
      </c>
      <c r="O388" s="2">
        <v>0</v>
      </c>
      <c r="P388" s="2">
        <v>0</v>
      </c>
      <c r="Q388" s="2" t="s">
        <v>310</v>
      </c>
      <c r="R388" s="2">
        <v>650</v>
      </c>
      <c r="S388" s="2" t="s">
        <v>310</v>
      </c>
      <c r="T388" s="2" t="s">
        <v>310</v>
      </c>
      <c r="U388" s="2">
        <f>+Tabla3[[#This Row],[EX SERVICE]]</f>
        <v>650</v>
      </c>
      <c r="V388" t="s">
        <v>179</v>
      </c>
    </row>
    <row r="389" spans="1:22" hidden="1" x14ac:dyDescent="0.25">
      <c r="A389" t="s">
        <v>383</v>
      </c>
      <c r="B389" s="1" t="s">
        <v>391</v>
      </c>
      <c r="C389" t="s">
        <v>1</v>
      </c>
      <c r="D389" t="s">
        <v>307</v>
      </c>
      <c r="E389" t="s">
        <v>308</v>
      </c>
      <c r="F389" t="s">
        <v>309</v>
      </c>
      <c r="G389">
        <v>967</v>
      </c>
      <c r="H389">
        <v>967</v>
      </c>
      <c r="I389">
        <v>967</v>
      </c>
      <c r="J389">
        <v>967</v>
      </c>
      <c r="L389" s="2" t="s">
        <v>310</v>
      </c>
      <c r="M389" s="2" t="s">
        <v>310</v>
      </c>
      <c r="N389" s="2" t="s">
        <v>310</v>
      </c>
      <c r="O389" s="2">
        <v>0</v>
      </c>
      <c r="P389" s="2">
        <v>0</v>
      </c>
      <c r="Q389" s="2" t="s">
        <v>310</v>
      </c>
      <c r="R389" s="2">
        <v>0</v>
      </c>
      <c r="S389" s="2" t="s">
        <v>310</v>
      </c>
      <c r="T389" s="2" t="s">
        <v>310</v>
      </c>
      <c r="U389" s="2">
        <f>+Tabla3[[#This Row],[EX SERVICE]]</f>
        <v>0</v>
      </c>
      <c r="V389" t="s">
        <v>179</v>
      </c>
    </row>
    <row r="390" spans="1:22" hidden="1" x14ac:dyDescent="0.25">
      <c r="A390" t="s">
        <v>383</v>
      </c>
      <c r="B390" s="1" t="s">
        <v>391</v>
      </c>
      <c r="C390" t="s">
        <v>1</v>
      </c>
      <c r="D390" t="s">
        <v>307</v>
      </c>
      <c r="E390" t="s">
        <v>308</v>
      </c>
      <c r="F390" t="s">
        <v>309</v>
      </c>
      <c r="G390">
        <v>968</v>
      </c>
      <c r="H390">
        <v>968</v>
      </c>
      <c r="I390">
        <v>968</v>
      </c>
      <c r="J390">
        <v>968</v>
      </c>
      <c r="L390" s="2" t="s">
        <v>310</v>
      </c>
      <c r="M390" s="2" t="s">
        <v>310</v>
      </c>
      <c r="N390" s="2" t="s">
        <v>310</v>
      </c>
      <c r="O390" s="2">
        <v>0</v>
      </c>
      <c r="P390" s="2">
        <v>0</v>
      </c>
      <c r="Q390" s="2" t="s">
        <v>310</v>
      </c>
      <c r="R390" s="2">
        <v>440</v>
      </c>
      <c r="S390" s="2" t="s">
        <v>310</v>
      </c>
      <c r="T390" s="2" t="s">
        <v>310</v>
      </c>
      <c r="U390" s="2">
        <f>+Tabla3[[#This Row],[EX SERVICE]]</f>
        <v>440</v>
      </c>
      <c r="V390" t="s">
        <v>179</v>
      </c>
    </row>
    <row r="391" spans="1:22" hidden="1" x14ac:dyDescent="0.25">
      <c r="A391" t="s">
        <v>383</v>
      </c>
      <c r="B391" s="1" t="s">
        <v>391</v>
      </c>
      <c r="C391" t="s">
        <v>1</v>
      </c>
      <c r="D391" t="s">
        <v>307</v>
      </c>
      <c r="E391" t="s">
        <v>308</v>
      </c>
      <c r="F391" t="s">
        <v>309</v>
      </c>
      <c r="G391">
        <v>969</v>
      </c>
      <c r="H391">
        <v>969</v>
      </c>
      <c r="I391">
        <v>969</v>
      </c>
      <c r="J391">
        <v>969</v>
      </c>
      <c r="L391" s="2" t="s">
        <v>310</v>
      </c>
      <c r="M391" s="2" t="s">
        <v>310</v>
      </c>
      <c r="N391" s="2" t="s">
        <v>310</v>
      </c>
      <c r="O391" s="2">
        <v>0</v>
      </c>
      <c r="P391" s="2">
        <v>0</v>
      </c>
      <c r="Q391" s="2" t="s">
        <v>310</v>
      </c>
      <c r="R391" s="2">
        <v>450</v>
      </c>
      <c r="S391" s="2" t="s">
        <v>310</v>
      </c>
      <c r="T391" s="2" t="s">
        <v>310</v>
      </c>
      <c r="U391" s="2">
        <f>+Tabla3[[#This Row],[EX SERVICE]]</f>
        <v>450</v>
      </c>
      <c r="V391" t="s">
        <v>179</v>
      </c>
    </row>
    <row r="392" spans="1:22" hidden="1" x14ac:dyDescent="0.25">
      <c r="A392" t="s">
        <v>383</v>
      </c>
      <c r="B392" s="1" t="s">
        <v>391</v>
      </c>
      <c r="C392" t="s">
        <v>1</v>
      </c>
      <c r="D392" t="s">
        <v>307</v>
      </c>
      <c r="E392" t="s">
        <v>308</v>
      </c>
      <c r="F392" t="s">
        <v>309</v>
      </c>
      <c r="G392">
        <v>970</v>
      </c>
      <c r="H392">
        <v>970</v>
      </c>
      <c r="I392">
        <v>970</v>
      </c>
      <c r="J392">
        <v>970</v>
      </c>
      <c r="L392" s="2" t="s">
        <v>310</v>
      </c>
      <c r="M392" s="2" t="s">
        <v>310</v>
      </c>
      <c r="N392" s="2" t="s">
        <v>310</v>
      </c>
      <c r="O392" s="2">
        <v>0</v>
      </c>
      <c r="P392" s="2">
        <v>0</v>
      </c>
      <c r="Q392" s="2" t="s">
        <v>310</v>
      </c>
      <c r="R392" s="2">
        <v>305.75</v>
      </c>
      <c r="S392" s="2" t="s">
        <v>310</v>
      </c>
      <c r="T392" s="2" t="s">
        <v>310</v>
      </c>
      <c r="U392" s="2">
        <f>+Tabla3[[#This Row],[EX SERVICE]]</f>
        <v>305.75</v>
      </c>
      <c r="V392" t="s">
        <v>179</v>
      </c>
    </row>
    <row r="393" spans="1:22" hidden="1" x14ac:dyDescent="0.25">
      <c r="A393" t="s">
        <v>383</v>
      </c>
      <c r="B393" s="1" t="s">
        <v>391</v>
      </c>
      <c r="C393" t="s">
        <v>1</v>
      </c>
      <c r="D393" t="s">
        <v>307</v>
      </c>
      <c r="E393" t="s">
        <v>308</v>
      </c>
      <c r="F393" t="s">
        <v>309</v>
      </c>
      <c r="G393">
        <v>971</v>
      </c>
      <c r="H393">
        <v>971</v>
      </c>
      <c r="I393">
        <v>971</v>
      </c>
      <c r="J393">
        <v>971</v>
      </c>
      <c r="L393" s="2" t="s">
        <v>310</v>
      </c>
      <c r="M393" s="2" t="s">
        <v>310</v>
      </c>
      <c r="N393" s="2" t="s">
        <v>310</v>
      </c>
      <c r="O393" s="2">
        <v>0</v>
      </c>
      <c r="P393" s="2">
        <v>0</v>
      </c>
      <c r="Q393" s="2" t="s">
        <v>310</v>
      </c>
      <c r="R393" s="2">
        <v>362.5</v>
      </c>
      <c r="S393" s="2" t="s">
        <v>310</v>
      </c>
      <c r="T393" s="2" t="s">
        <v>310</v>
      </c>
      <c r="U393" s="2">
        <f>+Tabla3[[#This Row],[EX SERVICE]]</f>
        <v>362.5</v>
      </c>
      <c r="V393" t="s">
        <v>179</v>
      </c>
    </row>
    <row r="394" spans="1:22" hidden="1" x14ac:dyDescent="0.25">
      <c r="A394" t="s">
        <v>383</v>
      </c>
      <c r="B394" s="1" t="s">
        <v>391</v>
      </c>
      <c r="C394" t="s">
        <v>1</v>
      </c>
      <c r="D394" t="s">
        <v>307</v>
      </c>
      <c r="E394" t="s">
        <v>308</v>
      </c>
      <c r="F394" t="s">
        <v>309</v>
      </c>
      <c r="G394">
        <v>972</v>
      </c>
      <c r="H394">
        <v>972</v>
      </c>
      <c r="I394">
        <v>972</v>
      </c>
      <c r="J394">
        <v>972</v>
      </c>
      <c r="L394" s="2" t="s">
        <v>310</v>
      </c>
      <c r="M394" s="2" t="s">
        <v>310</v>
      </c>
      <c r="N394" s="2" t="s">
        <v>310</v>
      </c>
      <c r="O394" s="2">
        <v>0</v>
      </c>
      <c r="P394" s="2">
        <v>0</v>
      </c>
      <c r="Q394" s="2" t="s">
        <v>310</v>
      </c>
      <c r="R394" s="2">
        <v>500</v>
      </c>
      <c r="S394" s="2" t="s">
        <v>310</v>
      </c>
      <c r="T394" s="2" t="s">
        <v>310</v>
      </c>
      <c r="U394" s="2">
        <f>+Tabla3[[#This Row],[EX SERVICE]]</f>
        <v>500</v>
      </c>
      <c r="V394" t="s">
        <v>179</v>
      </c>
    </row>
    <row r="395" spans="1:22" hidden="1" x14ac:dyDescent="0.25">
      <c r="A395" t="s">
        <v>383</v>
      </c>
      <c r="B395" s="1" t="s">
        <v>392</v>
      </c>
      <c r="C395" t="s">
        <v>1</v>
      </c>
      <c r="D395" t="s">
        <v>307</v>
      </c>
      <c r="E395" t="s">
        <v>308</v>
      </c>
      <c r="F395" t="s">
        <v>309</v>
      </c>
      <c r="G395">
        <v>973</v>
      </c>
      <c r="H395">
        <v>973</v>
      </c>
      <c r="I395">
        <v>973</v>
      </c>
      <c r="J395">
        <v>973</v>
      </c>
      <c r="L395" s="2" t="s">
        <v>310</v>
      </c>
      <c r="M395" s="2" t="s">
        <v>310</v>
      </c>
      <c r="N395" s="2" t="s">
        <v>310</v>
      </c>
      <c r="O395" s="2">
        <v>0</v>
      </c>
      <c r="P395" s="2">
        <v>0</v>
      </c>
      <c r="Q395" s="2" t="s">
        <v>310</v>
      </c>
      <c r="R395" s="2">
        <v>660</v>
      </c>
      <c r="S395" s="2" t="s">
        <v>310</v>
      </c>
      <c r="T395" s="2" t="s">
        <v>310</v>
      </c>
      <c r="U395" s="2">
        <f>+Tabla3[[#This Row],[EX SERVICE]]</f>
        <v>660</v>
      </c>
      <c r="V395" t="s">
        <v>179</v>
      </c>
    </row>
    <row r="396" spans="1:22" hidden="1" x14ac:dyDescent="0.25">
      <c r="A396" t="s">
        <v>383</v>
      </c>
      <c r="B396" s="1" t="s">
        <v>392</v>
      </c>
      <c r="C396" t="s">
        <v>1</v>
      </c>
      <c r="D396" t="s">
        <v>307</v>
      </c>
      <c r="E396" t="s">
        <v>308</v>
      </c>
      <c r="F396" t="s">
        <v>309</v>
      </c>
      <c r="G396">
        <v>974</v>
      </c>
      <c r="H396">
        <v>974</v>
      </c>
      <c r="I396">
        <v>974</v>
      </c>
      <c r="J396">
        <v>974</v>
      </c>
      <c r="L396" s="2" t="s">
        <v>310</v>
      </c>
      <c r="M396" s="2" t="s">
        <v>310</v>
      </c>
      <c r="N396" s="2" t="s">
        <v>310</v>
      </c>
      <c r="O396" s="2">
        <v>0</v>
      </c>
      <c r="P396" s="2">
        <v>0</v>
      </c>
      <c r="Q396" s="2" t="s">
        <v>310</v>
      </c>
      <c r="R396" s="2">
        <v>412.5</v>
      </c>
      <c r="S396" s="2" t="s">
        <v>310</v>
      </c>
      <c r="T396" s="2" t="s">
        <v>310</v>
      </c>
      <c r="U396" s="2">
        <f>+Tabla3[[#This Row],[EX SERVICE]]</f>
        <v>412.5</v>
      </c>
      <c r="V396" t="s">
        <v>179</v>
      </c>
    </row>
    <row r="397" spans="1:22" hidden="1" x14ac:dyDescent="0.25">
      <c r="A397" t="s">
        <v>383</v>
      </c>
      <c r="B397" s="1" t="s">
        <v>393</v>
      </c>
      <c r="C397" t="s">
        <v>1</v>
      </c>
      <c r="D397" t="s">
        <v>307</v>
      </c>
      <c r="E397" t="s">
        <v>308</v>
      </c>
      <c r="F397" t="s">
        <v>309</v>
      </c>
      <c r="G397">
        <v>975</v>
      </c>
      <c r="H397">
        <v>975</v>
      </c>
      <c r="I397">
        <v>975</v>
      </c>
      <c r="J397">
        <v>975</v>
      </c>
      <c r="L397" s="2" t="s">
        <v>310</v>
      </c>
      <c r="M397" s="2" t="s">
        <v>310</v>
      </c>
      <c r="N397" s="2" t="s">
        <v>310</v>
      </c>
      <c r="O397" s="2">
        <v>0</v>
      </c>
      <c r="P397" s="2">
        <v>0</v>
      </c>
      <c r="Q397" s="2" t="s">
        <v>310</v>
      </c>
      <c r="R397" s="2">
        <v>100</v>
      </c>
      <c r="S397" s="2" t="s">
        <v>310</v>
      </c>
      <c r="T397" s="2" t="s">
        <v>310</v>
      </c>
      <c r="U397" s="2">
        <f>+Tabla3[[#This Row],[EX SERVICE]]</f>
        <v>100</v>
      </c>
      <c r="V397" t="s">
        <v>179</v>
      </c>
    </row>
    <row r="398" spans="1:22" hidden="1" x14ac:dyDescent="0.25">
      <c r="A398" t="s">
        <v>383</v>
      </c>
      <c r="B398" s="1" t="s">
        <v>393</v>
      </c>
      <c r="C398" t="s">
        <v>1</v>
      </c>
      <c r="D398" t="s">
        <v>307</v>
      </c>
      <c r="E398" t="s">
        <v>308</v>
      </c>
      <c r="F398" t="s">
        <v>309</v>
      </c>
      <c r="G398">
        <v>976</v>
      </c>
      <c r="H398">
        <v>976</v>
      </c>
      <c r="I398">
        <v>976</v>
      </c>
      <c r="J398">
        <v>976</v>
      </c>
      <c r="L398" s="2" t="s">
        <v>310</v>
      </c>
      <c r="M398" s="2" t="s">
        <v>310</v>
      </c>
      <c r="N398" s="2" t="s">
        <v>310</v>
      </c>
      <c r="O398" s="2">
        <v>0</v>
      </c>
      <c r="P398" s="2">
        <v>0</v>
      </c>
      <c r="Q398" s="2" t="s">
        <v>310</v>
      </c>
      <c r="R398" s="2">
        <v>650</v>
      </c>
      <c r="S398" s="2" t="s">
        <v>310</v>
      </c>
      <c r="T398" s="2" t="s">
        <v>310</v>
      </c>
      <c r="U398" s="2">
        <f>+Tabla3[[#This Row],[EX SERVICE]]</f>
        <v>650</v>
      </c>
      <c r="V398" t="s">
        <v>179</v>
      </c>
    </row>
    <row r="399" spans="1:22" hidden="1" x14ac:dyDescent="0.25">
      <c r="A399" t="s">
        <v>383</v>
      </c>
      <c r="B399" s="1" t="s">
        <v>393</v>
      </c>
      <c r="C399" t="s">
        <v>1</v>
      </c>
      <c r="D399" t="s">
        <v>307</v>
      </c>
      <c r="E399" t="s">
        <v>308</v>
      </c>
      <c r="F399" t="s">
        <v>309</v>
      </c>
      <c r="G399">
        <v>977</v>
      </c>
      <c r="H399">
        <v>977</v>
      </c>
      <c r="I399">
        <v>977</v>
      </c>
      <c r="J399">
        <v>977</v>
      </c>
      <c r="L399" s="2" t="s">
        <v>310</v>
      </c>
      <c r="M399" s="2" t="s">
        <v>310</v>
      </c>
      <c r="N399" s="2" t="s">
        <v>310</v>
      </c>
      <c r="O399" s="2">
        <v>0</v>
      </c>
      <c r="P399" s="2">
        <v>0</v>
      </c>
      <c r="Q399" s="2" t="s">
        <v>310</v>
      </c>
      <c r="R399" s="2">
        <v>743.91</v>
      </c>
      <c r="S399" s="2" t="s">
        <v>310</v>
      </c>
      <c r="T399" s="2" t="s">
        <v>310</v>
      </c>
      <c r="U399" s="2">
        <f>+Tabla3[[#This Row],[EX SERVICE]]</f>
        <v>743.91</v>
      </c>
      <c r="V399" t="s">
        <v>179</v>
      </c>
    </row>
    <row r="400" spans="1:22" hidden="1" x14ac:dyDescent="0.25">
      <c r="A400" t="s">
        <v>383</v>
      </c>
      <c r="B400" s="1" t="s">
        <v>393</v>
      </c>
      <c r="C400" t="s">
        <v>1</v>
      </c>
      <c r="D400" t="s">
        <v>307</v>
      </c>
      <c r="E400" t="s">
        <v>308</v>
      </c>
      <c r="F400" t="s">
        <v>309</v>
      </c>
      <c r="G400">
        <v>978</v>
      </c>
      <c r="H400">
        <v>978</v>
      </c>
      <c r="I400">
        <v>978</v>
      </c>
      <c r="J400">
        <v>978</v>
      </c>
      <c r="L400" s="2" t="s">
        <v>310</v>
      </c>
      <c r="M400" s="2" t="s">
        <v>310</v>
      </c>
      <c r="N400" s="2" t="s">
        <v>310</v>
      </c>
      <c r="O400" s="2">
        <v>0</v>
      </c>
      <c r="P400" s="2">
        <v>0</v>
      </c>
      <c r="Q400" s="2" t="s">
        <v>310</v>
      </c>
      <c r="R400" s="2">
        <v>0</v>
      </c>
      <c r="S400" s="2" t="s">
        <v>310</v>
      </c>
      <c r="T400" s="2" t="s">
        <v>310</v>
      </c>
      <c r="U400" s="2">
        <f>+Tabla3[[#This Row],[EX SERVICE]]</f>
        <v>0</v>
      </c>
      <c r="V400" t="s">
        <v>179</v>
      </c>
    </row>
    <row r="401" spans="1:22" hidden="1" x14ac:dyDescent="0.25">
      <c r="A401" t="s">
        <v>383</v>
      </c>
      <c r="B401" s="1" t="s">
        <v>393</v>
      </c>
      <c r="C401" t="s">
        <v>1</v>
      </c>
      <c r="D401" t="s">
        <v>307</v>
      </c>
      <c r="E401" t="s">
        <v>308</v>
      </c>
      <c r="F401" t="s">
        <v>309</v>
      </c>
      <c r="G401">
        <v>979</v>
      </c>
      <c r="H401">
        <v>979</v>
      </c>
      <c r="I401">
        <v>979</v>
      </c>
      <c r="J401">
        <v>979</v>
      </c>
      <c r="L401" s="2" t="s">
        <v>310</v>
      </c>
      <c r="M401" s="2" t="s">
        <v>310</v>
      </c>
      <c r="N401" s="2" t="s">
        <v>310</v>
      </c>
      <c r="O401" s="2">
        <v>0</v>
      </c>
      <c r="P401" s="2">
        <v>0</v>
      </c>
      <c r="Q401" s="2" t="s">
        <v>310</v>
      </c>
      <c r="R401" s="2">
        <v>0</v>
      </c>
      <c r="S401" s="2" t="s">
        <v>310</v>
      </c>
      <c r="T401" s="2" t="s">
        <v>310</v>
      </c>
      <c r="U401" s="2">
        <f>+Tabla3[[#This Row],[EX SERVICE]]</f>
        <v>0</v>
      </c>
      <c r="V401" t="s">
        <v>179</v>
      </c>
    </row>
    <row r="402" spans="1:22" hidden="1" x14ac:dyDescent="0.25">
      <c r="A402" t="s">
        <v>383</v>
      </c>
      <c r="B402" s="1" t="s">
        <v>393</v>
      </c>
      <c r="C402" t="s">
        <v>1</v>
      </c>
      <c r="D402" t="s">
        <v>307</v>
      </c>
      <c r="E402" t="s">
        <v>308</v>
      </c>
      <c r="F402" t="s">
        <v>309</v>
      </c>
      <c r="G402">
        <v>980</v>
      </c>
      <c r="H402">
        <v>980</v>
      </c>
      <c r="I402">
        <v>980</v>
      </c>
      <c r="J402">
        <v>980</v>
      </c>
      <c r="L402" s="2" t="s">
        <v>310</v>
      </c>
      <c r="M402" s="2" t="s">
        <v>310</v>
      </c>
      <c r="N402" s="2" t="s">
        <v>310</v>
      </c>
      <c r="O402" s="2">
        <v>0</v>
      </c>
      <c r="P402" s="2">
        <v>0</v>
      </c>
      <c r="Q402" s="2" t="s">
        <v>310</v>
      </c>
      <c r="R402" s="2">
        <v>390</v>
      </c>
      <c r="S402" s="2" t="s">
        <v>310</v>
      </c>
      <c r="T402" s="2" t="s">
        <v>310</v>
      </c>
      <c r="U402" s="2">
        <f>+Tabla3[[#This Row],[EX SERVICE]]</f>
        <v>390</v>
      </c>
      <c r="V402" t="s">
        <v>179</v>
      </c>
    </row>
    <row r="403" spans="1:22" hidden="1" x14ac:dyDescent="0.25">
      <c r="A403" t="s">
        <v>383</v>
      </c>
      <c r="B403" s="1" t="s">
        <v>393</v>
      </c>
      <c r="C403" t="s">
        <v>1</v>
      </c>
      <c r="D403" t="s">
        <v>307</v>
      </c>
      <c r="E403" t="s">
        <v>308</v>
      </c>
      <c r="F403" t="s">
        <v>309</v>
      </c>
      <c r="G403">
        <v>981</v>
      </c>
      <c r="H403">
        <v>981</v>
      </c>
      <c r="I403">
        <v>981</v>
      </c>
      <c r="J403">
        <v>981</v>
      </c>
      <c r="L403" s="2" t="s">
        <v>310</v>
      </c>
      <c r="M403" s="2" t="s">
        <v>310</v>
      </c>
      <c r="N403" s="2" t="s">
        <v>310</v>
      </c>
      <c r="O403" s="2">
        <v>0</v>
      </c>
      <c r="P403" s="2">
        <v>0</v>
      </c>
      <c r="Q403" s="2" t="s">
        <v>310</v>
      </c>
      <c r="R403" s="2">
        <v>750</v>
      </c>
      <c r="S403" s="2" t="s">
        <v>310</v>
      </c>
      <c r="T403" s="2" t="s">
        <v>310</v>
      </c>
      <c r="U403" s="2">
        <f>+Tabla3[[#This Row],[EX SERVICE]]</f>
        <v>750</v>
      </c>
      <c r="V403" t="s">
        <v>179</v>
      </c>
    </row>
    <row r="404" spans="1:22" hidden="1" x14ac:dyDescent="0.25">
      <c r="A404" t="s">
        <v>383</v>
      </c>
      <c r="B404" s="1" t="s">
        <v>393</v>
      </c>
      <c r="C404" t="s">
        <v>1</v>
      </c>
      <c r="D404" t="s">
        <v>307</v>
      </c>
      <c r="E404" t="s">
        <v>308</v>
      </c>
      <c r="F404" t="s">
        <v>309</v>
      </c>
      <c r="G404">
        <v>982</v>
      </c>
      <c r="H404">
        <v>982</v>
      </c>
      <c r="I404">
        <v>982</v>
      </c>
      <c r="J404">
        <v>982</v>
      </c>
      <c r="L404" s="2" t="s">
        <v>310</v>
      </c>
      <c r="M404" s="2" t="s">
        <v>310</v>
      </c>
      <c r="N404" s="2" t="s">
        <v>310</v>
      </c>
      <c r="O404" s="2">
        <v>0</v>
      </c>
      <c r="P404" s="2">
        <v>0</v>
      </c>
      <c r="Q404" s="2" t="s">
        <v>310</v>
      </c>
      <c r="R404" s="2">
        <v>550</v>
      </c>
      <c r="S404" s="2" t="s">
        <v>310</v>
      </c>
      <c r="T404" s="2" t="s">
        <v>310</v>
      </c>
      <c r="U404" s="2">
        <f>+Tabla3[[#This Row],[EX SERVICE]]</f>
        <v>550</v>
      </c>
      <c r="V404" t="s">
        <v>179</v>
      </c>
    </row>
    <row r="405" spans="1:22" hidden="1" x14ac:dyDescent="0.25">
      <c r="A405" t="s">
        <v>383</v>
      </c>
      <c r="B405" s="1" t="s">
        <v>393</v>
      </c>
      <c r="C405" t="s">
        <v>1</v>
      </c>
      <c r="D405" t="s">
        <v>307</v>
      </c>
      <c r="E405" t="s">
        <v>308</v>
      </c>
      <c r="F405" t="s">
        <v>309</v>
      </c>
      <c r="G405">
        <v>983</v>
      </c>
      <c r="H405">
        <v>983</v>
      </c>
      <c r="I405">
        <v>983</v>
      </c>
      <c r="J405">
        <v>983</v>
      </c>
      <c r="L405" s="2" t="s">
        <v>310</v>
      </c>
      <c r="M405" s="2" t="s">
        <v>310</v>
      </c>
      <c r="N405" s="2" t="s">
        <v>310</v>
      </c>
      <c r="O405" s="2">
        <v>0</v>
      </c>
      <c r="P405" s="2">
        <v>0</v>
      </c>
      <c r="Q405" s="2" t="s">
        <v>310</v>
      </c>
      <c r="R405" s="2">
        <v>711.62</v>
      </c>
      <c r="S405" s="2" t="s">
        <v>310</v>
      </c>
      <c r="T405" s="2" t="s">
        <v>310</v>
      </c>
      <c r="U405" s="2">
        <f>+Tabla3[[#This Row],[EX SERVICE]]</f>
        <v>711.62</v>
      </c>
      <c r="V405" t="s">
        <v>179</v>
      </c>
    </row>
    <row r="406" spans="1:22" hidden="1" x14ac:dyDescent="0.25">
      <c r="A406" t="s">
        <v>383</v>
      </c>
      <c r="B406" s="1" t="s">
        <v>393</v>
      </c>
      <c r="C406" t="s">
        <v>1</v>
      </c>
      <c r="D406" t="s">
        <v>307</v>
      </c>
      <c r="E406" t="s">
        <v>308</v>
      </c>
      <c r="F406" t="s">
        <v>309</v>
      </c>
      <c r="G406">
        <v>984</v>
      </c>
      <c r="H406">
        <v>984</v>
      </c>
      <c r="I406">
        <v>984</v>
      </c>
      <c r="J406">
        <v>984</v>
      </c>
      <c r="L406" s="2" t="s">
        <v>310</v>
      </c>
      <c r="M406" s="2" t="s">
        <v>310</v>
      </c>
      <c r="N406" s="2" t="s">
        <v>310</v>
      </c>
      <c r="O406" s="2">
        <v>0</v>
      </c>
      <c r="P406" s="2">
        <v>0</v>
      </c>
      <c r="Q406" s="2" t="s">
        <v>310</v>
      </c>
      <c r="R406" s="2">
        <v>100</v>
      </c>
      <c r="S406" s="2" t="s">
        <v>310</v>
      </c>
      <c r="T406" s="2" t="s">
        <v>310</v>
      </c>
      <c r="U406" s="2">
        <f>+Tabla3[[#This Row],[EX SERVICE]]</f>
        <v>100</v>
      </c>
      <c r="V406" t="s">
        <v>179</v>
      </c>
    </row>
    <row r="407" spans="1:22" hidden="1" x14ac:dyDescent="0.25">
      <c r="A407" t="s">
        <v>383</v>
      </c>
      <c r="B407" s="1" t="s">
        <v>394</v>
      </c>
      <c r="C407" t="s">
        <v>1</v>
      </c>
      <c r="D407" t="s">
        <v>307</v>
      </c>
      <c r="E407" t="s">
        <v>308</v>
      </c>
      <c r="F407" t="s">
        <v>309</v>
      </c>
      <c r="G407">
        <v>985</v>
      </c>
      <c r="H407">
        <v>985</v>
      </c>
      <c r="I407">
        <v>985</v>
      </c>
      <c r="J407">
        <v>985</v>
      </c>
      <c r="L407" s="2" t="s">
        <v>310</v>
      </c>
      <c r="M407" s="2" t="s">
        <v>310</v>
      </c>
      <c r="N407" s="2" t="s">
        <v>310</v>
      </c>
      <c r="O407" s="2">
        <v>0</v>
      </c>
      <c r="P407" s="2">
        <v>0</v>
      </c>
      <c r="Q407" s="2" t="s">
        <v>310</v>
      </c>
      <c r="R407" s="2">
        <v>435</v>
      </c>
      <c r="S407" s="2" t="s">
        <v>310</v>
      </c>
      <c r="T407" s="2" t="s">
        <v>310</v>
      </c>
      <c r="U407" s="2">
        <f>+Tabla3[[#This Row],[EX SERVICE]]</f>
        <v>435</v>
      </c>
      <c r="V407" t="s">
        <v>179</v>
      </c>
    </row>
    <row r="408" spans="1:22" hidden="1" x14ac:dyDescent="0.25">
      <c r="A408" t="s">
        <v>383</v>
      </c>
      <c r="B408" s="1" t="s">
        <v>394</v>
      </c>
      <c r="C408" t="s">
        <v>1</v>
      </c>
      <c r="D408" t="s">
        <v>307</v>
      </c>
      <c r="E408" t="s">
        <v>308</v>
      </c>
      <c r="F408" t="s">
        <v>309</v>
      </c>
      <c r="G408">
        <v>986</v>
      </c>
      <c r="H408">
        <v>986</v>
      </c>
      <c r="I408">
        <v>986</v>
      </c>
      <c r="J408">
        <v>986</v>
      </c>
      <c r="L408" s="2" t="s">
        <v>310</v>
      </c>
      <c r="M408" s="2" t="s">
        <v>310</v>
      </c>
      <c r="N408" s="2" t="s">
        <v>310</v>
      </c>
      <c r="O408" s="2">
        <v>0</v>
      </c>
      <c r="P408" s="2">
        <v>0</v>
      </c>
      <c r="Q408" s="2" t="s">
        <v>310</v>
      </c>
      <c r="R408" s="2">
        <v>825</v>
      </c>
      <c r="S408" s="2" t="s">
        <v>310</v>
      </c>
      <c r="T408" s="2" t="s">
        <v>310</v>
      </c>
      <c r="U408" s="2">
        <f>+Tabla3[[#This Row],[EX SERVICE]]</f>
        <v>825</v>
      </c>
      <c r="V408" t="s">
        <v>179</v>
      </c>
    </row>
    <row r="409" spans="1:22" hidden="1" x14ac:dyDescent="0.25">
      <c r="A409" t="s">
        <v>383</v>
      </c>
      <c r="B409" s="1" t="s">
        <v>395</v>
      </c>
      <c r="C409" t="s">
        <v>1</v>
      </c>
      <c r="D409" t="s">
        <v>307</v>
      </c>
      <c r="E409" t="s">
        <v>308</v>
      </c>
      <c r="F409" t="s">
        <v>309</v>
      </c>
      <c r="G409">
        <v>987</v>
      </c>
      <c r="H409">
        <v>987</v>
      </c>
      <c r="I409">
        <v>987</v>
      </c>
      <c r="J409">
        <v>987</v>
      </c>
      <c r="L409" s="2" t="s">
        <v>310</v>
      </c>
      <c r="M409" s="2" t="s">
        <v>310</v>
      </c>
      <c r="N409" s="2" t="s">
        <v>310</v>
      </c>
      <c r="O409" s="2">
        <v>0</v>
      </c>
      <c r="P409" s="2">
        <v>0</v>
      </c>
      <c r="Q409" s="2" t="s">
        <v>310</v>
      </c>
      <c r="R409" s="2">
        <v>750</v>
      </c>
      <c r="S409" s="2" t="s">
        <v>310</v>
      </c>
      <c r="T409" s="2" t="s">
        <v>310</v>
      </c>
      <c r="U409" s="2">
        <f>+Tabla3[[#This Row],[EX SERVICE]]</f>
        <v>750</v>
      </c>
      <c r="V409" t="s">
        <v>179</v>
      </c>
    </row>
    <row r="410" spans="1:22" hidden="1" x14ac:dyDescent="0.25">
      <c r="A410" t="s">
        <v>383</v>
      </c>
      <c r="B410" s="1" t="s">
        <v>395</v>
      </c>
      <c r="C410" t="s">
        <v>1</v>
      </c>
      <c r="D410" t="s">
        <v>307</v>
      </c>
      <c r="E410" t="s">
        <v>308</v>
      </c>
      <c r="F410" t="s">
        <v>309</v>
      </c>
      <c r="G410">
        <v>988</v>
      </c>
      <c r="H410">
        <v>988</v>
      </c>
      <c r="I410">
        <v>988</v>
      </c>
      <c r="J410">
        <v>988</v>
      </c>
      <c r="L410" s="2" t="s">
        <v>310</v>
      </c>
      <c r="M410" s="2" t="s">
        <v>310</v>
      </c>
      <c r="N410" s="2" t="s">
        <v>310</v>
      </c>
      <c r="O410" s="2">
        <v>0</v>
      </c>
      <c r="P410" s="2">
        <v>0</v>
      </c>
      <c r="Q410" s="2" t="s">
        <v>310</v>
      </c>
      <c r="R410" s="2">
        <v>550</v>
      </c>
      <c r="S410" s="2" t="s">
        <v>310</v>
      </c>
      <c r="T410" s="2" t="s">
        <v>310</v>
      </c>
      <c r="U410" s="2">
        <f>+Tabla3[[#This Row],[EX SERVICE]]</f>
        <v>550</v>
      </c>
      <c r="V410" t="s">
        <v>179</v>
      </c>
    </row>
    <row r="411" spans="1:22" hidden="1" x14ac:dyDescent="0.25">
      <c r="A411" t="s">
        <v>383</v>
      </c>
      <c r="B411" s="1" t="s">
        <v>395</v>
      </c>
      <c r="C411" t="s">
        <v>1</v>
      </c>
      <c r="D411" t="s">
        <v>307</v>
      </c>
      <c r="E411" t="s">
        <v>308</v>
      </c>
      <c r="F411" t="s">
        <v>309</v>
      </c>
      <c r="G411">
        <v>989</v>
      </c>
      <c r="H411">
        <v>989</v>
      </c>
      <c r="I411">
        <v>989</v>
      </c>
      <c r="J411">
        <v>989</v>
      </c>
      <c r="L411" s="2" t="s">
        <v>310</v>
      </c>
      <c r="M411" s="2" t="s">
        <v>310</v>
      </c>
      <c r="N411" s="2" t="s">
        <v>310</v>
      </c>
      <c r="O411" s="2">
        <v>0</v>
      </c>
      <c r="P411" s="2">
        <v>0</v>
      </c>
      <c r="Q411" s="2" t="s">
        <v>310</v>
      </c>
      <c r="R411" s="2">
        <v>65</v>
      </c>
      <c r="S411" s="2" t="s">
        <v>310</v>
      </c>
      <c r="T411" s="2" t="s">
        <v>310</v>
      </c>
      <c r="U411" s="2">
        <f>+Tabla3[[#This Row],[EX SERVICE]]</f>
        <v>65</v>
      </c>
      <c r="V411" t="s">
        <v>179</v>
      </c>
    </row>
    <row r="412" spans="1:22" hidden="1" x14ac:dyDescent="0.25">
      <c r="A412" t="s">
        <v>383</v>
      </c>
      <c r="B412" s="1" t="s">
        <v>395</v>
      </c>
      <c r="C412" t="s">
        <v>1</v>
      </c>
      <c r="D412" t="s">
        <v>307</v>
      </c>
      <c r="E412" t="s">
        <v>308</v>
      </c>
      <c r="F412" t="s">
        <v>309</v>
      </c>
      <c r="G412">
        <v>990</v>
      </c>
      <c r="H412">
        <v>990</v>
      </c>
      <c r="I412">
        <v>990</v>
      </c>
      <c r="J412">
        <v>990</v>
      </c>
      <c r="L412" s="2" t="s">
        <v>310</v>
      </c>
      <c r="M412" s="2" t="s">
        <v>310</v>
      </c>
      <c r="N412" s="2" t="s">
        <v>310</v>
      </c>
      <c r="O412" s="2">
        <v>0</v>
      </c>
      <c r="P412" s="2">
        <v>0</v>
      </c>
      <c r="Q412" s="2" t="s">
        <v>310</v>
      </c>
      <c r="R412" s="2">
        <v>788.07</v>
      </c>
      <c r="S412" s="2" t="s">
        <v>310</v>
      </c>
      <c r="T412" s="2" t="s">
        <v>310</v>
      </c>
      <c r="U412" s="2">
        <f>+Tabla3[[#This Row],[EX SERVICE]]</f>
        <v>788.07</v>
      </c>
      <c r="V412" t="s">
        <v>179</v>
      </c>
    </row>
    <row r="413" spans="1:22" hidden="1" x14ac:dyDescent="0.25">
      <c r="A413" t="s">
        <v>383</v>
      </c>
      <c r="B413" s="1" t="s">
        <v>395</v>
      </c>
      <c r="C413" t="s">
        <v>1</v>
      </c>
      <c r="D413" t="s">
        <v>307</v>
      </c>
      <c r="E413" t="s">
        <v>308</v>
      </c>
      <c r="F413" t="s">
        <v>309</v>
      </c>
      <c r="G413">
        <v>991</v>
      </c>
      <c r="H413">
        <v>991</v>
      </c>
      <c r="I413">
        <v>991</v>
      </c>
      <c r="J413">
        <v>991</v>
      </c>
      <c r="L413" s="2" t="s">
        <v>310</v>
      </c>
      <c r="M413" s="2" t="s">
        <v>310</v>
      </c>
      <c r="N413" s="2" t="s">
        <v>310</v>
      </c>
      <c r="O413" s="2">
        <v>0</v>
      </c>
      <c r="P413" s="2">
        <v>0</v>
      </c>
      <c r="Q413" s="2" t="s">
        <v>310</v>
      </c>
      <c r="R413" s="2">
        <v>650</v>
      </c>
      <c r="S413" s="2" t="s">
        <v>310</v>
      </c>
      <c r="T413" s="2" t="s">
        <v>310</v>
      </c>
      <c r="U413" s="2">
        <f>+Tabla3[[#This Row],[EX SERVICE]]</f>
        <v>650</v>
      </c>
      <c r="V413" t="s">
        <v>179</v>
      </c>
    </row>
    <row r="414" spans="1:22" hidden="1" x14ac:dyDescent="0.25">
      <c r="A414" t="s">
        <v>383</v>
      </c>
      <c r="B414" s="1" t="s">
        <v>395</v>
      </c>
      <c r="C414" t="s">
        <v>1</v>
      </c>
      <c r="D414" t="s">
        <v>307</v>
      </c>
      <c r="E414" t="s">
        <v>308</v>
      </c>
      <c r="F414" t="s">
        <v>309</v>
      </c>
      <c r="G414">
        <v>992</v>
      </c>
      <c r="H414">
        <v>992</v>
      </c>
      <c r="I414">
        <v>992</v>
      </c>
      <c r="J414">
        <v>992</v>
      </c>
      <c r="L414" s="2" t="s">
        <v>310</v>
      </c>
      <c r="M414" s="2" t="s">
        <v>310</v>
      </c>
      <c r="N414" s="2" t="s">
        <v>310</v>
      </c>
      <c r="O414" s="2">
        <v>0</v>
      </c>
      <c r="P414" s="2">
        <v>0</v>
      </c>
      <c r="Q414" s="2" t="s">
        <v>310</v>
      </c>
      <c r="R414" s="2">
        <v>550</v>
      </c>
      <c r="S414" s="2" t="s">
        <v>310</v>
      </c>
      <c r="T414" s="2" t="s">
        <v>310</v>
      </c>
      <c r="U414" s="2">
        <f>+Tabla3[[#This Row],[EX SERVICE]]</f>
        <v>550</v>
      </c>
      <c r="V414" t="s">
        <v>179</v>
      </c>
    </row>
    <row r="415" spans="1:22" hidden="1" x14ac:dyDescent="0.25">
      <c r="A415" t="s">
        <v>383</v>
      </c>
      <c r="B415" s="1" t="s">
        <v>396</v>
      </c>
      <c r="C415" t="s">
        <v>1</v>
      </c>
      <c r="D415" t="s">
        <v>307</v>
      </c>
      <c r="E415" t="s">
        <v>308</v>
      </c>
      <c r="F415" t="s">
        <v>309</v>
      </c>
      <c r="G415">
        <v>993</v>
      </c>
      <c r="H415">
        <v>993</v>
      </c>
      <c r="I415">
        <v>993</v>
      </c>
      <c r="J415">
        <v>993</v>
      </c>
      <c r="L415" s="2" t="s">
        <v>310</v>
      </c>
      <c r="M415" s="2" t="s">
        <v>310</v>
      </c>
      <c r="N415" s="2" t="s">
        <v>310</v>
      </c>
      <c r="O415" s="2">
        <v>0</v>
      </c>
      <c r="P415" s="2">
        <v>0</v>
      </c>
      <c r="Q415" s="2" t="s">
        <v>310</v>
      </c>
      <c r="R415" s="2">
        <v>525</v>
      </c>
      <c r="S415" s="2" t="s">
        <v>310</v>
      </c>
      <c r="T415" s="2" t="s">
        <v>310</v>
      </c>
      <c r="U415" s="2">
        <f>+Tabla3[[#This Row],[EX SERVICE]]</f>
        <v>525</v>
      </c>
      <c r="V415" t="s">
        <v>179</v>
      </c>
    </row>
    <row r="416" spans="1:22" hidden="1" x14ac:dyDescent="0.25">
      <c r="A416" t="s">
        <v>383</v>
      </c>
      <c r="B416" s="1" t="s">
        <v>396</v>
      </c>
      <c r="C416" t="s">
        <v>1</v>
      </c>
      <c r="D416" t="s">
        <v>307</v>
      </c>
      <c r="E416" t="s">
        <v>308</v>
      </c>
      <c r="F416" t="s">
        <v>309</v>
      </c>
      <c r="G416">
        <v>994</v>
      </c>
      <c r="H416">
        <v>994</v>
      </c>
      <c r="I416">
        <v>994</v>
      </c>
      <c r="J416">
        <v>994</v>
      </c>
      <c r="L416" s="2" t="s">
        <v>310</v>
      </c>
      <c r="M416" s="2" t="s">
        <v>310</v>
      </c>
      <c r="N416" s="2" t="s">
        <v>310</v>
      </c>
      <c r="O416" s="2">
        <v>0</v>
      </c>
      <c r="P416" s="2">
        <v>0</v>
      </c>
      <c r="Q416" s="2" t="s">
        <v>310</v>
      </c>
      <c r="R416" s="2">
        <v>650</v>
      </c>
      <c r="S416" s="2" t="s">
        <v>310</v>
      </c>
      <c r="T416" s="2" t="s">
        <v>310</v>
      </c>
      <c r="U416" s="2">
        <f>+Tabla3[[#This Row],[EX SERVICE]]</f>
        <v>650</v>
      </c>
      <c r="V416" t="s">
        <v>179</v>
      </c>
    </row>
    <row r="417" spans="1:22" hidden="1" x14ac:dyDescent="0.25">
      <c r="A417" t="s">
        <v>383</v>
      </c>
      <c r="B417" s="1" t="s">
        <v>396</v>
      </c>
      <c r="C417" t="s">
        <v>1</v>
      </c>
      <c r="D417" t="s">
        <v>307</v>
      </c>
      <c r="E417" t="s">
        <v>308</v>
      </c>
      <c r="F417" t="s">
        <v>309</v>
      </c>
      <c r="G417">
        <v>995</v>
      </c>
      <c r="H417">
        <v>995</v>
      </c>
      <c r="I417">
        <v>995</v>
      </c>
      <c r="J417">
        <v>995</v>
      </c>
      <c r="L417" s="2" t="s">
        <v>310</v>
      </c>
      <c r="M417" s="2" t="s">
        <v>310</v>
      </c>
      <c r="N417" s="2" t="s">
        <v>310</v>
      </c>
      <c r="O417" s="2">
        <v>0</v>
      </c>
      <c r="P417" s="2">
        <v>0</v>
      </c>
      <c r="Q417" s="2" t="s">
        <v>310</v>
      </c>
      <c r="R417" s="2">
        <v>950</v>
      </c>
      <c r="S417" s="2" t="s">
        <v>310</v>
      </c>
      <c r="T417" s="2" t="s">
        <v>310</v>
      </c>
      <c r="U417" s="2">
        <f>+Tabla3[[#This Row],[EX SERVICE]]</f>
        <v>950</v>
      </c>
      <c r="V417" t="s">
        <v>179</v>
      </c>
    </row>
    <row r="418" spans="1:22" hidden="1" x14ac:dyDescent="0.25">
      <c r="A418" t="s">
        <v>383</v>
      </c>
      <c r="B418" s="1" t="s">
        <v>396</v>
      </c>
      <c r="C418" t="s">
        <v>1</v>
      </c>
      <c r="D418" t="s">
        <v>307</v>
      </c>
      <c r="E418" t="s">
        <v>308</v>
      </c>
      <c r="F418" t="s">
        <v>309</v>
      </c>
      <c r="G418">
        <v>996</v>
      </c>
      <c r="H418">
        <v>996</v>
      </c>
      <c r="I418">
        <v>996</v>
      </c>
      <c r="J418">
        <v>996</v>
      </c>
      <c r="L418" s="2" t="s">
        <v>310</v>
      </c>
      <c r="M418" s="2" t="s">
        <v>310</v>
      </c>
      <c r="N418" s="2" t="s">
        <v>310</v>
      </c>
      <c r="O418" s="2">
        <v>0</v>
      </c>
      <c r="P418" s="2">
        <v>0</v>
      </c>
      <c r="Q418" s="2" t="s">
        <v>310</v>
      </c>
      <c r="R418" s="2">
        <v>300</v>
      </c>
      <c r="S418" s="2" t="s">
        <v>310</v>
      </c>
      <c r="T418" s="2" t="s">
        <v>310</v>
      </c>
      <c r="U418" s="2">
        <f>+Tabla3[[#This Row],[EX SERVICE]]</f>
        <v>300</v>
      </c>
      <c r="V418" t="s">
        <v>179</v>
      </c>
    </row>
    <row r="419" spans="1:22" hidden="1" x14ac:dyDescent="0.25">
      <c r="A419" t="s">
        <v>383</v>
      </c>
      <c r="B419" s="1" t="s">
        <v>396</v>
      </c>
      <c r="C419" t="s">
        <v>1</v>
      </c>
      <c r="D419" t="s">
        <v>307</v>
      </c>
      <c r="E419" t="s">
        <v>308</v>
      </c>
      <c r="F419" t="s">
        <v>309</v>
      </c>
      <c r="G419">
        <v>997</v>
      </c>
      <c r="H419">
        <v>997</v>
      </c>
      <c r="I419">
        <v>997</v>
      </c>
      <c r="J419">
        <v>997</v>
      </c>
      <c r="L419" s="2" t="s">
        <v>310</v>
      </c>
      <c r="M419" s="2" t="s">
        <v>310</v>
      </c>
      <c r="N419" s="2" t="s">
        <v>310</v>
      </c>
      <c r="O419" s="2">
        <v>0</v>
      </c>
      <c r="P419" s="2">
        <v>0</v>
      </c>
      <c r="Q419" s="2" t="s">
        <v>310</v>
      </c>
      <c r="R419" s="2">
        <v>500</v>
      </c>
      <c r="S419" s="2" t="s">
        <v>310</v>
      </c>
      <c r="T419" s="2" t="s">
        <v>310</v>
      </c>
      <c r="U419" s="2">
        <f>+Tabla3[[#This Row],[EX SERVICE]]</f>
        <v>500</v>
      </c>
      <c r="V419" t="s">
        <v>179</v>
      </c>
    </row>
    <row r="420" spans="1:22" hidden="1" x14ac:dyDescent="0.25">
      <c r="A420" t="s">
        <v>383</v>
      </c>
      <c r="B420" s="1" t="s">
        <v>397</v>
      </c>
      <c r="C420" t="s">
        <v>1</v>
      </c>
      <c r="D420" t="s">
        <v>307</v>
      </c>
      <c r="E420" t="s">
        <v>308</v>
      </c>
      <c r="F420" t="s">
        <v>309</v>
      </c>
      <c r="G420">
        <v>998</v>
      </c>
      <c r="H420">
        <v>998</v>
      </c>
      <c r="I420">
        <v>998</v>
      </c>
      <c r="J420">
        <v>998</v>
      </c>
      <c r="L420" s="2" t="s">
        <v>310</v>
      </c>
      <c r="M420" s="2" t="s">
        <v>310</v>
      </c>
      <c r="N420" s="2" t="s">
        <v>310</v>
      </c>
      <c r="O420" s="2">
        <v>0</v>
      </c>
      <c r="P420" s="2">
        <v>0</v>
      </c>
      <c r="Q420" s="2" t="s">
        <v>310</v>
      </c>
      <c r="R420" s="2">
        <v>775</v>
      </c>
      <c r="S420" s="2" t="s">
        <v>310</v>
      </c>
      <c r="T420" s="2" t="s">
        <v>310</v>
      </c>
      <c r="U420" s="2">
        <f>+Tabla3[[#This Row],[EX SERVICE]]</f>
        <v>775</v>
      </c>
      <c r="V420" t="s">
        <v>179</v>
      </c>
    </row>
    <row r="421" spans="1:22" hidden="1" x14ac:dyDescent="0.25">
      <c r="A421" t="s">
        <v>383</v>
      </c>
      <c r="B421" s="1" t="s">
        <v>397</v>
      </c>
      <c r="C421" t="s">
        <v>1</v>
      </c>
      <c r="D421" t="s">
        <v>307</v>
      </c>
      <c r="E421" t="s">
        <v>308</v>
      </c>
      <c r="F421" t="s">
        <v>309</v>
      </c>
      <c r="G421">
        <v>999</v>
      </c>
      <c r="H421">
        <v>999</v>
      </c>
      <c r="I421">
        <v>999</v>
      </c>
      <c r="J421">
        <v>999</v>
      </c>
      <c r="L421" s="2" t="s">
        <v>310</v>
      </c>
      <c r="M421" s="2" t="s">
        <v>310</v>
      </c>
      <c r="N421" s="2" t="s">
        <v>310</v>
      </c>
      <c r="O421" s="2">
        <v>0</v>
      </c>
      <c r="P421" s="2">
        <v>0</v>
      </c>
      <c r="Q421" s="2" t="s">
        <v>310</v>
      </c>
      <c r="R421" s="2">
        <v>522.5</v>
      </c>
      <c r="S421" s="2" t="s">
        <v>310</v>
      </c>
      <c r="T421" s="2" t="s">
        <v>310</v>
      </c>
      <c r="U421" s="2">
        <f>+Tabla3[[#This Row],[EX SERVICE]]</f>
        <v>522.5</v>
      </c>
      <c r="V421" t="s">
        <v>179</v>
      </c>
    </row>
    <row r="422" spans="1:22" hidden="1" x14ac:dyDescent="0.25">
      <c r="A422" t="s">
        <v>383</v>
      </c>
      <c r="B422" s="1" t="s">
        <v>397</v>
      </c>
      <c r="C422" t="s">
        <v>1</v>
      </c>
      <c r="D422" t="s">
        <v>307</v>
      </c>
      <c r="E422" t="s">
        <v>308</v>
      </c>
      <c r="F422" t="s">
        <v>309</v>
      </c>
      <c r="G422">
        <v>1000</v>
      </c>
      <c r="H422">
        <v>1000</v>
      </c>
      <c r="I422">
        <v>1000</v>
      </c>
      <c r="J422">
        <v>1000</v>
      </c>
      <c r="L422" s="2" t="s">
        <v>310</v>
      </c>
      <c r="M422" s="2" t="s">
        <v>310</v>
      </c>
      <c r="N422" s="2" t="s">
        <v>310</v>
      </c>
      <c r="O422" s="2">
        <v>0</v>
      </c>
      <c r="P422" s="2">
        <v>0</v>
      </c>
      <c r="Q422" s="2" t="s">
        <v>310</v>
      </c>
      <c r="R422" s="2">
        <v>550</v>
      </c>
      <c r="S422" s="2" t="s">
        <v>310</v>
      </c>
      <c r="T422" s="2" t="s">
        <v>310</v>
      </c>
      <c r="U422" s="2">
        <f>+Tabla3[[#This Row],[EX SERVICE]]</f>
        <v>550</v>
      </c>
      <c r="V422" t="s">
        <v>179</v>
      </c>
    </row>
    <row r="423" spans="1:22" hidden="1" x14ac:dyDescent="0.25">
      <c r="A423" t="s">
        <v>383</v>
      </c>
      <c r="B423" s="1" t="s">
        <v>397</v>
      </c>
      <c r="C423" t="s">
        <v>1</v>
      </c>
      <c r="D423" t="s">
        <v>307</v>
      </c>
      <c r="E423" t="s">
        <v>308</v>
      </c>
      <c r="F423" t="s">
        <v>309</v>
      </c>
      <c r="G423">
        <v>1001</v>
      </c>
      <c r="H423">
        <v>1001</v>
      </c>
      <c r="I423">
        <v>1001</v>
      </c>
      <c r="J423">
        <v>1001</v>
      </c>
      <c r="L423" s="2" t="s">
        <v>310</v>
      </c>
      <c r="M423" s="2" t="s">
        <v>310</v>
      </c>
      <c r="N423" s="2" t="s">
        <v>310</v>
      </c>
      <c r="O423" s="2">
        <v>0</v>
      </c>
      <c r="P423" s="2">
        <v>0</v>
      </c>
      <c r="Q423" s="2" t="s">
        <v>310</v>
      </c>
      <c r="R423" s="2">
        <v>0</v>
      </c>
      <c r="S423" s="2" t="s">
        <v>310</v>
      </c>
      <c r="T423" s="2" t="s">
        <v>310</v>
      </c>
      <c r="U423" s="2">
        <f>+Tabla3[[#This Row],[EX SERVICE]]</f>
        <v>0</v>
      </c>
      <c r="V423" t="s">
        <v>179</v>
      </c>
    </row>
    <row r="424" spans="1:22" hidden="1" x14ac:dyDescent="0.25">
      <c r="A424" t="s">
        <v>383</v>
      </c>
      <c r="B424" s="1" t="s">
        <v>398</v>
      </c>
      <c r="C424" t="s">
        <v>1</v>
      </c>
      <c r="D424" t="s">
        <v>307</v>
      </c>
      <c r="E424" t="s">
        <v>308</v>
      </c>
      <c r="F424" t="s">
        <v>309</v>
      </c>
      <c r="G424">
        <v>1002</v>
      </c>
      <c r="H424">
        <v>1002</v>
      </c>
      <c r="I424">
        <v>1002</v>
      </c>
      <c r="J424">
        <v>1002</v>
      </c>
      <c r="L424" s="2" t="s">
        <v>310</v>
      </c>
      <c r="M424" s="2" t="s">
        <v>310</v>
      </c>
      <c r="N424" s="2" t="s">
        <v>310</v>
      </c>
      <c r="O424" s="2">
        <v>0</v>
      </c>
      <c r="P424" s="2">
        <v>0</v>
      </c>
      <c r="Q424" s="2" t="s">
        <v>310</v>
      </c>
      <c r="R424" s="2">
        <v>572</v>
      </c>
      <c r="S424" s="2" t="s">
        <v>310</v>
      </c>
      <c r="T424" s="2" t="s">
        <v>310</v>
      </c>
      <c r="U424" s="2">
        <f>+Tabla3[[#This Row],[EX SERVICE]]</f>
        <v>572</v>
      </c>
      <c r="V424" t="s">
        <v>179</v>
      </c>
    </row>
    <row r="425" spans="1:22" hidden="1" x14ac:dyDescent="0.25">
      <c r="A425" t="s">
        <v>383</v>
      </c>
      <c r="B425" s="1" t="s">
        <v>398</v>
      </c>
      <c r="C425" t="s">
        <v>1</v>
      </c>
      <c r="D425" t="s">
        <v>307</v>
      </c>
      <c r="E425" t="s">
        <v>308</v>
      </c>
      <c r="F425" t="s">
        <v>309</v>
      </c>
      <c r="G425">
        <v>1003</v>
      </c>
      <c r="H425">
        <v>1003</v>
      </c>
      <c r="I425">
        <v>1003</v>
      </c>
      <c r="J425">
        <v>1003</v>
      </c>
      <c r="L425" s="2" t="s">
        <v>310</v>
      </c>
      <c r="M425" s="2" t="s">
        <v>310</v>
      </c>
      <c r="N425" s="2" t="s">
        <v>310</v>
      </c>
      <c r="O425" s="2">
        <v>0</v>
      </c>
      <c r="P425" s="2">
        <v>0</v>
      </c>
      <c r="Q425" s="2" t="s">
        <v>310</v>
      </c>
      <c r="R425" s="2">
        <v>572</v>
      </c>
      <c r="S425" s="2" t="s">
        <v>310</v>
      </c>
      <c r="T425" s="2" t="s">
        <v>310</v>
      </c>
      <c r="U425" s="2">
        <f>+Tabla3[[#This Row],[EX SERVICE]]</f>
        <v>572</v>
      </c>
      <c r="V425" t="s">
        <v>179</v>
      </c>
    </row>
    <row r="426" spans="1:22" hidden="1" x14ac:dyDescent="0.25">
      <c r="A426" t="s">
        <v>383</v>
      </c>
      <c r="B426" s="1" t="s">
        <v>398</v>
      </c>
      <c r="C426" t="s">
        <v>1</v>
      </c>
      <c r="D426" t="s">
        <v>307</v>
      </c>
      <c r="E426" t="s">
        <v>308</v>
      </c>
      <c r="F426" t="s">
        <v>309</v>
      </c>
      <c r="G426">
        <v>1004</v>
      </c>
      <c r="H426">
        <v>1004</v>
      </c>
      <c r="I426">
        <v>1004</v>
      </c>
      <c r="J426">
        <v>1004</v>
      </c>
      <c r="L426" s="2" t="s">
        <v>310</v>
      </c>
      <c r="M426" s="2" t="s">
        <v>310</v>
      </c>
      <c r="N426" s="2" t="s">
        <v>310</v>
      </c>
      <c r="O426" s="2">
        <v>0</v>
      </c>
      <c r="P426" s="2">
        <v>0</v>
      </c>
      <c r="Q426" s="2" t="s">
        <v>310</v>
      </c>
      <c r="R426" s="2">
        <v>750</v>
      </c>
      <c r="S426" s="2" t="s">
        <v>310</v>
      </c>
      <c r="T426" s="2" t="s">
        <v>310</v>
      </c>
      <c r="U426" s="2">
        <f>+Tabla3[[#This Row],[EX SERVICE]]</f>
        <v>750</v>
      </c>
      <c r="V426" t="s">
        <v>179</v>
      </c>
    </row>
    <row r="427" spans="1:22" hidden="1" x14ac:dyDescent="0.25">
      <c r="A427" t="s">
        <v>383</v>
      </c>
      <c r="B427" s="1" t="s">
        <v>399</v>
      </c>
      <c r="C427" t="s">
        <v>1</v>
      </c>
      <c r="D427" t="s">
        <v>307</v>
      </c>
      <c r="E427" t="s">
        <v>308</v>
      </c>
      <c r="F427" t="s">
        <v>309</v>
      </c>
      <c r="G427">
        <v>1005</v>
      </c>
      <c r="H427">
        <v>1005</v>
      </c>
      <c r="I427">
        <v>1005</v>
      </c>
      <c r="J427">
        <v>1005</v>
      </c>
      <c r="L427" s="2" t="s">
        <v>310</v>
      </c>
      <c r="M427" s="2" t="s">
        <v>310</v>
      </c>
      <c r="N427" s="2" t="s">
        <v>310</v>
      </c>
      <c r="O427" s="2">
        <v>0</v>
      </c>
      <c r="P427" s="2">
        <v>0</v>
      </c>
      <c r="Q427" s="2" t="s">
        <v>310</v>
      </c>
      <c r="R427" s="2">
        <v>707.05</v>
      </c>
      <c r="S427" s="2" t="s">
        <v>310</v>
      </c>
      <c r="T427" s="2" t="s">
        <v>310</v>
      </c>
      <c r="U427" s="2">
        <f>+Tabla3[[#This Row],[EX SERVICE]]</f>
        <v>707.05</v>
      </c>
      <c r="V427" t="s">
        <v>179</v>
      </c>
    </row>
    <row r="428" spans="1:22" hidden="1" x14ac:dyDescent="0.25">
      <c r="A428" t="s">
        <v>383</v>
      </c>
      <c r="B428" s="1" t="s">
        <v>399</v>
      </c>
      <c r="C428" t="s">
        <v>1</v>
      </c>
      <c r="D428" t="s">
        <v>307</v>
      </c>
      <c r="E428" t="s">
        <v>308</v>
      </c>
      <c r="F428" t="s">
        <v>309</v>
      </c>
      <c r="G428">
        <v>1006</v>
      </c>
      <c r="H428">
        <v>1006</v>
      </c>
      <c r="I428">
        <v>1006</v>
      </c>
      <c r="J428">
        <v>1006</v>
      </c>
      <c r="L428" s="2" t="s">
        <v>310</v>
      </c>
      <c r="M428" s="2" t="s">
        <v>310</v>
      </c>
      <c r="N428" s="2" t="s">
        <v>310</v>
      </c>
      <c r="O428" s="2">
        <v>0</v>
      </c>
      <c r="P428" s="2">
        <v>0</v>
      </c>
      <c r="Q428" s="2" t="s">
        <v>310</v>
      </c>
      <c r="R428" s="2">
        <v>400</v>
      </c>
      <c r="S428" s="2" t="s">
        <v>310</v>
      </c>
      <c r="T428" s="2" t="s">
        <v>310</v>
      </c>
      <c r="U428" s="2">
        <f>+Tabla3[[#This Row],[EX SERVICE]]</f>
        <v>400</v>
      </c>
      <c r="V428" t="s">
        <v>179</v>
      </c>
    </row>
    <row r="429" spans="1:22" hidden="1" x14ac:dyDescent="0.25">
      <c r="A429" t="s">
        <v>383</v>
      </c>
      <c r="B429" s="1" t="s">
        <v>400</v>
      </c>
      <c r="C429" t="s">
        <v>1</v>
      </c>
      <c r="D429" t="s">
        <v>307</v>
      </c>
      <c r="E429" t="s">
        <v>308</v>
      </c>
      <c r="F429" t="s">
        <v>309</v>
      </c>
      <c r="G429">
        <v>1007</v>
      </c>
      <c r="H429">
        <v>1007</v>
      </c>
      <c r="I429">
        <v>1007</v>
      </c>
      <c r="J429">
        <v>1007</v>
      </c>
      <c r="L429" s="2" t="s">
        <v>310</v>
      </c>
      <c r="M429" s="2" t="s">
        <v>310</v>
      </c>
      <c r="N429" s="2" t="s">
        <v>310</v>
      </c>
      <c r="O429" s="2">
        <v>0</v>
      </c>
      <c r="P429" s="2">
        <v>0</v>
      </c>
      <c r="Q429" s="2" t="s">
        <v>310</v>
      </c>
      <c r="R429" s="2">
        <v>729.57</v>
      </c>
      <c r="S429" s="2" t="s">
        <v>310</v>
      </c>
      <c r="T429" s="2" t="s">
        <v>310</v>
      </c>
      <c r="U429" s="2">
        <f>+Tabla3[[#This Row],[EX SERVICE]]</f>
        <v>729.57</v>
      </c>
      <c r="V429" t="s">
        <v>179</v>
      </c>
    </row>
    <row r="430" spans="1:22" hidden="1" x14ac:dyDescent="0.25">
      <c r="A430" t="s">
        <v>383</v>
      </c>
      <c r="B430" s="1" t="s">
        <v>400</v>
      </c>
      <c r="C430" t="s">
        <v>1</v>
      </c>
      <c r="D430" t="s">
        <v>307</v>
      </c>
      <c r="E430" t="s">
        <v>308</v>
      </c>
      <c r="F430" t="s">
        <v>309</v>
      </c>
      <c r="G430">
        <v>1008</v>
      </c>
      <c r="H430">
        <v>1008</v>
      </c>
      <c r="I430">
        <v>1008</v>
      </c>
      <c r="J430">
        <v>1008</v>
      </c>
      <c r="L430" s="2" t="s">
        <v>310</v>
      </c>
      <c r="M430" s="2" t="s">
        <v>310</v>
      </c>
      <c r="N430" s="2" t="s">
        <v>310</v>
      </c>
      <c r="O430" s="2">
        <v>0</v>
      </c>
      <c r="P430" s="2">
        <v>0</v>
      </c>
      <c r="Q430" s="2" t="s">
        <v>310</v>
      </c>
      <c r="R430" s="2">
        <v>1375</v>
      </c>
      <c r="S430" s="2" t="s">
        <v>310</v>
      </c>
      <c r="T430" s="2" t="s">
        <v>310</v>
      </c>
      <c r="U430" s="2">
        <f>+Tabla3[[#This Row],[EX SERVICE]]</f>
        <v>1375</v>
      </c>
      <c r="V430" t="s">
        <v>179</v>
      </c>
    </row>
    <row r="431" spans="1:22" hidden="1" x14ac:dyDescent="0.25">
      <c r="A431" t="s">
        <v>383</v>
      </c>
      <c r="B431" s="1" t="s">
        <v>400</v>
      </c>
      <c r="C431" t="s">
        <v>1</v>
      </c>
      <c r="D431" t="s">
        <v>307</v>
      </c>
      <c r="E431" t="s">
        <v>308</v>
      </c>
      <c r="F431" t="s">
        <v>309</v>
      </c>
      <c r="G431">
        <v>1009</v>
      </c>
      <c r="H431">
        <v>1009</v>
      </c>
      <c r="I431">
        <v>1009</v>
      </c>
      <c r="J431">
        <v>1009</v>
      </c>
      <c r="L431" s="2" t="s">
        <v>310</v>
      </c>
      <c r="M431" s="2" t="s">
        <v>310</v>
      </c>
      <c r="N431" s="2" t="s">
        <v>310</v>
      </c>
      <c r="O431" s="2">
        <v>0</v>
      </c>
      <c r="P431" s="2">
        <v>0</v>
      </c>
      <c r="Q431" s="2" t="s">
        <v>310</v>
      </c>
      <c r="R431" s="2">
        <v>650</v>
      </c>
      <c r="S431" s="2" t="s">
        <v>310</v>
      </c>
      <c r="T431" s="2" t="s">
        <v>310</v>
      </c>
      <c r="U431" s="2">
        <f>+Tabla3[[#This Row],[EX SERVICE]]</f>
        <v>650</v>
      </c>
      <c r="V431" t="s">
        <v>179</v>
      </c>
    </row>
    <row r="432" spans="1:22" hidden="1" x14ac:dyDescent="0.25">
      <c r="A432" t="s">
        <v>383</v>
      </c>
      <c r="B432" s="1" t="s">
        <v>401</v>
      </c>
      <c r="C432" t="s">
        <v>1</v>
      </c>
      <c r="D432" t="s">
        <v>307</v>
      </c>
      <c r="E432" t="s">
        <v>308</v>
      </c>
      <c r="F432" t="s">
        <v>309</v>
      </c>
      <c r="G432">
        <v>1010</v>
      </c>
      <c r="H432">
        <v>1010</v>
      </c>
      <c r="I432">
        <v>1010</v>
      </c>
      <c r="J432">
        <v>1010</v>
      </c>
      <c r="L432" s="2" t="s">
        <v>310</v>
      </c>
      <c r="M432" s="2" t="s">
        <v>310</v>
      </c>
      <c r="N432" s="2" t="s">
        <v>310</v>
      </c>
      <c r="O432" s="2">
        <v>0</v>
      </c>
      <c r="P432" s="2">
        <v>0</v>
      </c>
      <c r="Q432" s="2" t="s">
        <v>310</v>
      </c>
      <c r="R432" s="2">
        <v>330</v>
      </c>
      <c r="S432" s="2" t="s">
        <v>310</v>
      </c>
      <c r="T432" s="2" t="s">
        <v>310</v>
      </c>
      <c r="U432" s="2">
        <f>+Tabla3[[#This Row],[EX SERVICE]]</f>
        <v>330</v>
      </c>
      <c r="V432" t="s">
        <v>179</v>
      </c>
    </row>
    <row r="433" spans="1:22" hidden="1" x14ac:dyDescent="0.25">
      <c r="A433" t="s">
        <v>383</v>
      </c>
      <c r="B433" s="1" t="s">
        <v>401</v>
      </c>
      <c r="C433" t="s">
        <v>1</v>
      </c>
      <c r="D433" t="s">
        <v>307</v>
      </c>
      <c r="E433" t="s">
        <v>308</v>
      </c>
      <c r="F433" t="s">
        <v>309</v>
      </c>
      <c r="G433">
        <v>1011</v>
      </c>
      <c r="H433">
        <v>1011</v>
      </c>
      <c r="I433">
        <v>1011</v>
      </c>
      <c r="J433">
        <v>1011</v>
      </c>
      <c r="L433" s="2" t="s">
        <v>310</v>
      </c>
      <c r="M433" s="2" t="s">
        <v>310</v>
      </c>
      <c r="N433" s="2" t="s">
        <v>310</v>
      </c>
      <c r="O433" s="2">
        <v>0</v>
      </c>
      <c r="P433" s="2">
        <v>0</v>
      </c>
      <c r="Q433" s="2" t="s">
        <v>310</v>
      </c>
      <c r="R433" s="2">
        <v>550</v>
      </c>
      <c r="S433" s="2" t="s">
        <v>310</v>
      </c>
      <c r="T433" s="2" t="s">
        <v>310</v>
      </c>
      <c r="U433" s="2">
        <f>+Tabla3[[#This Row],[EX SERVICE]]</f>
        <v>550</v>
      </c>
      <c r="V433" t="s">
        <v>179</v>
      </c>
    </row>
    <row r="434" spans="1:22" hidden="1" x14ac:dyDescent="0.25">
      <c r="A434" t="s">
        <v>383</v>
      </c>
      <c r="B434" s="1" t="s">
        <v>401</v>
      </c>
      <c r="C434" t="s">
        <v>1</v>
      </c>
      <c r="D434" t="s">
        <v>307</v>
      </c>
      <c r="E434" t="s">
        <v>308</v>
      </c>
      <c r="F434" t="s">
        <v>309</v>
      </c>
      <c r="G434">
        <v>1012</v>
      </c>
      <c r="H434">
        <v>1012</v>
      </c>
      <c r="I434">
        <v>1012</v>
      </c>
      <c r="J434">
        <v>1012</v>
      </c>
      <c r="L434" s="2" t="s">
        <v>310</v>
      </c>
      <c r="M434" s="2" t="s">
        <v>310</v>
      </c>
      <c r="N434" s="2" t="s">
        <v>310</v>
      </c>
      <c r="O434" s="2">
        <v>0</v>
      </c>
      <c r="P434" s="2">
        <v>0</v>
      </c>
      <c r="Q434" s="2" t="s">
        <v>310</v>
      </c>
      <c r="R434" s="2">
        <v>876.57</v>
      </c>
      <c r="S434" s="2" t="s">
        <v>310</v>
      </c>
      <c r="T434" s="2" t="s">
        <v>310</v>
      </c>
      <c r="U434" s="2">
        <f>+Tabla3[[#This Row],[EX SERVICE]]</f>
        <v>876.57</v>
      </c>
      <c r="V434" t="s">
        <v>179</v>
      </c>
    </row>
    <row r="435" spans="1:22" hidden="1" x14ac:dyDescent="0.25">
      <c r="A435" t="s">
        <v>383</v>
      </c>
      <c r="B435" s="1" t="s">
        <v>401</v>
      </c>
      <c r="C435" t="s">
        <v>1</v>
      </c>
      <c r="D435" t="s">
        <v>307</v>
      </c>
      <c r="E435" t="s">
        <v>308</v>
      </c>
      <c r="F435" t="s">
        <v>309</v>
      </c>
      <c r="G435">
        <v>1013</v>
      </c>
      <c r="H435">
        <v>1013</v>
      </c>
      <c r="I435">
        <v>1013</v>
      </c>
      <c r="J435">
        <v>1013</v>
      </c>
      <c r="L435" s="2" t="s">
        <v>310</v>
      </c>
      <c r="M435" s="2" t="s">
        <v>310</v>
      </c>
      <c r="N435" s="2" t="s">
        <v>310</v>
      </c>
      <c r="O435" s="2">
        <v>0</v>
      </c>
      <c r="P435" s="2">
        <v>0</v>
      </c>
      <c r="Q435" s="2" t="s">
        <v>310</v>
      </c>
      <c r="R435" s="2">
        <v>1104.57</v>
      </c>
      <c r="S435" s="2" t="s">
        <v>310</v>
      </c>
      <c r="T435" s="2" t="s">
        <v>310</v>
      </c>
      <c r="U435" s="2">
        <f>+Tabla3[[#This Row],[EX SERVICE]]</f>
        <v>1104.57</v>
      </c>
      <c r="V435" t="s">
        <v>179</v>
      </c>
    </row>
    <row r="436" spans="1:22" hidden="1" x14ac:dyDescent="0.25">
      <c r="A436" t="s">
        <v>383</v>
      </c>
      <c r="B436" s="1" t="s">
        <v>401</v>
      </c>
      <c r="C436" t="s">
        <v>1</v>
      </c>
      <c r="D436" t="s">
        <v>307</v>
      </c>
      <c r="E436" t="s">
        <v>308</v>
      </c>
      <c r="F436" t="s">
        <v>309</v>
      </c>
      <c r="G436">
        <v>1014</v>
      </c>
      <c r="H436">
        <v>1014</v>
      </c>
      <c r="I436">
        <v>1014</v>
      </c>
      <c r="J436">
        <v>1014</v>
      </c>
      <c r="L436" s="2" t="s">
        <v>310</v>
      </c>
      <c r="M436" s="2" t="s">
        <v>310</v>
      </c>
      <c r="N436" s="2" t="s">
        <v>310</v>
      </c>
      <c r="O436" s="2">
        <v>0</v>
      </c>
      <c r="P436" s="2">
        <v>0</v>
      </c>
      <c r="Q436" s="2" t="s">
        <v>310</v>
      </c>
      <c r="R436" s="2">
        <v>1052.5</v>
      </c>
      <c r="S436" s="2" t="s">
        <v>310</v>
      </c>
      <c r="T436" s="2" t="s">
        <v>310</v>
      </c>
      <c r="U436" s="2">
        <f>+Tabla3[[#This Row],[EX SERVICE]]</f>
        <v>1052.5</v>
      </c>
      <c r="V436" t="s">
        <v>179</v>
      </c>
    </row>
    <row r="437" spans="1:22" hidden="1" x14ac:dyDescent="0.25">
      <c r="A437" t="s">
        <v>383</v>
      </c>
      <c r="B437" s="1" t="s">
        <v>401</v>
      </c>
      <c r="C437" t="s">
        <v>1</v>
      </c>
      <c r="D437" t="s">
        <v>307</v>
      </c>
      <c r="E437" t="s">
        <v>308</v>
      </c>
      <c r="F437" t="s">
        <v>309</v>
      </c>
      <c r="G437">
        <v>1015</v>
      </c>
      <c r="H437">
        <v>1015</v>
      </c>
      <c r="I437">
        <v>1015</v>
      </c>
      <c r="J437">
        <v>1015</v>
      </c>
      <c r="L437" s="2" t="s">
        <v>310</v>
      </c>
      <c r="M437" s="2" t="s">
        <v>310</v>
      </c>
      <c r="N437" s="2" t="s">
        <v>310</v>
      </c>
      <c r="O437" s="2">
        <v>0</v>
      </c>
      <c r="P437" s="2">
        <v>0</v>
      </c>
      <c r="Q437" s="2" t="s">
        <v>310</v>
      </c>
      <c r="R437" s="2">
        <v>1052.5</v>
      </c>
      <c r="S437" s="2" t="s">
        <v>310</v>
      </c>
      <c r="T437" s="2" t="s">
        <v>310</v>
      </c>
      <c r="U437" s="2">
        <f>+Tabla3[[#This Row],[EX SERVICE]]</f>
        <v>1052.5</v>
      </c>
      <c r="V437" t="s">
        <v>179</v>
      </c>
    </row>
    <row r="438" spans="1:22" hidden="1" x14ac:dyDescent="0.25">
      <c r="A438" t="s">
        <v>383</v>
      </c>
      <c r="B438" s="1" t="s">
        <v>401</v>
      </c>
      <c r="C438" t="s">
        <v>1</v>
      </c>
      <c r="D438" t="s">
        <v>307</v>
      </c>
      <c r="E438" t="s">
        <v>308</v>
      </c>
      <c r="F438" t="s">
        <v>309</v>
      </c>
      <c r="G438">
        <v>1016</v>
      </c>
      <c r="H438">
        <v>1016</v>
      </c>
      <c r="I438">
        <v>1016</v>
      </c>
      <c r="J438">
        <v>1016</v>
      </c>
      <c r="L438" s="2" t="s">
        <v>310</v>
      </c>
      <c r="M438" s="2" t="s">
        <v>310</v>
      </c>
      <c r="N438" s="2" t="s">
        <v>310</v>
      </c>
      <c r="O438" s="2">
        <v>0</v>
      </c>
      <c r="P438" s="2">
        <v>0</v>
      </c>
      <c r="Q438" s="2" t="s">
        <v>310</v>
      </c>
      <c r="R438" s="2">
        <v>1052.5</v>
      </c>
      <c r="S438" s="2" t="s">
        <v>310</v>
      </c>
      <c r="T438" s="2" t="s">
        <v>310</v>
      </c>
      <c r="U438" s="2">
        <f>+Tabla3[[#This Row],[EX SERVICE]]</f>
        <v>1052.5</v>
      </c>
      <c r="V438" t="s">
        <v>179</v>
      </c>
    </row>
    <row r="439" spans="1:22" hidden="1" x14ac:dyDescent="0.25">
      <c r="A439" t="s">
        <v>383</v>
      </c>
      <c r="B439" s="1" t="s">
        <v>401</v>
      </c>
      <c r="C439" t="s">
        <v>1</v>
      </c>
      <c r="D439" t="s">
        <v>307</v>
      </c>
      <c r="E439" t="s">
        <v>308</v>
      </c>
      <c r="F439" t="s">
        <v>309</v>
      </c>
      <c r="G439">
        <v>1017</v>
      </c>
      <c r="H439">
        <v>1017</v>
      </c>
      <c r="I439">
        <v>1017</v>
      </c>
      <c r="J439">
        <v>1017</v>
      </c>
      <c r="L439" s="2" t="s">
        <v>310</v>
      </c>
      <c r="M439" s="2" t="s">
        <v>310</v>
      </c>
      <c r="N439" s="2" t="s">
        <v>310</v>
      </c>
      <c r="O439" s="2">
        <v>0</v>
      </c>
      <c r="P439" s="2">
        <v>0</v>
      </c>
      <c r="Q439" s="2" t="s">
        <v>310</v>
      </c>
      <c r="R439" s="2">
        <v>892.5</v>
      </c>
      <c r="S439" s="2" t="s">
        <v>310</v>
      </c>
      <c r="T439" s="2" t="s">
        <v>310</v>
      </c>
      <c r="U439" s="2">
        <f>+Tabla3[[#This Row],[EX SERVICE]]</f>
        <v>892.5</v>
      </c>
      <c r="V439" t="s">
        <v>179</v>
      </c>
    </row>
    <row r="440" spans="1:22" hidden="1" x14ac:dyDescent="0.25">
      <c r="A440" t="s">
        <v>383</v>
      </c>
      <c r="B440" s="1" t="s">
        <v>401</v>
      </c>
      <c r="C440" t="s">
        <v>1</v>
      </c>
      <c r="D440" t="s">
        <v>307</v>
      </c>
      <c r="E440" t="s">
        <v>308</v>
      </c>
      <c r="F440" t="s">
        <v>309</v>
      </c>
      <c r="G440">
        <v>1018</v>
      </c>
      <c r="H440">
        <v>1018</v>
      </c>
      <c r="I440">
        <v>1018</v>
      </c>
      <c r="J440">
        <v>1018</v>
      </c>
      <c r="L440" s="2" t="s">
        <v>310</v>
      </c>
      <c r="M440" s="2" t="s">
        <v>310</v>
      </c>
      <c r="N440" s="2" t="s">
        <v>310</v>
      </c>
      <c r="O440" s="2">
        <v>0</v>
      </c>
      <c r="P440" s="2">
        <v>0</v>
      </c>
      <c r="Q440" s="2" t="s">
        <v>310</v>
      </c>
      <c r="R440" s="2">
        <v>840</v>
      </c>
      <c r="S440" s="2" t="s">
        <v>310</v>
      </c>
      <c r="T440" s="2" t="s">
        <v>310</v>
      </c>
      <c r="U440" s="2">
        <f>+Tabla3[[#This Row],[EX SERVICE]]</f>
        <v>840</v>
      </c>
      <c r="V440" t="s">
        <v>179</v>
      </c>
    </row>
    <row r="441" spans="1:22" hidden="1" x14ac:dyDescent="0.25">
      <c r="A441" t="s">
        <v>383</v>
      </c>
      <c r="B441" s="1" t="s">
        <v>402</v>
      </c>
      <c r="C441" t="s">
        <v>1</v>
      </c>
      <c r="D441" t="s">
        <v>307</v>
      </c>
      <c r="E441" t="s">
        <v>308</v>
      </c>
      <c r="F441" t="s">
        <v>309</v>
      </c>
      <c r="G441">
        <v>1019</v>
      </c>
      <c r="H441">
        <v>1019</v>
      </c>
      <c r="I441">
        <v>1019</v>
      </c>
      <c r="J441">
        <v>1019</v>
      </c>
      <c r="L441" s="2" t="s">
        <v>310</v>
      </c>
      <c r="M441" s="2" t="s">
        <v>310</v>
      </c>
      <c r="N441" s="2" t="s">
        <v>310</v>
      </c>
      <c r="O441" s="2">
        <v>0</v>
      </c>
      <c r="P441" s="2">
        <v>0</v>
      </c>
      <c r="Q441" s="2" t="s">
        <v>310</v>
      </c>
      <c r="R441" s="2">
        <v>550</v>
      </c>
      <c r="S441" s="2" t="s">
        <v>310</v>
      </c>
      <c r="T441" s="2" t="s">
        <v>310</v>
      </c>
      <c r="U441" s="2">
        <f>+Tabla3[[#This Row],[EX SERVICE]]</f>
        <v>550</v>
      </c>
      <c r="V441" t="s">
        <v>179</v>
      </c>
    </row>
    <row r="442" spans="1:22" hidden="1" x14ac:dyDescent="0.25">
      <c r="A442" t="s">
        <v>383</v>
      </c>
      <c r="B442" s="1" t="s">
        <v>402</v>
      </c>
      <c r="C442" t="s">
        <v>1</v>
      </c>
      <c r="D442" t="s">
        <v>307</v>
      </c>
      <c r="E442" t="s">
        <v>308</v>
      </c>
      <c r="F442" t="s">
        <v>309</v>
      </c>
      <c r="G442">
        <v>1020</v>
      </c>
      <c r="H442">
        <v>1020</v>
      </c>
      <c r="I442">
        <v>1020</v>
      </c>
      <c r="J442">
        <v>1020</v>
      </c>
      <c r="L442" s="2" t="s">
        <v>310</v>
      </c>
      <c r="M442" s="2" t="s">
        <v>310</v>
      </c>
      <c r="N442" s="2" t="s">
        <v>310</v>
      </c>
      <c r="O442" s="2">
        <v>0</v>
      </c>
      <c r="P442" s="2">
        <v>0</v>
      </c>
      <c r="Q442" s="2" t="s">
        <v>310</v>
      </c>
      <c r="R442" s="2">
        <v>660</v>
      </c>
      <c r="S442" s="2" t="s">
        <v>310</v>
      </c>
      <c r="T442" s="2" t="s">
        <v>310</v>
      </c>
      <c r="U442" s="2">
        <f>+Tabla3[[#This Row],[EX SERVICE]]</f>
        <v>660</v>
      </c>
      <c r="V442" t="s">
        <v>179</v>
      </c>
    </row>
    <row r="443" spans="1:22" hidden="1" x14ac:dyDescent="0.25">
      <c r="A443" t="s">
        <v>383</v>
      </c>
      <c r="B443" s="1" t="s">
        <v>402</v>
      </c>
      <c r="C443" t="s">
        <v>1</v>
      </c>
      <c r="D443" t="s">
        <v>307</v>
      </c>
      <c r="E443" t="s">
        <v>308</v>
      </c>
      <c r="F443" t="s">
        <v>309</v>
      </c>
      <c r="G443">
        <v>1021</v>
      </c>
      <c r="H443">
        <v>1021</v>
      </c>
      <c r="I443">
        <v>1021</v>
      </c>
      <c r="J443">
        <v>1021</v>
      </c>
      <c r="L443" s="2" t="s">
        <v>310</v>
      </c>
      <c r="M443" s="2" t="s">
        <v>310</v>
      </c>
      <c r="N443" s="2" t="s">
        <v>310</v>
      </c>
      <c r="O443" s="2">
        <v>0</v>
      </c>
      <c r="P443" s="2">
        <v>0</v>
      </c>
      <c r="Q443" s="2" t="s">
        <v>310</v>
      </c>
      <c r="R443" s="2">
        <v>400</v>
      </c>
      <c r="S443" s="2" t="s">
        <v>310</v>
      </c>
      <c r="T443" s="2" t="s">
        <v>310</v>
      </c>
      <c r="U443" s="2">
        <f>+Tabla3[[#This Row],[EX SERVICE]]</f>
        <v>400</v>
      </c>
      <c r="V443" t="s">
        <v>179</v>
      </c>
    </row>
    <row r="444" spans="1:22" hidden="1" x14ac:dyDescent="0.25">
      <c r="A444" t="s">
        <v>383</v>
      </c>
      <c r="B444" s="1" t="s">
        <v>402</v>
      </c>
      <c r="C444" t="s">
        <v>1</v>
      </c>
      <c r="D444" t="s">
        <v>307</v>
      </c>
      <c r="E444" t="s">
        <v>308</v>
      </c>
      <c r="F444" t="s">
        <v>309</v>
      </c>
      <c r="G444">
        <v>1022</v>
      </c>
      <c r="H444">
        <v>1022</v>
      </c>
      <c r="I444">
        <v>1022</v>
      </c>
      <c r="J444">
        <v>1022</v>
      </c>
      <c r="L444" s="2" t="s">
        <v>310</v>
      </c>
      <c r="M444" s="2" t="s">
        <v>310</v>
      </c>
      <c r="N444" s="2" t="s">
        <v>310</v>
      </c>
      <c r="O444" s="2">
        <v>0</v>
      </c>
      <c r="P444" s="2">
        <v>0</v>
      </c>
      <c r="Q444" s="2" t="s">
        <v>310</v>
      </c>
      <c r="R444" s="2">
        <v>300</v>
      </c>
      <c r="S444" s="2" t="s">
        <v>310</v>
      </c>
      <c r="T444" s="2" t="s">
        <v>310</v>
      </c>
      <c r="U444" s="2">
        <f>+Tabla3[[#This Row],[EX SERVICE]]</f>
        <v>300</v>
      </c>
      <c r="V444" t="s">
        <v>179</v>
      </c>
    </row>
    <row r="445" spans="1:22" hidden="1" x14ac:dyDescent="0.25">
      <c r="A445" t="s">
        <v>383</v>
      </c>
      <c r="B445" s="1" t="s">
        <v>402</v>
      </c>
      <c r="C445" t="s">
        <v>1</v>
      </c>
      <c r="D445" t="s">
        <v>307</v>
      </c>
      <c r="E445" t="s">
        <v>308</v>
      </c>
      <c r="F445" t="s">
        <v>309</v>
      </c>
      <c r="G445">
        <v>1023</v>
      </c>
      <c r="H445">
        <v>1023</v>
      </c>
      <c r="I445">
        <v>1023</v>
      </c>
      <c r="J445">
        <v>1023</v>
      </c>
      <c r="L445" s="2" t="s">
        <v>310</v>
      </c>
      <c r="M445" s="2" t="s">
        <v>310</v>
      </c>
      <c r="N445" s="2" t="s">
        <v>310</v>
      </c>
      <c r="O445" s="2">
        <v>0</v>
      </c>
      <c r="P445" s="2">
        <v>0</v>
      </c>
      <c r="Q445" s="2" t="s">
        <v>310</v>
      </c>
      <c r="R445" s="2">
        <v>55</v>
      </c>
      <c r="S445" s="2" t="s">
        <v>310</v>
      </c>
      <c r="T445" s="2" t="s">
        <v>310</v>
      </c>
      <c r="U445" s="2">
        <f>+Tabla3[[#This Row],[EX SERVICE]]</f>
        <v>55</v>
      </c>
      <c r="V445" t="s">
        <v>179</v>
      </c>
    </row>
    <row r="446" spans="1:22" hidden="1" x14ac:dyDescent="0.25">
      <c r="A446" t="s">
        <v>383</v>
      </c>
      <c r="B446" s="1" t="s">
        <v>402</v>
      </c>
      <c r="C446" t="s">
        <v>1</v>
      </c>
      <c r="D446" t="s">
        <v>307</v>
      </c>
      <c r="E446" t="s">
        <v>308</v>
      </c>
      <c r="F446" t="s">
        <v>309</v>
      </c>
      <c r="G446">
        <v>1024</v>
      </c>
      <c r="H446">
        <v>1024</v>
      </c>
      <c r="I446">
        <v>1024</v>
      </c>
      <c r="J446">
        <v>1024</v>
      </c>
      <c r="L446" s="2" t="s">
        <v>310</v>
      </c>
      <c r="M446" s="2" t="s">
        <v>310</v>
      </c>
      <c r="N446" s="2" t="s">
        <v>310</v>
      </c>
      <c r="O446" s="2">
        <v>0</v>
      </c>
      <c r="P446" s="2">
        <v>0</v>
      </c>
      <c r="Q446" s="2" t="s">
        <v>310</v>
      </c>
      <c r="R446" s="2">
        <v>650</v>
      </c>
      <c r="S446" s="2" t="s">
        <v>310</v>
      </c>
      <c r="T446" s="2" t="s">
        <v>310</v>
      </c>
      <c r="U446" s="2">
        <f>+Tabla3[[#This Row],[EX SERVICE]]</f>
        <v>650</v>
      </c>
      <c r="V446" t="s">
        <v>179</v>
      </c>
    </row>
    <row r="447" spans="1:22" hidden="1" x14ac:dyDescent="0.25">
      <c r="A447" t="s">
        <v>383</v>
      </c>
      <c r="B447" s="1" t="s">
        <v>402</v>
      </c>
      <c r="C447" t="s">
        <v>1</v>
      </c>
      <c r="D447" t="s">
        <v>307</v>
      </c>
      <c r="E447" t="s">
        <v>308</v>
      </c>
      <c r="F447" t="s">
        <v>309</v>
      </c>
      <c r="G447">
        <v>1025</v>
      </c>
      <c r="H447">
        <v>1025</v>
      </c>
      <c r="I447">
        <v>1025</v>
      </c>
      <c r="J447">
        <v>1025</v>
      </c>
      <c r="L447" s="2" t="s">
        <v>310</v>
      </c>
      <c r="M447" s="2" t="s">
        <v>310</v>
      </c>
      <c r="N447" s="2" t="s">
        <v>310</v>
      </c>
      <c r="O447" s="2">
        <v>0</v>
      </c>
      <c r="P447" s="2">
        <v>0</v>
      </c>
      <c r="Q447" s="2" t="s">
        <v>310</v>
      </c>
      <c r="R447" s="2">
        <v>650</v>
      </c>
      <c r="S447" s="2" t="s">
        <v>310</v>
      </c>
      <c r="T447" s="2" t="s">
        <v>310</v>
      </c>
      <c r="U447" s="2">
        <f>+Tabla3[[#This Row],[EX SERVICE]]</f>
        <v>650</v>
      </c>
      <c r="V447" t="s">
        <v>179</v>
      </c>
    </row>
    <row r="448" spans="1:22" hidden="1" x14ac:dyDescent="0.25">
      <c r="A448" t="s">
        <v>383</v>
      </c>
      <c r="B448" s="1" t="s">
        <v>403</v>
      </c>
      <c r="C448" t="s">
        <v>1</v>
      </c>
      <c r="D448" t="s">
        <v>307</v>
      </c>
      <c r="E448" t="s">
        <v>308</v>
      </c>
      <c r="F448" t="s">
        <v>309</v>
      </c>
      <c r="G448">
        <v>1026</v>
      </c>
      <c r="H448">
        <v>1026</v>
      </c>
      <c r="I448">
        <v>1026</v>
      </c>
      <c r="J448">
        <v>1026</v>
      </c>
      <c r="L448" s="2" t="s">
        <v>310</v>
      </c>
      <c r="M448" s="2" t="s">
        <v>310</v>
      </c>
      <c r="N448" s="2" t="s">
        <v>310</v>
      </c>
      <c r="O448" s="2">
        <v>0</v>
      </c>
      <c r="P448" s="2">
        <v>0</v>
      </c>
      <c r="Q448" s="2" t="s">
        <v>310</v>
      </c>
      <c r="R448" s="2">
        <v>0</v>
      </c>
      <c r="S448" s="2" t="s">
        <v>310</v>
      </c>
      <c r="T448" s="2" t="s">
        <v>310</v>
      </c>
      <c r="U448" s="2">
        <f>+Tabla3[[#This Row],[EX SERVICE]]</f>
        <v>0</v>
      </c>
      <c r="V448" t="s">
        <v>179</v>
      </c>
    </row>
    <row r="449" spans="1:22" hidden="1" x14ac:dyDescent="0.25">
      <c r="A449" t="s">
        <v>383</v>
      </c>
      <c r="B449" s="1" t="s">
        <v>403</v>
      </c>
      <c r="C449" t="s">
        <v>1</v>
      </c>
      <c r="D449" t="s">
        <v>307</v>
      </c>
      <c r="E449" t="s">
        <v>308</v>
      </c>
      <c r="F449" t="s">
        <v>309</v>
      </c>
      <c r="G449">
        <v>1027</v>
      </c>
      <c r="H449">
        <v>1027</v>
      </c>
      <c r="I449">
        <v>1027</v>
      </c>
      <c r="J449">
        <v>1027</v>
      </c>
      <c r="L449" s="2" t="s">
        <v>310</v>
      </c>
      <c r="M449" s="2" t="s">
        <v>310</v>
      </c>
      <c r="N449" s="2" t="s">
        <v>310</v>
      </c>
      <c r="O449" s="2">
        <v>0</v>
      </c>
      <c r="P449" s="2">
        <v>0</v>
      </c>
      <c r="Q449" s="2" t="s">
        <v>310</v>
      </c>
      <c r="R449" s="2">
        <v>707.05</v>
      </c>
      <c r="S449" s="2" t="s">
        <v>310</v>
      </c>
      <c r="T449" s="2" t="s">
        <v>310</v>
      </c>
      <c r="U449" s="2">
        <f>+Tabla3[[#This Row],[EX SERVICE]]</f>
        <v>707.05</v>
      </c>
      <c r="V449" t="s">
        <v>179</v>
      </c>
    </row>
    <row r="450" spans="1:22" hidden="1" x14ac:dyDescent="0.25">
      <c r="A450" t="s">
        <v>383</v>
      </c>
      <c r="B450" s="1" t="s">
        <v>403</v>
      </c>
      <c r="C450" t="s">
        <v>1</v>
      </c>
      <c r="D450" t="s">
        <v>307</v>
      </c>
      <c r="E450" t="s">
        <v>308</v>
      </c>
      <c r="F450" t="s">
        <v>309</v>
      </c>
      <c r="G450">
        <v>1028</v>
      </c>
      <c r="H450">
        <v>1028</v>
      </c>
      <c r="I450">
        <v>1028</v>
      </c>
      <c r="J450">
        <v>1028</v>
      </c>
      <c r="L450" s="2" t="s">
        <v>310</v>
      </c>
      <c r="M450" s="2" t="s">
        <v>310</v>
      </c>
      <c r="N450" s="2" t="s">
        <v>310</v>
      </c>
      <c r="O450" s="2">
        <v>0</v>
      </c>
      <c r="P450" s="2">
        <v>0</v>
      </c>
      <c r="Q450" s="2" t="s">
        <v>310</v>
      </c>
      <c r="R450" s="2">
        <v>711.62</v>
      </c>
      <c r="S450" s="2" t="s">
        <v>310</v>
      </c>
      <c r="T450" s="2" t="s">
        <v>310</v>
      </c>
      <c r="U450" s="2">
        <f>+Tabla3[[#This Row],[EX SERVICE]]</f>
        <v>711.62</v>
      </c>
      <c r="V450" t="s">
        <v>179</v>
      </c>
    </row>
    <row r="451" spans="1:22" hidden="1" x14ac:dyDescent="0.25">
      <c r="A451" t="s">
        <v>383</v>
      </c>
      <c r="B451" s="1" t="s">
        <v>403</v>
      </c>
      <c r="C451" t="s">
        <v>1</v>
      </c>
      <c r="D451" t="s">
        <v>307</v>
      </c>
      <c r="E451" t="s">
        <v>308</v>
      </c>
      <c r="F451" t="s">
        <v>309</v>
      </c>
      <c r="G451">
        <v>1029</v>
      </c>
      <c r="H451">
        <v>1029</v>
      </c>
      <c r="I451">
        <v>1029</v>
      </c>
      <c r="J451">
        <v>1029</v>
      </c>
      <c r="L451" s="2" t="s">
        <v>310</v>
      </c>
      <c r="M451" s="2" t="s">
        <v>310</v>
      </c>
      <c r="N451" s="2" t="s">
        <v>310</v>
      </c>
      <c r="O451" s="2">
        <v>0</v>
      </c>
      <c r="P451" s="2">
        <v>0</v>
      </c>
      <c r="Q451" s="2" t="s">
        <v>310</v>
      </c>
      <c r="R451" s="2">
        <v>554.51</v>
      </c>
      <c r="S451" s="2" t="s">
        <v>310</v>
      </c>
      <c r="T451" s="2" t="s">
        <v>310</v>
      </c>
      <c r="U451" s="2">
        <f>+Tabla3[[#This Row],[EX SERVICE]]</f>
        <v>554.51</v>
      </c>
      <c r="V451" t="s">
        <v>179</v>
      </c>
    </row>
    <row r="452" spans="1:22" hidden="1" x14ac:dyDescent="0.25">
      <c r="A452" t="s">
        <v>383</v>
      </c>
      <c r="B452" s="1" t="s">
        <v>403</v>
      </c>
      <c r="C452" t="s">
        <v>1</v>
      </c>
      <c r="D452" t="s">
        <v>307</v>
      </c>
      <c r="E452" t="s">
        <v>308</v>
      </c>
      <c r="F452" t="s">
        <v>309</v>
      </c>
      <c r="G452">
        <v>1030</v>
      </c>
      <c r="H452">
        <v>1030</v>
      </c>
      <c r="I452">
        <v>1030</v>
      </c>
      <c r="J452">
        <v>1030</v>
      </c>
      <c r="L452" s="2" t="s">
        <v>310</v>
      </c>
      <c r="M452" s="2" t="s">
        <v>310</v>
      </c>
      <c r="N452" s="2" t="s">
        <v>310</v>
      </c>
      <c r="O452" s="2">
        <v>0</v>
      </c>
      <c r="P452" s="2">
        <v>0</v>
      </c>
      <c r="Q452" s="2" t="s">
        <v>310</v>
      </c>
      <c r="R452" s="2">
        <v>500</v>
      </c>
      <c r="S452" s="2" t="s">
        <v>310</v>
      </c>
      <c r="T452" s="2" t="s">
        <v>310</v>
      </c>
      <c r="U452" s="2">
        <f>+Tabla3[[#This Row],[EX SERVICE]]</f>
        <v>500</v>
      </c>
      <c r="V452" t="s">
        <v>179</v>
      </c>
    </row>
    <row r="453" spans="1:22" hidden="1" x14ac:dyDescent="0.25">
      <c r="A453" t="s">
        <v>383</v>
      </c>
      <c r="B453" s="1" t="s">
        <v>403</v>
      </c>
      <c r="C453" t="s">
        <v>1</v>
      </c>
      <c r="D453" t="s">
        <v>307</v>
      </c>
      <c r="E453" t="s">
        <v>308</v>
      </c>
      <c r="F453" t="s">
        <v>309</v>
      </c>
      <c r="G453">
        <v>1031</v>
      </c>
      <c r="H453">
        <v>1031</v>
      </c>
      <c r="I453">
        <v>1031</v>
      </c>
      <c r="J453">
        <v>1031</v>
      </c>
      <c r="L453" s="2" t="s">
        <v>310</v>
      </c>
      <c r="M453" s="2" t="s">
        <v>310</v>
      </c>
      <c r="N453" s="2" t="s">
        <v>310</v>
      </c>
      <c r="O453" s="2">
        <v>0</v>
      </c>
      <c r="P453" s="2">
        <v>0</v>
      </c>
      <c r="Q453" s="2" t="s">
        <v>310</v>
      </c>
      <c r="R453" s="2">
        <v>375</v>
      </c>
      <c r="S453" s="2" t="s">
        <v>310</v>
      </c>
      <c r="T453" s="2" t="s">
        <v>310</v>
      </c>
      <c r="U453" s="2">
        <f>+Tabla3[[#This Row],[EX SERVICE]]</f>
        <v>375</v>
      </c>
      <c r="V453" t="s">
        <v>179</v>
      </c>
    </row>
    <row r="454" spans="1:22" hidden="1" x14ac:dyDescent="0.25">
      <c r="A454" t="s">
        <v>383</v>
      </c>
      <c r="B454" s="1" t="s">
        <v>403</v>
      </c>
      <c r="C454" t="s">
        <v>1</v>
      </c>
      <c r="D454" t="s">
        <v>307</v>
      </c>
      <c r="E454" t="s">
        <v>308</v>
      </c>
      <c r="F454" t="s">
        <v>309</v>
      </c>
      <c r="G454">
        <v>1032</v>
      </c>
      <c r="H454">
        <v>1032</v>
      </c>
      <c r="I454">
        <v>1032</v>
      </c>
      <c r="J454">
        <v>1032</v>
      </c>
      <c r="L454" s="2" t="s">
        <v>310</v>
      </c>
      <c r="M454" s="2" t="s">
        <v>310</v>
      </c>
      <c r="N454" s="2" t="s">
        <v>310</v>
      </c>
      <c r="O454" s="2">
        <v>0</v>
      </c>
      <c r="P454" s="2">
        <v>0</v>
      </c>
      <c r="Q454" s="2" t="s">
        <v>310</v>
      </c>
      <c r="R454" s="2">
        <v>275</v>
      </c>
      <c r="S454" s="2" t="s">
        <v>310</v>
      </c>
      <c r="T454" s="2" t="s">
        <v>310</v>
      </c>
      <c r="U454" s="2">
        <f>+Tabla3[[#This Row],[EX SERVICE]]</f>
        <v>275</v>
      </c>
      <c r="V454" t="s">
        <v>179</v>
      </c>
    </row>
    <row r="455" spans="1:22" hidden="1" x14ac:dyDescent="0.25">
      <c r="A455" t="s">
        <v>383</v>
      </c>
      <c r="B455" s="1" t="s">
        <v>404</v>
      </c>
      <c r="C455" t="s">
        <v>1</v>
      </c>
      <c r="D455" t="s">
        <v>307</v>
      </c>
      <c r="E455" t="s">
        <v>308</v>
      </c>
      <c r="F455" t="s">
        <v>309</v>
      </c>
      <c r="G455">
        <v>1033</v>
      </c>
      <c r="H455">
        <v>1033</v>
      </c>
      <c r="I455">
        <v>1033</v>
      </c>
      <c r="J455">
        <v>1033</v>
      </c>
      <c r="L455" s="2" t="s">
        <v>310</v>
      </c>
      <c r="M455" s="2" t="s">
        <v>310</v>
      </c>
      <c r="N455" s="2" t="s">
        <v>310</v>
      </c>
      <c r="O455" s="2">
        <v>0</v>
      </c>
      <c r="P455" s="2">
        <v>0</v>
      </c>
      <c r="Q455" s="2" t="s">
        <v>310</v>
      </c>
      <c r="R455" s="2">
        <v>725</v>
      </c>
      <c r="S455" s="2" t="s">
        <v>310</v>
      </c>
      <c r="T455" s="2" t="s">
        <v>310</v>
      </c>
      <c r="U455" s="2">
        <f>+Tabla3[[#This Row],[EX SERVICE]]</f>
        <v>725</v>
      </c>
      <c r="V455" t="s">
        <v>179</v>
      </c>
    </row>
    <row r="456" spans="1:22" hidden="1" x14ac:dyDescent="0.25">
      <c r="A456" t="s">
        <v>383</v>
      </c>
      <c r="B456" s="1" t="s">
        <v>404</v>
      </c>
      <c r="C456" t="s">
        <v>1</v>
      </c>
      <c r="D456" t="s">
        <v>307</v>
      </c>
      <c r="E456" t="s">
        <v>308</v>
      </c>
      <c r="F456" t="s">
        <v>309</v>
      </c>
      <c r="G456">
        <v>1034</v>
      </c>
      <c r="H456">
        <v>1034</v>
      </c>
      <c r="I456">
        <v>1034</v>
      </c>
      <c r="J456">
        <v>1034</v>
      </c>
      <c r="L456" s="2" t="s">
        <v>310</v>
      </c>
      <c r="M456" s="2" t="s">
        <v>310</v>
      </c>
      <c r="N456" s="2" t="s">
        <v>310</v>
      </c>
      <c r="O456" s="2">
        <v>0</v>
      </c>
      <c r="P456" s="2">
        <v>0</v>
      </c>
      <c r="Q456" s="2" t="s">
        <v>310</v>
      </c>
      <c r="R456" s="2">
        <v>750</v>
      </c>
      <c r="S456" s="2" t="s">
        <v>310</v>
      </c>
      <c r="T456" s="2" t="s">
        <v>310</v>
      </c>
      <c r="U456" s="2">
        <f>+Tabla3[[#This Row],[EX SERVICE]]</f>
        <v>750</v>
      </c>
      <c r="V456" t="s">
        <v>179</v>
      </c>
    </row>
    <row r="457" spans="1:22" hidden="1" x14ac:dyDescent="0.25">
      <c r="A457" t="s">
        <v>383</v>
      </c>
      <c r="B457" s="1" t="s">
        <v>404</v>
      </c>
      <c r="C457" t="s">
        <v>1</v>
      </c>
      <c r="D457" t="s">
        <v>307</v>
      </c>
      <c r="E457" t="s">
        <v>308</v>
      </c>
      <c r="F457" t="s">
        <v>309</v>
      </c>
      <c r="G457">
        <v>1035</v>
      </c>
      <c r="H457">
        <v>1035</v>
      </c>
      <c r="I457">
        <v>1035</v>
      </c>
      <c r="J457">
        <v>1035</v>
      </c>
      <c r="L457" s="2" t="s">
        <v>310</v>
      </c>
      <c r="M457" s="2" t="s">
        <v>310</v>
      </c>
      <c r="N457" s="2" t="s">
        <v>310</v>
      </c>
      <c r="O457" s="2">
        <v>0</v>
      </c>
      <c r="P457" s="2">
        <v>0</v>
      </c>
      <c r="Q457" s="2" t="s">
        <v>310</v>
      </c>
      <c r="R457" s="2">
        <v>90</v>
      </c>
      <c r="S457" s="2" t="s">
        <v>310</v>
      </c>
      <c r="T457" s="2" t="s">
        <v>310</v>
      </c>
      <c r="U457" s="2">
        <f>+Tabla3[[#This Row],[EX SERVICE]]</f>
        <v>90</v>
      </c>
      <c r="V457" t="s">
        <v>179</v>
      </c>
    </row>
    <row r="458" spans="1:22" hidden="1" x14ac:dyDescent="0.25">
      <c r="A458" t="s">
        <v>383</v>
      </c>
      <c r="B458" s="1" t="s">
        <v>404</v>
      </c>
      <c r="C458" t="s">
        <v>1</v>
      </c>
      <c r="D458" t="s">
        <v>307</v>
      </c>
      <c r="E458" t="s">
        <v>308</v>
      </c>
      <c r="F458" t="s">
        <v>309</v>
      </c>
      <c r="G458">
        <v>1036</v>
      </c>
      <c r="H458">
        <v>1036</v>
      </c>
      <c r="I458">
        <v>1036</v>
      </c>
      <c r="J458">
        <v>1036</v>
      </c>
      <c r="L458" s="2" t="s">
        <v>310</v>
      </c>
      <c r="M458" s="2" t="s">
        <v>310</v>
      </c>
      <c r="N458" s="2" t="s">
        <v>310</v>
      </c>
      <c r="O458" s="2">
        <v>0</v>
      </c>
      <c r="P458" s="2">
        <v>0</v>
      </c>
      <c r="Q458" s="2" t="s">
        <v>310</v>
      </c>
      <c r="R458" s="2">
        <v>1104.57</v>
      </c>
      <c r="S458" s="2" t="s">
        <v>310</v>
      </c>
      <c r="T458" s="2" t="s">
        <v>310</v>
      </c>
      <c r="U458" s="2">
        <f>+Tabla3[[#This Row],[EX SERVICE]]</f>
        <v>1104.57</v>
      </c>
      <c r="V458" t="s">
        <v>179</v>
      </c>
    </row>
    <row r="459" spans="1:22" hidden="1" x14ac:dyDescent="0.25">
      <c r="A459" t="s">
        <v>383</v>
      </c>
      <c r="B459" s="1" t="s">
        <v>404</v>
      </c>
      <c r="C459" t="s">
        <v>1</v>
      </c>
      <c r="D459" t="s">
        <v>307</v>
      </c>
      <c r="E459" t="s">
        <v>308</v>
      </c>
      <c r="F459" t="s">
        <v>309</v>
      </c>
      <c r="G459">
        <v>1037</v>
      </c>
      <c r="H459">
        <v>1037</v>
      </c>
      <c r="I459">
        <v>1037</v>
      </c>
      <c r="J459">
        <v>1037</v>
      </c>
      <c r="L459" s="2" t="s">
        <v>310</v>
      </c>
      <c r="M459" s="2" t="s">
        <v>310</v>
      </c>
      <c r="N459" s="2" t="s">
        <v>310</v>
      </c>
      <c r="O459" s="2">
        <v>0</v>
      </c>
      <c r="P459" s="2">
        <v>0</v>
      </c>
      <c r="Q459" s="2" t="s">
        <v>310</v>
      </c>
      <c r="R459" s="2">
        <v>0</v>
      </c>
      <c r="S459" s="2" t="s">
        <v>310</v>
      </c>
      <c r="T459" s="2" t="s">
        <v>310</v>
      </c>
      <c r="U459" s="2">
        <f>+Tabla3[[#This Row],[EX SERVICE]]</f>
        <v>0</v>
      </c>
      <c r="V459" t="s">
        <v>179</v>
      </c>
    </row>
    <row r="460" spans="1:22" hidden="1" x14ac:dyDescent="0.25">
      <c r="A460" t="s">
        <v>383</v>
      </c>
      <c r="B460" s="1" t="s">
        <v>404</v>
      </c>
      <c r="C460" t="s">
        <v>1</v>
      </c>
      <c r="D460" t="s">
        <v>307</v>
      </c>
      <c r="E460" t="s">
        <v>308</v>
      </c>
      <c r="F460" t="s">
        <v>309</v>
      </c>
      <c r="G460">
        <v>1038</v>
      </c>
      <c r="H460">
        <v>1038</v>
      </c>
      <c r="I460">
        <v>1038</v>
      </c>
      <c r="J460">
        <v>1038</v>
      </c>
      <c r="L460" s="2" t="s">
        <v>310</v>
      </c>
      <c r="M460" s="2" t="s">
        <v>310</v>
      </c>
      <c r="N460" s="2" t="s">
        <v>310</v>
      </c>
      <c r="O460" s="2">
        <v>0</v>
      </c>
      <c r="P460" s="2">
        <v>0</v>
      </c>
      <c r="Q460" s="2" t="s">
        <v>310</v>
      </c>
      <c r="R460" s="2">
        <v>312.5</v>
      </c>
      <c r="S460" s="2" t="s">
        <v>310</v>
      </c>
      <c r="T460" s="2" t="s">
        <v>310</v>
      </c>
      <c r="U460" s="2">
        <f>+Tabla3[[#This Row],[EX SERVICE]]</f>
        <v>312.5</v>
      </c>
      <c r="V460" t="s">
        <v>179</v>
      </c>
    </row>
    <row r="461" spans="1:22" hidden="1" x14ac:dyDescent="0.25">
      <c r="A461" t="s">
        <v>383</v>
      </c>
      <c r="B461" s="1" t="s">
        <v>404</v>
      </c>
      <c r="C461" t="s">
        <v>1</v>
      </c>
      <c r="D461" t="s">
        <v>307</v>
      </c>
      <c r="E461" t="s">
        <v>308</v>
      </c>
      <c r="F461" t="s">
        <v>309</v>
      </c>
      <c r="G461">
        <v>1039</v>
      </c>
      <c r="H461">
        <v>1039</v>
      </c>
      <c r="I461">
        <v>1039</v>
      </c>
      <c r="J461">
        <v>1039</v>
      </c>
      <c r="L461" s="2" t="s">
        <v>310</v>
      </c>
      <c r="M461" s="2" t="s">
        <v>310</v>
      </c>
      <c r="N461" s="2" t="s">
        <v>310</v>
      </c>
      <c r="O461" s="2">
        <v>0</v>
      </c>
      <c r="P461" s="2">
        <v>0</v>
      </c>
      <c r="Q461" s="2" t="s">
        <v>310</v>
      </c>
      <c r="R461" s="2">
        <v>788.07</v>
      </c>
      <c r="S461" s="2" t="s">
        <v>310</v>
      </c>
      <c r="T461" s="2" t="s">
        <v>310</v>
      </c>
      <c r="U461" s="2">
        <f>+Tabla3[[#This Row],[EX SERVICE]]</f>
        <v>788.07</v>
      </c>
      <c r="V461" t="s">
        <v>179</v>
      </c>
    </row>
    <row r="462" spans="1:22" hidden="1" x14ac:dyDescent="0.25">
      <c r="A462" t="s">
        <v>383</v>
      </c>
      <c r="B462" s="1" t="s">
        <v>405</v>
      </c>
      <c r="C462" t="s">
        <v>1</v>
      </c>
      <c r="D462" t="s">
        <v>307</v>
      </c>
      <c r="E462" t="s">
        <v>308</v>
      </c>
      <c r="F462" t="s">
        <v>309</v>
      </c>
      <c r="G462">
        <v>1040</v>
      </c>
      <c r="H462">
        <v>1040</v>
      </c>
      <c r="I462">
        <v>1040</v>
      </c>
      <c r="J462">
        <v>1040</v>
      </c>
      <c r="L462" s="2" t="s">
        <v>310</v>
      </c>
      <c r="M462" s="2" t="s">
        <v>310</v>
      </c>
      <c r="N462" s="2" t="s">
        <v>310</v>
      </c>
      <c r="O462" s="2">
        <v>0</v>
      </c>
      <c r="P462" s="2">
        <v>0</v>
      </c>
      <c r="Q462" s="2" t="s">
        <v>310</v>
      </c>
      <c r="R462" s="2">
        <v>600</v>
      </c>
      <c r="S462" s="2" t="s">
        <v>310</v>
      </c>
      <c r="T462" s="2" t="s">
        <v>310</v>
      </c>
      <c r="U462" s="2">
        <f>+Tabla3[[#This Row],[EX SERVICE]]</f>
        <v>600</v>
      </c>
      <c r="V462" t="s">
        <v>179</v>
      </c>
    </row>
    <row r="463" spans="1:22" hidden="1" x14ac:dyDescent="0.25">
      <c r="A463" t="s">
        <v>383</v>
      </c>
      <c r="B463" s="1" t="s">
        <v>405</v>
      </c>
      <c r="C463" t="s">
        <v>1</v>
      </c>
      <c r="D463" s="1" t="s">
        <v>382</v>
      </c>
      <c r="E463" t="s">
        <v>318</v>
      </c>
      <c r="F463" t="s">
        <v>406</v>
      </c>
      <c r="G463">
        <v>2</v>
      </c>
      <c r="H463">
        <v>2</v>
      </c>
      <c r="I463">
        <v>2</v>
      </c>
      <c r="J463">
        <v>2</v>
      </c>
      <c r="L463" s="2" t="s">
        <v>310</v>
      </c>
      <c r="M463" s="2" t="s">
        <v>310</v>
      </c>
      <c r="N463" s="2" t="s">
        <v>310</v>
      </c>
      <c r="O463" s="2">
        <v>165.4</v>
      </c>
      <c r="P463" s="2">
        <v>0</v>
      </c>
      <c r="Q463" s="2" t="s">
        <v>310</v>
      </c>
      <c r="R463" s="2">
        <v>0</v>
      </c>
      <c r="S463" s="2" t="s">
        <v>310</v>
      </c>
      <c r="T463" s="2" t="s">
        <v>310</v>
      </c>
      <c r="U463" s="2">
        <f>+Tabla3[[#This Row],[V GRAVADAS]]</f>
        <v>165.4</v>
      </c>
      <c r="V463" t="s">
        <v>179</v>
      </c>
    </row>
    <row r="464" spans="1:22" x14ac:dyDescent="0.25">
      <c r="A464" t="s">
        <v>422</v>
      </c>
      <c r="B464" s="1" t="s">
        <v>440</v>
      </c>
      <c r="C464" t="s">
        <v>1</v>
      </c>
      <c r="D464" t="s">
        <v>307</v>
      </c>
      <c r="E464" t="s">
        <v>308</v>
      </c>
      <c r="F464" t="s">
        <v>309</v>
      </c>
      <c r="G464">
        <v>1041</v>
      </c>
      <c r="H464">
        <v>1041</v>
      </c>
      <c r="I464">
        <v>1041</v>
      </c>
      <c r="J464">
        <v>1041</v>
      </c>
      <c r="L464" s="2" t="s">
        <v>310</v>
      </c>
      <c r="M464" s="2" t="s">
        <v>310</v>
      </c>
      <c r="N464" s="2" t="s">
        <v>310</v>
      </c>
      <c r="O464" s="2">
        <v>0</v>
      </c>
      <c r="P464" s="2">
        <v>0</v>
      </c>
      <c r="Q464" s="2" t="s">
        <v>310</v>
      </c>
      <c r="R464" s="2">
        <v>65</v>
      </c>
      <c r="S464" s="2" t="s">
        <v>310</v>
      </c>
      <c r="T464" s="2" t="s">
        <v>310</v>
      </c>
      <c r="U464" s="32">
        <f>+Tabla3[[#This Row],[EX SERVICE]]</f>
        <v>65</v>
      </c>
      <c r="V464" t="s">
        <v>179</v>
      </c>
    </row>
    <row r="465" spans="1:22" x14ac:dyDescent="0.25">
      <c r="A465" t="s">
        <v>422</v>
      </c>
      <c r="B465" s="1" t="s">
        <v>440</v>
      </c>
      <c r="C465" t="s">
        <v>1</v>
      </c>
      <c r="D465" t="s">
        <v>307</v>
      </c>
      <c r="E465" t="s">
        <v>308</v>
      </c>
      <c r="F465" t="s">
        <v>309</v>
      </c>
      <c r="G465">
        <v>1042</v>
      </c>
      <c r="H465">
        <v>1042</v>
      </c>
      <c r="I465">
        <v>1042</v>
      </c>
      <c r="J465">
        <v>1042</v>
      </c>
      <c r="L465" s="2" t="s">
        <v>310</v>
      </c>
      <c r="M465" s="2" t="s">
        <v>310</v>
      </c>
      <c r="N465" s="2" t="s">
        <v>310</v>
      </c>
      <c r="O465" s="2">
        <v>0</v>
      </c>
      <c r="P465" s="2">
        <v>0</v>
      </c>
      <c r="Q465" s="2" t="s">
        <v>310</v>
      </c>
      <c r="R465" s="2">
        <v>90</v>
      </c>
      <c r="S465" s="2" t="s">
        <v>310</v>
      </c>
      <c r="T465" s="2" t="s">
        <v>310</v>
      </c>
      <c r="U465" s="32">
        <f>+Tabla3[[#This Row],[EX SERVICE]]</f>
        <v>90</v>
      </c>
      <c r="V465" t="s">
        <v>179</v>
      </c>
    </row>
    <row r="466" spans="1:22" x14ac:dyDescent="0.25">
      <c r="A466" t="s">
        <v>422</v>
      </c>
      <c r="B466" s="1" t="s">
        <v>440</v>
      </c>
      <c r="C466" t="s">
        <v>1</v>
      </c>
      <c r="D466" t="s">
        <v>307</v>
      </c>
      <c r="E466" t="s">
        <v>308</v>
      </c>
      <c r="F466" t="s">
        <v>309</v>
      </c>
      <c r="G466">
        <v>1043</v>
      </c>
      <c r="H466">
        <v>1043</v>
      </c>
      <c r="I466">
        <v>1043</v>
      </c>
      <c r="J466">
        <v>1043</v>
      </c>
      <c r="L466" s="2" t="s">
        <v>310</v>
      </c>
      <c r="M466" s="2" t="s">
        <v>310</v>
      </c>
      <c r="N466" s="2" t="s">
        <v>310</v>
      </c>
      <c r="O466" s="2">
        <v>0</v>
      </c>
      <c r="P466" s="2">
        <v>0</v>
      </c>
      <c r="Q466" s="2" t="s">
        <v>310</v>
      </c>
      <c r="R466" s="2">
        <v>750</v>
      </c>
      <c r="S466" s="2" t="s">
        <v>310</v>
      </c>
      <c r="T466" s="2" t="s">
        <v>310</v>
      </c>
      <c r="U466" s="32">
        <f>+Tabla3[[#This Row],[EX SERVICE]]</f>
        <v>750</v>
      </c>
      <c r="V466" t="s">
        <v>179</v>
      </c>
    </row>
    <row r="467" spans="1:22" x14ac:dyDescent="0.25">
      <c r="A467" t="s">
        <v>422</v>
      </c>
      <c r="B467" s="1" t="s">
        <v>440</v>
      </c>
      <c r="C467" t="s">
        <v>1</v>
      </c>
      <c r="D467" t="s">
        <v>307</v>
      </c>
      <c r="E467" t="s">
        <v>308</v>
      </c>
      <c r="F467" t="s">
        <v>309</v>
      </c>
      <c r="G467">
        <v>1044</v>
      </c>
      <c r="H467">
        <v>1044</v>
      </c>
      <c r="I467">
        <v>1044</v>
      </c>
      <c r="J467">
        <v>1044</v>
      </c>
      <c r="L467" s="2" t="s">
        <v>310</v>
      </c>
      <c r="M467" s="2" t="s">
        <v>310</v>
      </c>
      <c r="N467" s="2" t="s">
        <v>310</v>
      </c>
      <c r="O467" s="2">
        <v>0</v>
      </c>
      <c r="P467" s="2">
        <v>0</v>
      </c>
      <c r="Q467" s="2" t="s">
        <v>310</v>
      </c>
      <c r="R467" s="2">
        <v>825</v>
      </c>
      <c r="S467" s="2" t="s">
        <v>310</v>
      </c>
      <c r="T467" s="2" t="s">
        <v>310</v>
      </c>
      <c r="U467" s="32">
        <f>+Tabla3[[#This Row],[EX SERVICE]]</f>
        <v>825</v>
      </c>
      <c r="V467" t="s">
        <v>179</v>
      </c>
    </row>
    <row r="468" spans="1:22" x14ac:dyDescent="0.25">
      <c r="A468" t="s">
        <v>422</v>
      </c>
      <c r="B468" s="1" t="s">
        <v>440</v>
      </c>
      <c r="C468" t="s">
        <v>1</v>
      </c>
      <c r="D468" t="s">
        <v>307</v>
      </c>
      <c r="E468" t="s">
        <v>308</v>
      </c>
      <c r="F468" t="s">
        <v>309</v>
      </c>
      <c r="G468">
        <v>1045</v>
      </c>
      <c r="H468">
        <v>1045</v>
      </c>
      <c r="I468">
        <v>1045</v>
      </c>
      <c r="J468">
        <v>1045</v>
      </c>
      <c r="L468" s="2" t="s">
        <v>310</v>
      </c>
      <c r="M468" s="2" t="s">
        <v>310</v>
      </c>
      <c r="N468" s="2" t="s">
        <v>310</v>
      </c>
      <c r="O468" s="2">
        <v>0</v>
      </c>
      <c r="P468" s="2">
        <v>0</v>
      </c>
      <c r="Q468" s="2" t="s">
        <v>310</v>
      </c>
      <c r="R468" s="2">
        <v>412.5</v>
      </c>
      <c r="S468" s="2" t="s">
        <v>310</v>
      </c>
      <c r="T468" s="2" t="s">
        <v>310</v>
      </c>
      <c r="U468" s="32">
        <f>+Tabla3[[#This Row],[EX SERVICE]]</f>
        <v>412.5</v>
      </c>
      <c r="V468" t="s">
        <v>179</v>
      </c>
    </row>
    <row r="469" spans="1:22" x14ac:dyDescent="0.25">
      <c r="A469" t="s">
        <v>422</v>
      </c>
      <c r="B469" s="1" t="s">
        <v>440</v>
      </c>
      <c r="C469" t="s">
        <v>1</v>
      </c>
      <c r="D469" t="s">
        <v>307</v>
      </c>
      <c r="E469" t="s">
        <v>308</v>
      </c>
      <c r="F469" t="s">
        <v>309</v>
      </c>
      <c r="G469">
        <v>1046</v>
      </c>
      <c r="H469">
        <v>1046</v>
      </c>
      <c r="I469">
        <v>1046</v>
      </c>
      <c r="J469">
        <v>1046</v>
      </c>
      <c r="L469" s="2" t="s">
        <v>310</v>
      </c>
      <c r="M469" s="2" t="s">
        <v>310</v>
      </c>
      <c r="N469" s="2" t="s">
        <v>310</v>
      </c>
      <c r="O469" s="2">
        <v>0</v>
      </c>
      <c r="P469" s="2">
        <v>0</v>
      </c>
      <c r="Q469" s="2" t="s">
        <v>310</v>
      </c>
      <c r="R469" s="2">
        <v>440</v>
      </c>
      <c r="S469" s="2" t="s">
        <v>310</v>
      </c>
      <c r="T469" s="2" t="s">
        <v>310</v>
      </c>
      <c r="U469" s="32">
        <f>+Tabla3[[#This Row],[EX SERVICE]]</f>
        <v>440</v>
      </c>
      <c r="V469" t="s">
        <v>179</v>
      </c>
    </row>
    <row r="470" spans="1:22" x14ac:dyDescent="0.25">
      <c r="A470" t="s">
        <v>422</v>
      </c>
      <c r="B470" s="1" t="s">
        <v>440</v>
      </c>
      <c r="C470" t="s">
        <v>1</v>
      </c>
      <c r="D470" t="s">
        <v>307</v>
      </c>
      <c r="E470" t="s">
        <v>308</v>
      </c>
      <c r="F470" t="s">
        <v>309</v>
      </c>
      <c r="G470">
        <v>1047</v>
      </c>
      <c r="H470">
        <v>1047</v>
      </c>
      <c r="I470">
        <v>1047</v>
      </c>
      <c r="J470">
        <v>1047</v>
      </c>
      <c r="L470" s="2" t="s">
        <v>310</v>
      </c>
      <c r="M470" s="2" t="s">
        <v>310</v>
      </c>
      <c r="N470" s="2" t="s">
        <v>310</v>
      </c>
      <c r="O470" s="2">
        <v>0</v>
      </c>
      <c r="P470" s="2">
        <v>0</v>
      </c>
      <c r="Q470" s="2" t="s">
        <v>310</v>
      </c>
      <c r="R470" s="2">
        <v>550</v>
      </c>
      <c r="S470" s="2" t="s">
        <v>310</v>
      </c>
      <c r="T470" s="2" t="s">
        <v>310</v>
      </c>
      <c r="U470" s="32">
        <f>+Tabla3[[#This Row],[EX SERVICE]]</f>
        <v>550</v>
      </c>
      <c r="V470" t="s">
        <v>179</v>
      </c>
    </row>
    <row r="471" spans="1:22" x14ac:dyDescent="0.25">
      <c r="A471" t="s">
        <v>422</v>
      </c>
      <c r="B471" s="1" t="s">
        <v>440</v>
      </c>
      <c r="C471" t="s">
        <v>1</v>
      </c>
      <c r="D471" t="s">
        <v>307</v>
      </c>
      <c r="E471" t="s">
        <v>308</v>
      </c>
      <c r="F471" t="s">
        <v>309</v>
      </c>
      <c r="G471">
        <v>1048</v>
      </c>
      <c r="H471">
        <v>1048</v>
      </c>
      <c r="I471">
        <v>1048</v>
      </c>
      <c r="J471">
        <v>1048</v>
      </c>
      <c r="L471" s="2" t="s">
        <v>310</v>
      </c>
      <c r="M471" s="2" t="s">
        <v>310</v>
      </c>
      <c r="N471" s="2" t="s">
        <v>310</v>
      </c>
      <c r="O471" s="2">
        <v>0</v>
      </c>
      <c r="P471" s="2">
        <v>0</v>
      </c>
      <c r="Q471" s="2" t="s">
        <v>310</v>
      </c>
      <c r="R471" s="2">
        <v>500</v>
      </c>
      <c r="S471" s="2" t="s">
        <v>310</v>
      </c>
      <c r="T471" s="2" t="s">
        <v>310</v>
      </c>
      <c r="U471" s="32">
        <f>+Tabla3[[#This Row],[EX SERVICE]]</f>
        <v>500</v>
      </c>
      <c r="V471" t="s">
        <v>179</v>
      </c>
    </row>
    <row r="472" spans="1:22" x14ac:dyDescent="0.25">
      <c r="A472" t="s">
        <v>422</v>
      </c>
      <c r="B472" s="1" t="s">
        <v>440</v>
      </c>
      <c r="C472" t="s">
        <v>1</v>
      </c>
      <c r="D472" t="s">
        <v>307</v>
      </c>
      <c r="E472" t="s">
        <v>308</v>
      </c>
      <c r="F472" t="s">
        <v>309</v>
      </c>
      <c r="G472">
        <v>1049</v>
      </c>
      <c r="H472">
        <v>1049</v>
      </c>
      <c r="I472">
        <v>1049</v>
      </c>
      <c r="J472">
        <v>1049</v>
      </c>
      <c r="L472" s="2" t="s">
        <v>310</v>
      </c>
      <c r="M472" s="2" t="s">
        <v>310</v>
      </c>
      <c r="N472" s="2" t="s">
        <v>310</v>
      </c>
      <c r="O472" s="2">
        <v>0</v>
      </c>
      <c r="P472" s="2">
        <v>0</v>
      </c>
      <c r="Q472" s="2" t="s">
        <v>310</v>
      </c>
      <c r="R472" s="2">
        <v>725</v>
      </c>
      <c r="S472" s="2" t="s">
        <v>310</v>
      </c>
      <c r="T472" s="2" t="s">
        <v>310</v>
      </c>
      <c r="U472" s="32">
        <f>+Tabla3[[#This Row],[EX SERVICE]]</f>
        <v>725</v>
      </c>
      <c r="V472" t="s">
        <v>179</v>
      </c>
    </row>
    <row r="473" spans="1:22" x14ac:dyDescent="0.25">
      <c r="A473" t="s">
        <v>422</v>
      </c>
      <c r="B473" s="1" t="s">
        <v>439</v>
      </c>
      <c r="C473" t="s">
        <v>1</v>
      </c>
      <c r="D473" t="s">
        <v>307</v>
      </c>
      <c r="E473" t="s">
        <v>308</v>
      </c>
      <c r="F473" t="s">
        <v>309</v>
      </c>
      <c r="G473">
        <v>1050</v>
      </c>
      <c r="H473">
        <v>1050</v>
      </c>
      <c r="I473">
        <v>1050</v>
      </c>
      <c r="J473">
        <v>1050</v>
      </c>
      <c r="L473" s="2" t="s">
        <v>310</v>
      </c>
      <c r="M473" s="2" t="s">
        <v>310</v>
      </c>
      <c r="N473" s="2" t="s">
        <v>310</v>
      </c>
      <c r="O473" s="2">
        <v>0</v>
      </c>
      <c r="P473" s="2">
        <v>0</v>
      </c>
      <c r="Q473" s="2" t="s">
        <v>310</v>
      </c>
      <c r="R473" s="2">
        <v>650</v>
      </c>
      <c r="S473" s="2" t="s">
        <v>310</v>
      </c>
      <c r="T473" s="2" t="s">
        <v>310</v>
      </c>
      <c r="U473" s="32">
        <f>+Tabla3[[#This Row],[EX SERVICE]]</f>
        <v>650</v>
      </c>
      <c r="V473" t="s">
        <v>179</v>
      </c>
    </row>
    <row r="474" spans="1:22" x14ac:dyDescent="0.25">
      <c r="A474" t="s">
        <v>422</v>
      </c>
      <c r="B474" s="1" t="s">
        <v>439</v>
      </c>
      <c r="C474" t="s">
        <v>1</v>
      </c>
      <c r="D474" t="s">
        <v>307</v>
      </c>
      <c r="E474" t="s">
        <v>308</v>
      </c>
      <c r="F474" t="s">
        <v>309</v>
      </c>
      <c r="G474">
        <v>1051</v>
      </c>
      <c r="H474">
        <v>1051</v>
      </c>
      <c r="I474">
        <v>1051</v>
      </c>
      <c r="J474">
        <v>1051</v>
      </c>
      <c r="L474" s="2" t="s">
        <v>310</v>
      </c>
      <c r="M474" s="2" t="s">
        <v>310</v>
      </c>
      <c r="N474" s="2" t="s">
        <v>310</v>
      </c>
      <c r="O474" s="2">
        <v>0</v>
      </c>
      <c r="P474" s="2">
        <v>0</v>
      </c>
      <c r="Q474" s="2" t="s">
        <v>310</v>
      </c>
      <c r="R474" s="2">
        <v>750</v>
      </c>
      <c r="S474" s="2" t="s">
        <v>310</v>
      </c>
      <c r="T474" s="2" t="s">
        <v>310</v>
      </c>
      <c r="U474" s="32">
        <f>+Tabla3[[#This Row],[EX SERVICE]]</f>
        <v>750</v>
      </c>
      <c r="V474" t="s">
        <v>179</v>
      </c>
    </row>
    <row r="475" spans="1:22" x14ac:dyDescent="0.25">
      <c r="A475" t="s">
        <v>422</v>
      </c>
      <c r="B475" s="1" t="s">
        <v>439</v>
      </c>
      <c r="C475" t="s">
        <v>1</v>
      </c>
      <c r="D475" t="s">
        <v>307</v>
      </c>
      <c r="E475" t="s">
        <v>308</v>
      </c>
      <c r="F475" t="s">
        <v>309</v>
      </c>
      <c r="G475">
        <v>1052</v>
      </c>
      <c r="H475">
        <v>1052</v>
      </c>
      <c r="I475">
        <v>1052</v>
      </c>
      <c r="J475">
        <v>1052</v>
      </c>
      <c r="L475" s="2" t="s">
        <v>310</v>
      </c>
      <c r="M475" s="2" t="s">
        <v>310</v>
      </c>
      <c r="N475" s="2" t="s">
        <v>310</v>
      </c>
      <c r="O475" s="2">
        <v>0</v>
      </c>
      <c r="P475" s="2">
        <v>0</v>
      </c>
      <c r="Q475" s="2" t="s">
        <v>310</v>
      </c>
      <c r="R475" s="2">
        <v>825</v>
      </c>
      <c r="S475" s="2" t="s">
        <v>310</v>
      </c>
      <c r="T475" s="2" t="s">
        <v>310</v>
      </c>
      <c r="U475" s="32">
        <f>+Tabla3[[#This Row],[EX SERVICE]]</f>
        <v>825</v>
      </c>
      <c r="V475" t="s">
        <v>179</v>
      </c>
    </row>
    <row r="476" spans="1:22" x14ac:dyDescent="0.25">
      <c r="A476" t="s">
        <v>422</v>
      </c>
      <c r="B476" s="1" t="s">
        <v>439</v>
      </c>
      <c r="C476" t="s">
        <v>1</v>
      </c>
      <c r="D476" t="s">
        <v>307</v>
      </c>
      <c r="E476" t="s">
        <v>308</v>
      </c>
      <c r="F476" t="s">
        <v>309</v>
      </c>
      <c r="G476">
        <v>1053</v>
      </c>
      <c r="H476">
        <v>1053</v>
      </c>
      <c r="I476">
        <v>1053</v>
      </c>
      <c r="J476">
        <v>1053</v>
      </c>
      <c r="L476" s="2" t="s">
        <v>310</v>
      </c>
      <c r="M476" s="2" t="s">
        <v>310</v>
      </c>
      <c r="N476" s="2" t="s">
        <v>310</v>
      </c>
      <c r="O476" s="2">
        <v>0</v>
      </c>
      <c r="P476" s="2">
        <v>0</v>
      </c>
      <c r="Q476" s="2" t="s">
        <v>310</v>
      </c>
      <c r="R476" s="2">
        <v>770</v>
      </c>
      <c r="S476" s="2" t="s">
        <v>310</v>
      </c>
      <c r="T476" s="2" t="s">
        <v>310</v>
      </c>
      <c r="U476" s="32">
        <f>+Tabla3[[#This Row],[EX SERVICE]]</f>
        <v>770</v>
      </c>
      <c r="V476" t="s">
        <v>179</v>
      </c>
    </row>
    <row r="477" spans="1:22" x14ac:dyDescent="0.25">
      <c r="A477" t="s">
        <v>422</v>
      </c>
      <c r="B477" s="1" t="s">
        <v>439</v>
      </c>
      <c r="C477" t="s">
        <v>1</v>
      </c>
      <c r="D477" t="s">
        <v>307</v>
      </c>
      <c r="E477" t="s">
        <v>308</v>
      </c>
      <c r="F477" t="s">
        <v>309</v>
      </c>
      <c r="G477">
        <v>1054</v>
      </c>
      <c r="H477">
        <v>1054</v>
      </c>
      <c r="I477">
        <v>1054</v>
      </c>
      <c r="J477">
        <v>1054</v>
      </c>
      <c r="L477" s="2" t="s">
        <v>310</v>
      </c>
      <c r="M477" s="2" t="s">
        <v>310</v>
      </c>
      <c r="N477" s="2" t="s">
        <v>310</v>
      </c>
      <c r="O477" s="2">
        <v>0</v>
      </c>
      <c r="P477" s="2">
        <v>0</v>
      </c>
      <c r="Q477" s="2" t="s">
        <v>310</v>
      </c>
      <c r="R477" s="2">
        <v>711.62</v>
      </c>
      <c r="S477" s="2" t="s">
        <v>310</v>
      </c>
      <c r="T477" s="2" t="s">
        <v>310</v>
      </c>
      <c r="U477" s="32">
        <f>+Tabla3[[#This Row],[EX SERVICE]]</f>
        <v>711.62</v>
      </c>
      <c r="V477" t="s">
        <v>179</v>
      </c>
    </row>
    <row r="478" spans="1:22" x14ac:dyDescent="0.25">
      <c r="A478" t="s">
        <v>422</v>
      </c>
      <c r="B478" s="1" t="s">
        <v>439</v>
      </c>
      <c r="C478" t="s">
        <v>1</v>
      </c>
      <c r="D478" t="s">
        <v>307</v>
      </c>
      <c r="E478" t="s">
        <v>308</v>
      </c>
      <c r="F478" t="s">
        <v>309</v>
      </c>
      <c r="G478">
        <v>1055</v>
      </c>
      <c r="H478">
        <v>1055</v>
      </c>
      <c r="I478">
        <v>1055</v>
      </c>
      <c r="J478">
        <v>1055</v>
      </c>
      <c r="L478" s="2" t="s">
        <v>310</v>
      </c>
      <c r="M478" s="2" t="s">
        <v>310</v>
      </c>
      <c r="N478" s="2" t="s">
        <v>310</v>
      </c>
      <c r="O478" s="2">
        <v>0</v>
      </c>
      <c r="P478" s="2">
        <v>0</v>
      </c>
      <c r="Q478" s="2" t="s">
        <v>310</v>
      </c>
      <c r="R478" s="2">
        <v>711.62</v>
      </c>
      <c r="S478" s="2" t="s">
        <v>310</v>
      </c>
      <c r="T478" s="2" t="s">
        <v>310</v>
      </c>
      <c r="U478" s="32">
        <f>+Tabla3[[#This Row],[EX SERVICE]]</f>
        <v>711.62</v>
      </c>
      <c r="V478" t="s">
        <v>179</v>
      </c>
    </row>
    <row r="479" spans="1:22" x14ac:dyDescent="0.25">
      <c r="A479" t="s">
        <v>422</v>
      </c>
      <c r="B479" s="1" t="s">
        <v>438</v>
      </c>
      <c r="C479" t="s">
        <v>1</v>
      </c>
      <c r="D479" t="s">
        <v>307</v>
      </c>
      <c r="E479" t="s">
        <v>308</v>
      </c>
      <c r="F479" t="s">
        <v>309</v>
      </c>
      <c r="G479">
        <v>1056</v>
      </c>
      <c r="H479">
        <v>1056</v>
      </c>
      <c r="I479">
        <v>1056</v>
      </c>
      <c r="J479">
        <v>1056</v>
      </c>
      <c r="L479" s="2" t="s">
        <v>310</v>
      </c>
      <c r="M479" s="2" t="s">
        <v>310</v>
      </c>
      <c r="N479" s="2" t="s">
        <v>310</v>
      </c>
      <c r="O479" s="2">
        <v>0</v>
      </c>
      <c r="P479" s="2">
        <v>0</v>
      </c>
      <c r="Q479" s="2" t="s">
        <v>310</v>
      </c>
      <c r="R479" s="2">
        <v>45</v>
      </c>
      <c r="S479" s="2" t="s">
        <v>310</v>
      </c>
      <c r="T479" s="2" t="s">
        <v>310</v>
      </c>
      <c r="U479" s="32">
        <f>+Tabla3[[#This Row],[EX SERVICE]]</f>
        <v>45</v>
      </c>
      <c r="V479" t="s">
        <v>179</v>
      </c>
    </row>
    <row r="480" spans="1:22" x14ac:dyDescent="0.25">
      <c r="A480" t="s">
        <v>422</v>
      </c>
      <c r="B480" s="1" t="s">
        <v>438</v>
      </c>
      <c r="C480" t="s">
        <v>1</v>
      </c>
      <c r="D480" t="s">
        <v>307</v>
      </c>
      <c r="E480" t="s">
        <v>308</v>
      </c>
      <c r="F480" t="s">
        <v>309</v>
      </c>
      <c r="G480">
        <v>1057</v>
      </c>
      <c r="H480">
        <v>1057</v>
      </c>
      <c r="I480">
        <v>1057</v>
      </c>
      <c r="J480">
        <v>1057</v>
      </c>
      <c r="L480" s="2" t="s">
        <v>310</v>
      </c>
      <c r="M480" s="2" t="s">
        <v>310</v>
      </c>
      <c r="N480" s="2" t="s">
        <v>310</v>
      </c>
      <c r="O480" s="2">
        <v>0</v>
      </c>
      <c r="P480" s="2">
        <v>0</v>
      </c>
      <c r="Q480" s="2" t="s">
        <v>310</v>
      </c>
      <c r="R480" s="2">
        <v>650</v>
      </c>
      <c r="S480" s="2" t="s">
        <v>310</v>
      </c>
      <c r="T480" s="2" t="s">
        <v>310</v>
      </c>
      <c r="U480" s="32">
        <f>+Tabla3[[#This Row],[EX SERVICE]]</f>
        <v>650</v>
      </c>
      <c r="V480" t="s">
        <v>179</v>
      </c>
    </row>
    <row r="481" spans="1:22" x14ac:dyDescent="0.25">
      <c r="A481" t="s">
        <v>422</v>
      </c>
      <c r="B481" s="1" t="s">
        <v>438</v>
      </c>
      <c r="C481" t="s">
        <v>1</v>
      </c>
      <c r="D481" t="s">
        <v>307</v>
      </c>
      <c r="E481" t="s">
        <v>308</v>
      </c>
      <c r="F481" t="s">
        <v>309</v>
      </c>
      <c r="G481">
        <v>1058</v>
      </c>
      <c r="H481">
        <v>1058</v>
      </c>
      <c r="I481">
        <v>1058</v>
      </c>
      <c r="J481">
        <v>1058</v>
      </c>
      <c r="L481" s="2" t="s">
        <v>310</v>
      </c>
      <c r="M481" s="2" t="s">
        <v>310</v>
      </c>
      <c r="N481" s="2" t="s">
        <v>310</v>
      </c>
      <c r="O481" s="2">
        <v>0</v>
      </c>
      <c r="P481" s="2">
        <v>0</v>
      </c>
      <c r="Q481" s="2" t="s">
        <v>310</v>
      </c>
      <c r="R481" s="2">
        <v>435</v>
      </c>
      <c r="S481" s="2" t="s">
        <v>310</v>
      </c>
      <c r="T481" s="2" t="s">
        <v>310</v>
      </c>
      <c r="U481" s="32">
        <f>+Tabla3[[#This Row],[EX SERVICE]]</f>
        <v>435</v>
      </c>
      <c r="V481" t="s">
        <v>179</v>
      </c>
    </row>
    <row r="482" spans="1:22" x14ac:dyDescent="0.25">
      <c r="A482" t="s">
        <v>422</v>
      </c>
      <c r="B482" s="1" t="s">
        <v>437</v>
      </c>
      <c r="C482" t="s">
        <v>1</v>
      </c>
      <c r="D482" t="s">
        <v>307</v>
      </c>
      <c r="E482" t="s">
        <v>308</v>
      </c>
      <c r="F482" t="s">
        <v>309</v>
      </c>
      <c r="G482">
        <v>1059</v>
      </c>
      <c r="H482">
        <v>1059</v>
      </c>
      <c r="I482">
        <v>1059</v>
      </c>
      <c r="J482">
        <v>1059</v>
      </c>
      <c r="L482" s="2" t="s">
        <v>310</v>
      </c>
      <c r="M482" s="2" t="s">
        <v>310</v>
      </c>
      <c r="N482" s="2" t="s">
        <v>310</v>
      </c>
      <c r="O482" s="2">
        <v>0</v>
      </c>
      <c r="P482" s="2">
        <v>0</v>
      </c>
      <c r="Q482" s="2" t="s">
        <v>310</v>
      </c>
      <c r="R482" s="2">
        <v>0</v>
      </c>
      <c r="S482" s="2" t="s">
        <v>310</v>
      </c>
      <c r="T482" s="2" t="s">
        <v>310</v>
      </c>
      <c r="U482" s="32">
        <f>+Tabla3[[#This Row],[EX SERVICE]]</f>
        <v>0</v>
      </c>
      <c r="V482" t="s">
        <v>179</v>
      </c>
    </row>
    <row r="483" spans="1:22" x14ac:dyDescent="0.25">
      <c r="A483" t="s">
        <v>422</v>
      </c>
      <c r="B483" s="1" t="s">
        <v>437</v>
      </c>
      <c r="C483" t="s">
        <v>1</v>
      </c>
      <c r="D483" t="s">
        <v>307</v>
      </c>
      <c r="E483" t="s">
        <v>308</v>
      </c>
      <c r="F483" t="s">
        <v>309</v>
      </c>
      <c r="G483">
        <v>1060</v>
      </c>
      <c r="H483">
        <v>1060</v>
      </c>
      <c r="I483">
        <v>1060</v>
      </c>
      <c r="J483">
        <v>1060</v>
      </c>
      <c r="L483" s="2" t="s">
        <v>310</v>
      </c>
      <c r="M483" s="2" t="s">
        <v>310</v>
      </c>
      <c r="N483" s="2" t="s">
        <v>310</v>
      </c>
      <c r="O483" s="2">
        <v>0</v>
      </c>
      <c r="P483" s="2">
        <v>0</v>
      </c>
      <c r="Q483" s="2" t="s">
        <v>310</v>
      </c>
      <c r="R483" s="2">
        <v>450</v>
      </c>
      <c r="S483" s="2" t="s">
        <v>310</v>
      </c>
      <c r="T483" s="2" t="s">
        <v>310</v>
      </c>
      <c r="U483" s="32">
        <f>+Tabla3[[#This Row],[EX SERVICE]]</f>
        <v>450</v>
      </c>
      <c r="V483" t="s">
        <v>179</v>
      </c>
    </row>
    <row r="484" spans="1:22" x14ac:dyDescent="0.25">
      <c r="A484" t="s">
        <v>422</v>
      </c>
      <c r="B484" s="1" t="s">
        <v>437</v>
      </c>
      <c r="C484" t="s">
        <v>1</v>
      </c>
      <c r="D484" t="s">
        <v>307</v>
      </c>
      <c r="E484" t="s">
        <v>308</v>
      </c>
      <c r="F484" t="s">
        <v>309</v>
      </c>
      <c r="G484">
        <v>1061</v>
      </c>
      <c r="H484">
        <v>1061</v>
      </c>
      <c r="I484">
        <v>1061</v>
      </c>
      <c r="J484">
        <v>1061</v>
      </c>
      <c r="L484" s="2" t="s">
        <v>310</v>
      </c>
      <c r="M484" s="2" t="s">
        <v>310</v>
      </c>
      <c r="N484" s="2" t="s">
        <v>310</v>
      </c>
      <c r="O484" s="2">
        <v>0</v>
      </c>
      <c r="P484" s="2">
        <v>0</v>
      </c>
      <c r="Q484" s="2" t="s">
        <v>310</v>
      </c>
      <c r="R484" s="2">
        <v>698.91</v>
      </c>
      <c r="S484" s="2" t="s">
        <v>310</v>
      </c>
      <c r="T484" s="2" t="s">
        <v>310</v>
      </c>
      <c r="U484" s="32">
        <f>+Tabla3[[#This Row],[EX SERVICE]]</f>
        <v>698.91</v>
      </c>
      <c r="V484" t="s">
        <v>179</v>
      </c>
    </row>
    <row r="485" spans="1:22" x14ac:dyDescent="0.25">
      <c r="A485" t="s">
        <v>422</v>
      </c>
      <c r="B485" s="1" t="s">
        <v>437</v>
      </c>
      <c r="C485" t="s">
        <v>1</v>
      </c>
      <c r="D485" t="s">
        <v>307</v>
      </c>
      <c r="E485" t="s">
        <v>308</v>
      </c>
      <c r="F485" t="s">
        <v>309</v>
      </c>
      <c r="G485">
        <v>1062</v>
      </c>
      <c r="H485">
        <v>1062</v>
      </c>
      <c r="I485">
        <v>1062</v>
      </c>
      <c r="J485">
        <v>1062</v>
      </c>
      <c r="L485" s="2" t="s">
        <v>310</v>
      </c>
      <c r="M485" s="2" t="s">
        <v>310</v>
      </c>
      <c r="N485" s="2" t="s">
        <v>310</v>
      </c>
      <c r="O485" s="2">
        <v>0</v>
      </c>
      <c r="P485" s="2">
        <v>0</v>
      </c>
      <c r="Q485" s="2" t="s">
        <v>310</v>
      </c>
      <c r="R485" s="2">
        <v>55</v>
      </c>
      <c r="S485" s="2" t="s">
        <v>310</v>
      </c>
      <c r="T485" s="2" t="s">
        <v>310</v>
      </c>
      <c r="U485" s="32">
        <f>+Tabla3[[#This Row],[EX SERVICE]]</f>
        <v>55</v>
      </c>
      <c r="V485" t="s">
        <v>179</v>
      </c>
    </row>
    <row r="486" spans="1:22" x14ac:dyDescent="0.25">
      <c r="A486" t="s">
        <v>422</v>
      </c>
      <c r="B486" s="1" t="s">
        <v>437</v>
      </c>
      <c r="C486" t="s">
        <v>1</v>
      </c>
      <c r="D486" t="s">
        <v>307</v>
      </c>
      <c r="E486" t="s">
        <v>308</v>
      </c>
      <c r="F486" t="s">
        <v>309</v>
      </c>
      <c r="G486">
        <v>1063</v>
      </c>
      <c r="H486">
        <v>1063</v>
      </c>
      <c r="I486">
        <v>1063</v>
      </c>
      <c r="J486">
        <v>1063</v>
      </c>
      <c r="L486" s="2" t="s">
        <v>310</v>
      </c>
      <c r="M486" s="2" t="s">
        <v>310</v>
      </c>
      <c r="N486" s="2" t="s">
        <v>310</v>
      </c>
      <c r="O486" s="2">
        <v>0</v>
      </c>
      <c r="P486" s="2">
        <v>0</v>
      </c>
      <c r="Q486" s="2" t="s">
        <v>310</v>
      </c>
      <c r="R486" s="2">
        <v>750</v>
      </c>
      <c r="S486" s="2" t="s">
        <v>310</v>
      </c>
      <c r="T486" s="2" t="s">
        <v>310</v>
      </c>
      <c r="U486" s="32">
        <f>+Tabla3[[#This Row],[EX SERVICE]]</f>
        <v>750</v>
      </c>
      <c r="V486" t="s">
        <v>179</v>
      </c>
    </row>
    <row r="487" spans="1:22" x14ac:dyDescent="0.25">
      <c r="A487" t="s">
        <v>422</v>
      </c>
      <c r="B487" s="1" t="s">
        <v>437</v>
      </c>
      <c r="C487" t="s">
        <v>1</v>
      </c>
      <c r="D487" t="s">
        <v>307</v>
      </c>
      <c r="E487" t="s">
        <v>308</v>
      </c>
      <c r="F487" t="s">
        <v>309</v>
      </c>
      <c r="G487">
        <v>1064</v>
      </c>
      <c r="H487">
        <v>1064</v>
      </c>
      <c r="I487">
        <v>1064</v>
      </c>
      <c r="J487">
        <v>1064</v>
      </c>
      <c r="L487" s="2" t="s">
        <v>310</v>
      </c>
      <c r="M487" s="2" t="s">
        <v>310</v>
      </c>
      <c r="N487" s="2" t="s">
        <v>310</v>
      </c>
      <c r="O487" s="2">
        <v>0</v>
      </c>
      <c r="P487" s="2">
        <v>0</v>
      </c>
      <c r="Q487" s="2" t="s">
        <v>310</v>
      </c>
      <c r="R487" s="2">
        <v>522.5</v>
      </c>
      <c r="S487" s="2" t="s">
        <v>310</v>
      </c>
      <c r="T487" s="2" t="s">
        <v>310</v>
      </c>
      <c r="U487" s="32">
        <f>+Tabla3[[#This Row],[EX SERVICE]]</f>
        <v>522.5</v>
      </c>
      <c r="V487" t="s">
        <v>179</v>
      </c>
    </row>
    <row r="488" spans="1:22" x14ac:dyDescent="0.25">
      <c r="A488" t="s">
        <v>422</v>
      </c>
      <c r="B488" s="1" t="s">
        <v>437</v>
      </c>
      <c r="C488" t="s">
        <v>1</v>
      </c>
      <c r="D488" t="s">
        <v>307</v>
      </c>
      <c r="E488" t="s">
        <v>308</v>
      </c>
      <c r="F488" t="s">
        <v>309</v>
      </c>
      <c r="G488">
        <v>1065</v>
      </c>
      <c r="H488">
        <v>1065</v>
      </c>
      <c r="I488">
        <v>1065</v>
      </c>
      <c r="J488">
        <v>1065</v>
      </c>
      <c r="L488" s="2" t="s">
        <v>310</v>
      </c>
      <c r="M488" s="2" t="s">
        <v>310</v>
      </c>
      <c r="N488" s="2" t="s">
        <v>310</v>
      </c>
      <c r="O488" s="2">
        <v>0</v>
      </c>
      <c r="P488" s="2">
        <v>0</v>
      </c>
      <c r="Q488" s="2" t="s">
        <v>310</v>
      </c>
      <c r="R488" s="2">
        <v>675</v>
      </c>
      <c r="S488" s="2" t="s">
        <v>310</v>
      </c>
      <c r="T488" s="2" t="s">
        <v>310</v>
      </c>
      <c r="U488" s="32">
        <f>+Tabla3[[#This Row],[EX SERVICE]]</f>
        <v>675</v>
      </c>
      <c r="V488" t="s">
        <v>179</v>
      </c>
    </row>
    <row r="489" spans="1:22" x14ac:dyDescent="0.25">
      <c r="A489" t="s">
        <v>422</v>
      </c>
      <c r="B489" s="1" t="s">
        <v>436</v>
      </c>
      <c r="C489" t="s">
        <v>1</v>
      </c>
      <c r="D489" t="s">
        <v>307</v>
      </c>
      <c r="E489" t="s">
        <v>308</v>
      </c>
      <c r="F489" t="s">
        <v>309</v>
      </c>
      <c r="G489">
        <v>1066</v>
      </c>
      <c r="H489">
        <v>1066</v>
      </c>
      <c r="I489">
        <v>1066</v>
      </c>
      <c r="J489">
        <v>1066</v>
      </c>
      <c r="L489" s="2" t="s">
        <v>310</v>
      </c>
      <c r="M489" s="2" t="s">
        <v>310</v>
      </c>
      <c r="N489" s="2" t="s">
        <v>310</v>
      </c>
      <c r="O489" s="2">
        <v>0</v>
      </c>
      <c r="P489" s="2">
        <v>0</v>
      </c>
      <c r="Q489" s="2" t="s">
        <v>310</v>
      </c>
      <c r="R489" s="2">
        <v>790.23</v>
      </c>
      <c r="S489" s="2" t="s">
        <v>310</v>
      </c>
      <c r="T489" s="2" t="s">
        <v>310</v>
      </c>
      <c r="U489" s="32">
        <f>+Tabla3[[#This Row],[EX SERVICE]]</f>
        <v>790.23</v>
      </c>
      <c r="V489" t="s">
        <v>179</v>
      </c>
    </row>
    <row r="490" spans="1:22" x14ac:dyDescent="0.25">
      <c r="A490" t="s">
        <v>422</v>
      </c>
      <c r="B490" s="1" t="s">
        <v>436</v>
      </c>
      <c r="C490" t="s">
        <v>1</v>
      </c>
      <c r="D490" t="s">
        <v>307</v>
      </c>
      <c r="E490" t="s">
        <v>308</v>
      </c>
      <c r="F490" t="s">
        <v>309</v>
      </c>
      <c r="G490">
        <v>1067</v>
      </c>
      <c r="H490">
        <v>1067</v>
      </c>
      <c r="I490">
        <v>1067</v>
      </c>
      <c r="J490">
        <v>1067</v>
      </c>
      <c r="L490" s="2" t="s">
        <v>310</v>
      </c>
      <c r="M490" s="2" t="s">
        <v>310</v>
      </c>
      <c r="N490" s="2" t="s">
        <v>310</v>
      </c>
      <c r="O490" s="2">
        <v>0</v>
      </c>
      <c r="P490" s="2">
        <v>0</v>
      </c>
      <c r="Q490" s="2" t="s">
        <v>310</v>
      </c>
      <c r="R490" s="2">
        <v>707.05</v>
      </c>
      <c r="S490" s="2" t="s">
        <v>310</v>
      </c>
      <c r="T490" s="2" t="s">
        <v>310</v>
      </c>
      <c r="U490" s="32">
        <f>+Tabla3[[#This Row],[EX SERVICE]]</f>
        <v>707.05</v>
      </c>
      <c r="V490" t="s">
        <v>179</v>
      </c>
    </row>
    <row r="491" spans="1:22" x14ac:dyDescent="0.25">
      <c r="A491" t="s">
        <v>422</v>
      </c>
      <c r="B491" s="1" t="s">
        <v>436</v>
      </c>
      <c r="C491" t="s">
        <v>1</v>
      </c>
      <c r="D491" t="s">
        <v>307</v>
      </c>
      <c r="E491" t="s">
        <v>308</v>
      </c>
      <c r="F491" t="s">
        <v>309</v>
      </c>
      <c r="G491">
        <v>1068</v>
      </c>
      <c r="H491">
        <v>1068</v>
      </c>
      <c r="I491">
        <v>1068</v>
      </c>
      <c r="J491">
        <v>1068</v>
      </c>
      <c r="L491" s="2" t="s">
        <v>310</v>
      </c>
      <c r="M491" s="2" t="s">
        <v>310</v>
      </c>
      <c r="N491" s="2" t="s">
        <v>310</v>
      </c>
      <c r="O491" s="2">
        <v>0</v>
      </c>
      <c r="P491" s="2">
        <v>0</v>
      </c>
      <c r="Q491" s="2" t="s">
        <v>310</v>
      </c>
      <c r="R491" s="2">
        <v>0</v>
      </c>
      <c r="S491" s="2" t="s">
        <v>310</v>
      </c>
      <c r="T491" s="2" t="s">
        <v>310</v>
      </c>
      <c r="U491" s="32">
        <f>+Tabla3[[#This Row],[EX SERVICE]]</f>
        <v>0</v>
      </c>
      <c r="V491" t="s">
        <v>179</v>
      </c>
    </row>
    <row r="492" spans="1:22" x14ac:dyDescent="0.25">
      <c r="A492" t="s">
        <v>422</v>
      </c>
      <c r="B492" s="1" t="s">
        <v>435</v>
      </c>
      <c r="C492" t="s">
        <v>1</v>
      </c>
      <c r="D492" t="s">
        <v>307</v>
      </c>
      <c r="E492" t="s">
        <v>308</v>
      </c>
      <c r="F492" t="s">
        <v>309</v>
      </c>
      <c r="G492">
        <v>1069</v>
      </c>
      <c r="H492">
        <v>1069</v>
      </c>
      <c r="I492">
        <v>1069</v>
      </c>
      <c r="J492">
        <v>1069</v>
      </c>
      <c r="L492" s="2" t="s">
        <v>310</v>
      </c>
      <c r="M492" s="2" t="s">
        <v>310</v>
      </c>
      <c r="N492" s="2" t="s">
        <v>310</v>
      </c>
      <c r="O492" s="2">
        <v>0</v>
      </c>
      <c r="P492" s="2">
        <v>0</v>
      </c>
      <c r="Q492" s="2" t="s">
        <v>310</v>
      </c>
      <c r="R492" s="2">
        <v>250</v>
      </c>
      <c r="S492" s="2" t="s">
        <v>310</v>
      </c>
      <c r="T492" s="2" t="s">
        <v>310</v>
      </c>
      <c r="U492" s="32">
        <f>+Tabla3[[#This Row],[EX SERVICE]]</f>
        <v>250</v>
      </c>
      <c r="V492" t="s">
        <v>179</v>
      </c>
    </row>
    <row r="493" spans="1:22" x14ac:dyDescent="0.25">
      <c r="A493" t="s">
        <v>422</v>
      </c>
      <c r="B493" s="1" t="s">
        <v>435</v>
      </c>
      <c r="C493" t="s">
        <v>1</v>
      </c>
      <c r="D493" t="s">
        <v>307</v>
      </c>
      <c r="E493" t="s">
        <v>308</v>
      </c>
      <c r="F493" t="s">
        <v>309</v>
      </c>
      <c r="G493">
        <v>1070</v>
      </c>
      <c r="H493">
        <v>1070</v>
      </c>
      <c r="I493">
        <v>1070</v>
      </c>
      <c r="J493">
        <v>1070</v>
      </c>
      <c r="L493" s="2" t="s">
        <v>310</v>
      </c>
      <c r="M493" s="2" t="s">
        <v>310</v>
      </c>
      <c r="N493" s="2" t="s">
        <v>310</v>
      </c>
      <c r="O493" s="2">
        <v>0</v>
      </c>
      <c r="P493" s="2">
        <v>0</v>
      </c>
      <c r="Q493" s="2" t="s">
        <v>310</v>
      </c>
      <c r="R493" s="2">
        <v>600</v>
      </c>
      <c r="S493" s="2" t="s">
        <v>310</v>
      </c>
      <c r="T493" s="2" t="s">
        <v>310</v>
      </c>
      <c r="U493" s="32">
        <f>+Tabla3[[#This Row],[EX SERVICE]]</f>
        <v>600</v>
      </c>
      <c r="V493" t="s">
        <v>179</v>
      </c>
    </row>
    <row r="494" spans="1:22" x14ac:dyDescent="0.25">
      <c r="A494" t="s">
        <v>422</v>
      </c>
      <c r="B494" s="1" t="s">
        <v>435</v>
      </c>
      <c r="C494" t="s">
        <v>1</v>
      </c>
      <c r="D494" t="s">
        <v>307</v>
      </c>
      <c r="E494" t="s">
        <v>308</v>
      </c>
      <c r="F494" t="s">
        <v>309</v>
      </c>
      <c r="G494">
        <v>1071</v>
      </c>
      <c r="H494">
        <v>1071</v>
      </c>
      <c r="I494">
        <v>1071</v>
      </c>
      <c r="J494">
        <v>1071</v>
      </c>
      <c r="L494" s="2" t="s">
        <v>310</v>
      </c>
      <c r="M494" s="2" t="s">
        <v>310</v>
      </c>
      <c r="N494" s="2" t="s">
        <v>310</v>
      </c>
      <c r="O494" s="2">
        <v>0</v>
      </c>
      <c r="P494" s="2">
        <v>0</v>
      </c>
      <c r="Q494" s="2" t="s">
        <v>310</v>
      </c>
      <c r="R494" s="2">
        <v>725</v>
      </c>
      <c r="S494" s="2" t="s">
        <v>310</v>
      </c>
      <c r="T494" s="2" t="s">
        <v>310</v>
      </c>
      <c r="U494" s="32">
        <f>+Tabla3[[#This Row],[EX SERVICE]]</f>
        <v>725</v>
      </c>
      <c r="V494" t="s">
        <v>179</v>
      </c>
    </row>
    <row r="495" spans="1:22" x14ac:dyDescent="0.25">
      <c r="A495" t="s">
        <v>422</v>
      </c>
      <c r="B495" s="1" t="s">
        <v>435</v>
      </c>
      <c r="C495" t="s">
        <v>1</v>
      </c>
      <c r="D495" t="s">
        <v>307</v>
      </c>
      <c r="E495" t="s">
        <v>308</v>
      </c>
      <c r="F495" t="s">
        <v>309</v>
      </c>
      <c r="G495">
        <v>1072</v>
      </c>
      <c r="H495">
        <v>1072</v>
      </c>
      <c r="I495">
        <v>1072</v>
      </c>
      <c r="J495">
        <v>1072</v>
      </c>
      <c r="L495" s="2" t="s">
        <v>310</v>
      </c>
      <c r="M495" s="2" t="s">
        <v>310</v>
      </c>
      <c r="N495" s="2" t="s">
        <v>310</v>
      </c>
      <c r="O495" s="2">
        <v>0</v>
      </c>
      <c r="P495" s="2">
        <v>0</v>
      </c>
      <c r="Q495" s="2" t="s">
        <v>310</v>
      </c>
      <c r="R495" s="2">
        <v>650</v>
      </c>
      <c r="S495" s="2" t="s">
        <v>310</v>
      </c>
      <c r="T495" s="2" t="s">
        <v>310</v>
      </c>
      <c r="U495" s="32">
        <f>+Tabla3[[#This Row],[EX SERVICE]]</f>
        <v>650</v>
      </c>
      <c r="V495" t="s">
        <v>179</v>
      </c>
    </row>
    <row r="496" spans="1:22" x14ac:dyDescent="0.25">
      <c r="A496" t="s">
        <v>422</v>
      </c>
      <c r="B496" s="1" t="s">
        <v>435</v>
      </c>
      <c r="C496" t="s">
        <v>1</v>
      </c>
      <c r="D496" t="s">
        <v>307</v>
      </c>
      <c r="E496" t="s">
        <v>308</v>
      </c>
      <c r="F496" t="s">
        <v>309</v>
      </c>
      <c r="G496">
        <v>1073</v>
      </c>
      <c r="H496">
        <v>1073</v>
      </c>
      <c r="I496">
        <v>1073</v>
      </c>
      <c r="J496">
        <v>1073</v>
      </c>
      <c r="L496" s="2" t="s">
        <v>310</v>
      </c>
      <c r="M496" s="2" t="s">
        <v>310</v>
      </c>
      <c r="N496" s="2" t="s">
        <v>310</v>
      </c>
      <c r="O496" s="2">
        <v>0</v>
      </c>
      <c r="P496" s="2">
        <v>0</v>
      </c>
      <c r="Q496" s="2" t="s">
        <v>310</v>
      </c>
      <c r="R496" s="2">
        <v>45</v>
      </c>
      <c r="S496" s="2" t="s">
        <v>310</v>
      </c>
      <c r="T496" s="2" t="s">
        <v>310</v>
      </c>
      <c r="U496" s="32">
        <f>+Tabla3[[#This Row],[EX SERVICE]]</f>
        <v>45</v>
      </c>
      <c r="V496" t="s">
        <v>179</v>
      </c>
    </row>
    <row r="497" spans="1:22" x14ac:dyDescent="0.25">
      <c r="A497" t="s">
        <v>422</v>
      </c>
      <c r="B497" s="1" t="s">
        <v>435</v>
      </c>
      <c r="C497" t="s">
        <v>1</v>
      </c>
      <c r="D497" t="s">
        <v>307</v>
      </c>
      <c r="E497" t="s">
        <v>308</v>
      </c>
      <c r="F497" t="s">
        <v>309</v>
      </c>
      <c r="G497">
        <v>1074</v>
      </c>
      <c r="H497">
        <v>1074</v>
      </c>
      <c r="I497">
        <v>1074</v>
      </c>
      <c r="J497">
        <v>1074</v>
      </c>
      <c r="L497" s="2" t="s">
        <v>310</v>
      </c>
      <c r="M497" s="2" t="s">
        <v>310</v>
      </c>
      <c r="N497" s="2" t="s">
        <v>310</v>
      </c>
      <c r="O497" s="2">
        <v>0</v>
      </c>
      <c r="P497" s="2">
        <v>0</v>
      </c>
      <c r="Q497" s="2" t="s">
        <v>310</v>
      </c>
      <c r="R497" s="2">
        <v>45</v>
      </c>
      <c r="S497" s="2" t="s">
        <v>310</v>
      </c>
      <c r="T497" s="2" t="s">
        <v>310</v>
      </c>
      <c r="U497" s="32">
        <f>+Tabla3[[#This Row],[EX SERVICE]]</f>
        <v>45</v>
      </c>
      <c r="V497" t="s">
        <v>179</v>
      </c>
    </row>
    <row r="498" spans="1:22" x14ac:dyDescent="0.25">
      <c r="A498" t="s">
        <v>422</v>
      </c>
      <c r="B498" s="1" t="s">
        <v>435</v>
      </c>
      <c r="C498" t="s">
        <v>1</v>
      </c>
      <c r="D498" t="s">
        <v>307</v>
      </c>
      <c r="E498" t="s">
        <v>308</v>
      </c>
      <c r="F498" t="s">
        <v>309</v>
      </c>
      <c r="G498">
        <v>1075</v>
      </c>
      <c r="H498">
        <v>1075</v>
      </c>
      <c r="I498">
        <v>1075</v>
      </c>
      <c r="J498">
        <v>1075</v>
      </c>
      <c r="L498" s="2" t="s">
        <v>310</v>
      </c>
      <c r="M498" s="2" t="s">
        <v>310</v>
      </c>
      <c r="N498" s="2" t="s">
        <v>310</v>
      </c>
      <c r="O498" s="2">
        <v>0</v>
      </c>
      <c r="P498" s="2">
        <v>0</v>
      </c>
      <c r="Q498" s="2" t="s">
        <v>310</v>
      </c>
      <c r="R498" s="2">
        <v>40</v>
      </c>
      <c r="S498" s="2" t="s">
        <v>310</v>
      </c>
      <c r="T498" s="2" t="s">
        <v>310</v>
      </c>
      <c r="U498" s="32">
        <f>+Tabla3[[#This Row],[EX SERVICE]]</f>
        <v>40</v>
      </c>
      <c r="V498" t="s">
        <v>179</v>
      </c>
    </row>
    <row r="499" spans="1:22" x14ac:dyDescent="0.25">
      <c r="A499" t="s">
        <v>422</v>
      </c>
      <c r="B499" s="1" t="s">
        <v>435</v>
      </c>
      <c r="C499" t="s">
        <v>1</v>
      </c>
      <c r="D499" t="s">
        <v>307</v>
      </c>
      <c r="E499" t="s">
        <v>308</v>
      </c>
      <c r="F499" t="s">
        <v>309</v>
      </c>
      <c r="G499">
        <v>1076</v>
      </c>
      <c r="H499">
        <v>1076</v>
      </c>
      <c r="I499">
        <v>1076</v>
      </c>
      <c r="J499">
        <v>1076</v>
      </c>
      <c r="L499" s="2" t="s">
        <v>310</v>
      </c>
      <c r="M499" s="2" t="s">
        <v>310</v>
      </c>
      <c r="N499" s="2" t="s">
        <v>310</v>
      </c>
      <c r="O499" s="2">
        <v>0</v>
      </c>
      <c r="P499" s="2">
        <v>0</v>
      </c>
      <c r="Q499" s="2" t="s">
        <v>310</v>
      </c>
      <c r="R499" s="2">
        <v>707.05</v>
      </c>
      <c r="S499" s="2" t="s">
        <v>310</v>
      </c>
      <c r="T499" s="2" t="s">
        <v>310</v>
      </c>
      <c r="U499" s="32">
        <f>+Tabla3[[#This Row],[EX SERVICE]]</f>
        <v>707.05</v>
      </c>
      <c r="V499" t="s">
        <v>179</v>
      </c>
    </row>
    <row r="500" spans="1:22" x14ac:dyDescent="0.25">
      <c r="A500" t="s">
        <v>422</v>
      </c>
      <c r="B500" s="1" t="s">
        <v>434</v>
      </c>
      <c r="C500" t="s">
        <v>1</v>
      </c>
      <c r="D500" t="s">
        <v>307</v>
      </c>
      <c r="E500" t="s">
        <v>308</v>
      </c>
      <c r="F500" t="s">
        <v>309</v>
      </c>
      <c r="G500">
        <v>1077</v>
      </c>
      <c r="H500">
        <v>1077</v>
      </c>
      <c r="I500">
        <v>1077</v>
      </c>
      <c r="J500">
        <v>1077</v>
      </c>
      <c r="L500" s="2" t="s">
        <v>310</v>
      </c>
      <c r="M500" s="2" t="s">
        <v>310</v>
      </c>
      <c r="N500" s="2" t="s">
        <v>310</v>
      </c>
      <c r="O500" s="2">
        <v>0</v>
      </c>
      <c r="P500" s="2">
        <v>0</v>
      </c>
      <c r="Q500" s="2" t="s">
        <v>310</v>
      </c>
      <c r="R500" s="2">
        <v>997.5</v>
      </c>
      <c r="S500" s="2" t="s">
        <v>310</v>
      </c>
      <c r="T500" s="2" t="s">
        <v>310</v>
      </c>
      <c r="U500" s="32">
        <f>+Tabla3[[#This Row],[EX SERVICE]]</f>
        <v>997.5</v>
      </c>
      <c r="V500" t="s">
        <v>179</v>
      </c>
    </row>
    <row r="501" spans="1:22" x14ac:dyDescent="0.25">
      <c r="A501" t="s">
        <v>422</v>
      </c>
      <c r="B501" s="1" t="s">
        <v>434</v>
      </c>
      <c r="C501" t="s">
        <v>1</v>
      </c>
      <c r="D501" t="s">
        <v>307</v>
      </c>
      <c r="E501" t="s">
        <v>308</v>
      </c>
      <c r="F501" t="s">
        <v>309</v>
      </c>
      <c r="G501">
        <v>1078</v>
      </c>
      <c r="H501">
        <v>1078</v>
      </c>
      <c r="I501">
        <v>1078</v>
      </c>
      <c r="J501">
        <v>1078</v>
      </c>
      <c r="L501" s="2" t="s">
        <v>310</v>
      </c>
      <c r="M501" s="2" t="s">
        <v>310</v>
      </c>
      <c r="N501" s="2" t="s">
        <v>310</v>
      </c>
      <c r="O501" s="2">
        <v>0</v>
      </c>
      <c r="P501" s="2">
        <v>0</v>
      </c>
      <c r="Q501" s="2" t="s">
        <v>310</v>
      </c>
      <c r="R501" s="2">
        <v>892.5</v>
      </c>
      <c r="S501" s="2" t="s">
        <v>310</v>
      </c>
      <c r="T501" s="2" t="s">
        <v>310</v>
      </c>
      <c r="U501" s="32">
        <f>+Tabla3[[#This Row],[EX SERVICE]]</f>
        <v>892.5</v>
      </c>
      <c r="V501" t="s">
        <v>179</v>
      </c>
    </row>
    <row r="502" spans="1:22" x14ac:dyDescent="0.25">
      <c r="A502" t="s">
        <v>422</v>
      </c>
      <c r="B502" s="1" t="s">
        <v>434</v>
      </c>
      <c r="C502" t="s">
        <v>1</v>
      </c>
      <c r="D502" t="s">
        <v>307</v>
      </c>
      <c r="E502" t="s">
        <v>308</v>
      </c>
      <c r="F502" t="s">
        <v>309</v>
      </c>
      <c r="G502">
        <v>1079</v>
      </c>
      <c r="H502">
        <v>1079</v>
      </c>
      <c r="I502">
        <v>1079</v>
      </c>
      <c r="J502">
        <v>1079</v>
      </c>
      <c r="L502" s="2" t="s">
        <v>310</v>
      </c>
      <c r="M502" s="2" t="s">
        <v>310</v>
      </c>
      <c r="N502" s="2" t="s">
        <v>310</v>
      </c>
      <c r="O502" s="2">
        <v>0</v>
      </c>
      <c r="P502" s="2">
        <v>0</v>
      </c>
      <c r="Q502" s="2" t="s">
        <v>310</v>
      </c>
      <c r="R502" s="2">
        <v>892.5</v>
      </c>
      <c r="S502" s="2" t="s">
        <v>310</v>
      </c>
      <c r="T502" s="2" t="s">
        <v>310</v>
      </c>
      <c r="U502" s="32">
        <f>+Tabla3[[#This Row],[EX SERVICE]]</f>
        <v>892.5</v>
      </c>
      <c r="V502" t="s">
        <v>179</v>
      </c>
    </row>
    <row r="503" spans="1:22" x14ac:dyDescent="0.25">
      <c r="A503" t="s">
        <v>422</v>
      </c>
      <c r="B503" s="1" t="s">
        <v>434</v>
      </c>
      <c r="C503" t="s">
        <v>1</v>
      </c>
      <c r="D503" t="s">
        <v>307</v>
      </c>
      <c r="E503" t="s">
        <v>308</v>
      </c>
      <c r="F503" t="s">
        <v>309</v>
      </c>
      <c r="G503">
        <v>1080</v>
      </c>
      <c r="H503">
        <v>1080</v>
      </c>
      <c r="I503">
        <v>1080</v>
      </c>
      <c r="J503">
        <v>1080</v>
      </c>
      <c r="L503" s="2" t="s">
        <v>310</v>
      </c>
      <c r="M503" s="2" t="s">
        <v>310</v>
      </c>
      <c r="N503" s="2" t="s">
        <v>310</v>
      </c>
      <c r="O503" s="2">
        <v>0</v>
      </c>
      <c r="P503" s="2">
        <v>0</v>
      </c>
      <c r="Q503" s="2" t="s">
        <v>310</v>
      </c>
      <c r="R503" s="2">
        <v>1052.5</v>
      </c>
      <c r="S503" s="2" t="s">
        <v>310</v>
      </c>
      <c r="T503" s="2" t="s">
        <v>310</v>
      </c>
      <c r="U503" s="32">
        <f>+Tabla3[[#This Row],[EX SERVICE]]</f>
        <v>1052.5</v>
      </c>
      <c r="V503" t="s">
        <v>179</v>
      </c>
    </row>
    <row r="504" spans="1:22" x14ac:dyDescent="0.25">
      <c r="A504" t="s">
        <v>422</v>
      </c>
      <c r="B504" s="1" t="s">
        <v>433</v>
      </c>
      <c r="C504" t="s">
        <v>1</v>
      </c>
      <c r="D504" t="s">
        <v>307</v>
      </c>
      <c r="E504" t="s">
        <v>308</v>
      </c>
      <c r="F504" t="s">
        <v>309</v>
      </c>
      <c r="G504">
        <v>1081</v>
      </c>
      <c r="H504">
        <v>1081</v>
      </c>
      <c r="I504">
        <v>1081</v>
      </c>
      <c r="J504">
        <v>1081</v>
      </c>
      <c r="L504" s="2" t="s">
        <v>310</v>
      </c>
      <c r="M504" s="2" t="s">
        <v>310</v>
      </c>
      <c r="N504" s="2" t="s">
        <v>310</v>
      </c>
      <c r="O504" s="2">
        <v>0</v>
      </c>
      <c r="P504" s="2">
        <v>0</v>
      </c>
      <c r="Q504" s="2" t="s">
        <v>310</v>
      </c>
      <c r="R504" s="2">
        <v>750</v>
      </c>
      <c r="S504" s="2" t="s">
        <v>310</v>
      </c>
      <c r="T504" s="2" t="s">
        <v>310</v>
      </c>
      <c r="U504" s="32">
        <f>+Tabla3[[#This Row],[EX SERVICE]]</f>
        <v>750</v>
      </c>
      <c r="V504" t="s">
        <v>179</v>
      </c>
    </row>
    <row r="505" spans="1:22" x14ac:dyDescent="0.25">
      <c r="A505" t="s">
        <v>422</v>
      </c>
      <c r="B505" s="1" t="s">
        <v>433</v>
      </c>
      <c r="C505" t="s">
        <v>1</v>
      </c>
      <c r="D505" t="s">
        <v>307</v>
      </c>
      <c r="E505" t="s">
        <v>308</v>
      </c>
      <c r="F505" t="s">
        <v>309</v>
      </c>
      <c r="G505">
        <v>1082</v>
      </c>
      <c r="H505">
        <v>1082</v>
      </c>
      <c r="I505">
        <v>1082</v>
      </c>
      <c r="J505">
        <v>1082</v>
      </c>
      <c r="L505" s="2" t="s">
        <v>310</v>
      </c>
      <c r="M505" s="2" t="s">
        <v>310</v>
      </c>
      <c r="N505" s="2" t="s">
        <v>310</v>
      </c>
      <c r="O505" s="2">
        <v>0</v>
      </c>
      <c r="P505" s="2">
        <v>0</v>
      </c>
      <c r="Q505" s="2" t="s">
        <v>310</v>
      </c>
      <c r="R505" s="2">
        <v>495</v>
      </c>
      <c r="S505" s="2" t="s">
        <v>310</v>
      </c>
      <c r="T505" s="2" t="s">
        <v>310</v>
      </c>
      <c r="U505" s="32">
        <f>+Tabla3[[#This Row],[EX SERVICE]]</f>
        <v>495</v>
      </c>
      <c r="V505" t="s">
        <v>179</v>
      </c>
    </row>
    <row r="506" spans="1:22" x14ac:dyDescent="0.25">
      <c r="A506" t="s">
        <v>422</v>
      </c>
      <c r="B506" s="1" t="s">
        <v>433</v>
      </c>
      <c r="C506" t="s">
        <v>1</v>
      </c>
      <c r="D506" t="s">
        <v>307</v>
      </c>
      <c r="E506" t="s">
        <v>308</v>
      </c>
      <c r="F506" t="s">
        <v>309</v>
      </c>
      <c r="G506">
        <v>1083</v>
      </c>
      <c r="H506">
        <v>1083</v>
      </c>
      <c r="I506">
        <v>1083</v>
      </c>
      <c r="J506">
        <v>1083</v>
      </c>
      <c r="L506" s="2" t="s">
        <v>310</v>
      </c>
      <c r="M506" s="2" t="s">
        <v>310</v>
      </c>
      <c r="N506" s="2" t="s">
        <v>310</v>
      </c>
      <c r="O506" s="2">
        <v>0</v>
      </c>
      <c r="P506" s="2">
        <v>0</v>
      </c>
      <c r="Q506" s="2" t="s">
        <v>310</v>
      </c>
      <c r="R506" s="2">
        <v>519.57000000000005</v>
      </c>
      <c r="S506" s="2" t="s">
        <v>310</v>
      </c>
      <c r="T506" s="2" t="s">
        <v>310</v>
      </c>
      <c r="U506" s="32">
        <f>+Tabla3[[#This Row],[EX SERVICE]]</f>
        <v>519.57000000000005</v>
      </c>
      <c r="V506" t="s">
        <v>179</v>
      </c>
    </row>
    <row r="507" spans="1:22" x14ac:dyDescent="0.25">
      <c r="A507" t="s">
        <v>422</v>
      </c>
      <c r="B507" s="1" t="s">
        <v>433</v>
      </c>
      <c r="C507" t="s">
        <v>1</v>
      </c>
      <c r="D507" t="s">
        <v>307</v>
      </c>
      <c r="E507" t="s">
        <v>308</v>
      </c>
      <c r="F507" t="s">
        <v>309</v>
      </c>
      <c r="G507">
        <v>1084</v>
      </c>
      <c r="H507">
        <v>1084</v>
      </c>
      <c r="I507">
        <v>1084</v>
      </c>
      <c r="J507">
        <v>1084</v>
      </c>
      <c r="L507" s="2" t="s">
        <v>310</v>
      </c>
      <c r="M507" s="2" t="s">
        <v>310</v>
      </c>
      <c r="N507" s="2" t="s">
        <v>310</v>
      </c>
      <c r="O507" s="2">
        <v>0</v>
      </c>
      <c r="P507" s="2">
        <v>0</v>
      </c>
      <c r="Q507" s="2" t="s">
        <v>310</v>
      </c>
      <c r="R507" s="2">
        <v>519.57000000000005</v>
      </c>
      <c r="S507" s="2" t="s">
        <v>310</v>
      </c>
      <c r="T507" s="2" t="s">
        <v>310</v>
      </c>
      <c r="U507" s="32">
        <f>+Tabla3[[#This Row],[EX SERVICE]]</f>
        <v>519.57000000000005</v>
      </c>
      <c r="V507" t="s">
        <v>179</v>
      </c>
    </row>
    <row r="508" spans="1:22" x14ac:dyDescent="0.25">
      <c r="A508" t="s">
        <v>422</v>
      </c>
      <c r="B508" s="1" t="s">
        <v>433</v>
      </c>
      <c r="C508" t="s">
        <v>1</v>
      </c>
      <c r="D508" t="s">
        <v>307</v>
      </c>
      <c r="E508" t="s">
        <v>308</v>
      </c>
      <c r="F508" t="s">
        <v>309</v>
      </c>
      <c r="G508">
        <v>1085</v>
      </c>
      <c r="H508">
        <v>1085</v>
      </c>
      <c r="I508">
        <v>1085</v>
      </c>
      <c r="J508">
        <v>1085</v>
      </c>
      <c r="L508" s="2" t="s">
        <v>310</v>
      </c>
      <c r="M508" s="2" t="s">
        <v>310</v>
      </c>
      <c r="N508" s="2" t="s">
        <v>310</v>
      </c>
      <c r="O508" s="2">
        <v>0</v>
      </c>
      <c r="P508" s="2">
        <v>0</v>
      </c>
      <c r="Q508" s="2" t="s">
        <v>310</v>
      </c>
      <c r="R508" s="2">
        <v>300</v>
      </c>
      <c r="S508" s="2" t="s">
        <v>310</v>
      </c>
      <c r="T508" s="2" t="s">
        <v>310</v>
      </c>
      <c r="U508" s="32">
        <f>+Tabla3[[#This Row],[EX SERVICE]]</f>
        <v>300</v>
      </c>
      <c r="V508" t="s">
        <v>179</v>
      </c>
    </row>
    <row r="509" spans="1:22" x14ac:dyDescent="0.25">
      <c r="A509" t="s">
        <v>422</v>
      </c>
      <c r="B509" s="1" t="s">
        <v>433</v>
      </c>
      <c r="C509" t="s">
        <v>1</v>
      </c>
      <c r="D509" t="s">
        <v>307</v>
      </c>
      <c r="E509" t="s">
        <v>308</v>
      </c>
      <c r="F509" t="s">
        <v>309</v>
      </c>
      <c r="G509">
        <v>1086</v>
      </c>
      <c r="H509">
        <v>1086</v>
      </c>
      <c r="I509">
        <v>1086</v>
      </c>
      <c r="J509">
        <v>1086</v>
      </c>
      <c r="L509" s="2" t="s">
        <v>310</v>
      </c>
      <c r="M509" s="2" t="s">
        <v>310</v>
      </c>
      <c r="N509" s="2" t="s">
        <v>310</v>
      </c>
      <c r="O509" s="2">
        <v>0</v>
      </c>
      <c r="P509" s="2">
        <v>0</v>
      </c>
      <c r="Q509" s="2" t="s">
        <v>310</v>
      </c>
      <c r="R509" s="2">
        <v>990</v>
      </c>
      <c r="S509" s="2" t="s">
        <v>310</v>
      </c>
      <c r="T509" s="2" t="s">
        <v>310</v>
      </c>
      <c r="U509" s="32">
        <f>+Tabla3[[#This Row],[EX SERVICE]]</f>
        <v>990</v>
      </c>
      <c r="V509" t="s">
        <v>179</v>
      </c>
    </row>
    <row r="510" spans="1:22" x14ac:dyDescent="0.25">
      <c r="A510" t="s">
        <v>422</v>
      </c>
      <c r="B510" s="1" t="s">
        <v>432</v>
      </c>
      <c r="C510" t="s">
        <v>1</v>
      </c>
      <c r="D510" t="s">
        <v>307</v>
      </c>
      <c r="E510" t="s">
        <v>308</v>
      </c>
      <c r="F510" t="s">
        <v>309</v>
      </c>
      <c r="G510">
        <v>1087</v>
      </c>
      <c r="H510">
        <v>1087</v>
      </c>
      <c r="I510">
        <v>1087</v>
      </c>
      <c r="J510">
        <v>1087</v>
      </c>
      <c r="L510" s="2" t="s">
        <v>310</v>
      </c>
      <c r="M510" s="2" t="s">
        <v>310</v>
      </c>
      <c r="N510" s="2" t="s">
        <v>310</v>
      </c>
      <c r="O510" s="2">
        <v>0</v>
      </c>
      <c r="P510" s="2">
        <v>0</v>
      </c>
      <c r="Q510" s="2" t="s">
        <v>310</v>
      </c>
      <c r="R510" s="2">
        <v>95</v>
      </c>
      <c r="S510" s="2" t="s">
        <v>310</v>
      </c>
      <c r="T510" s="2" t="s">
        <v>310</v>
      </c>
      <c r="U510" s="32">
        <f>+Tabla3[[#This Row],[EX SERVICE]]</f>
        <v>95</v>
      </c>
      <c r="V510" t="s">
        <v>179</v>
      </c>
    </row>
    <row r="511" spans="1:22" x14ac:dyDescent="0.25">
      <c r="A511" t="s">
        <v>422</v>
      </c>
      <c r="B511" s="1" t="s">
        <v>432</v>
      </c>
      <c r="C511" t="s">
        <v>1</v>
      </c>
      <c r="D511" t="s">
        <v>307</v>
      </c>
      <c r="E511" t="s">
        <v>308</v>
      </c>
      <c r="F511" t="s">
        <v>309</v>
      </c>
      <c r="G511">
        <v>1088</v>
      </c>
      <c r="H511">
        <v>1088</v>
      </c>
      <c r="I511">
        <v>1088</v>
      </c>
      <c r="J511">
        <v>1088</v>
      </c>
      <c r="L511" s="2" t="s">
        <v>310</v>
      </c>
      <c r="M511" s="2" t="s">
        <v>310</v>
      </c>
      <c r="N511" s="2" t="s">
        <v>310</v>
      </c>
      <c r="O511" s="2">
        <v>0</v>
      </c>
      <c r="P511" s="2">
        <v>0</v>
      </c>
      <c r="Q511" s="2" t="s">
        <v>310</v>
      </c>
      <c r="R511" s="2">
        <v>95</v>
      </c>
      <c r="S511" s="2" t="s">
        <v>310</v>
      </c>
      <c r="T511" s="2" t="s">
        <v>310</v>
      </c>
      <c r="U511" s="32">
        <f>+Tabla3[[#This Row],[EX SERVICE]]</f>
        <v>95</v>
      </c>
      <c r="V511" t="s">
        <v>179</v>
      </c>
    </row>
    <row r="512" spans="1:22" x14ac:dyDescent="0.25">
      <c r="A512" t="s">
        <v>422</v>
      </c>
      <c r="B512" s="1" t="s">
        <v>432</v>
      </c>
      <c r="C512" t="s">
        <v>1</v>
      </c>
      <c r="D512" t="s">
        <v>307</v>
      </c>
      <c r="E512" t="s">
        <v>308</v>
      </c>
      <c r="F512" t="s">
        <v>309</v>
      </c>
      <c r="G512">
        <v>1089</v>
      </c>
      <c r="H512">
        <v>1089</v>
      </c>
      <c r="I512">
        <v>1089</v>
      </c>
      <c r="J512">
        <v>1089</v>
      </c>
      <c r="L512" s="2" t="s">
        <v>310</v>
      </c>
      <c r="M512" s="2" t="s">
        <v>310</v>
      </c>
      <c r="N512" s="2" t="s">
        <v>310</v>
      </c>
      <c r="O512" s="2">
        <v>0</v>
      </c>
      <c r="P512" s="2">
        <v>0</v>
      </c>
      <c r="Q512" s="2" t="s">
        <v>310</v>
      </c>
      <c r="R512" s="2">
        <v>750</v>
      </c>
      <c r="S512" s="2" t="s">
        <v>310</v>
      </c>
      <c r="T512" s="2" t="s">
        <v>310</v>
      </c>
      <c r="U512" s="32">
        <f>+Tabla3[[#This Row],[EX SERVICE]]</f>
        <v>750</v>
      </c>
      <c r="V512" t="s">
        <v>179</v>
      </c>
    </row>
    <row r="513" spans="1:22" x14ac:dyDescent="0.25">
      <c r="A513" t="s">
        <v>422</v>
      </c>
      <c r="B513" s="1" t="s">
        <v>432</v>
      </c>
      <c r="C513" t="s">
        <v>1</v>
      </c>
      <c r="D513" t="s">
        <v>307</v>
      </c>
      <c r="E513" t="s">
        <v>308</v>
      </c>
      <c r="F513" t="s">
        <v>309</v>
      </c>
      <c r="G513">
        <v>1090</v>
      </c>
      <c r="H513">
        <v>1090</v>
      </c>
      <c r="I513">
        <v>1090</v>
      </c>
      <c r="J513">
        <v>1090</v>
      </c>
      <c r="L513" s="2" t="s">
        <v>310</v>
      </c>
      <c r="M513" s="2" t="s">
        <v>310</v>
      </c>
      <c r="N513" s="2" t="s">
        <v>310</v>
      </c>
      <c r="O513" s="2">
        <v>0</v>
      </c>
      <c r="P513" s="2">
        <v>0</v>
      </c>
      <c r="Q513" s="2" t="s">
        <v>310</v>
      </c>
      <c r="R513" s="2">
        <v>707.05</v>
      </c>
      <c r="S513" s="2" t="s">
        <v>310</v>
      </c>
      <c r="T513" s="2" t="s">
        <v>310</v>
      </c>
      <c r="U513" s="32">
        <f>+Tabla3[[#This Row],[EX SERVICE]]</f>
        <v>707.05</v>
      </c>
      <c r="V513" t="s">
        <v>179</v>
      </c>
    </row>
    <row r="514" spans="1:22" x14ac:dyDescent="0.25">
      <c r="A514" t="s">
        <v>422</v>
      </c>
      <c r="B514" s="1" t="s">
        <v>432</v>
      </c>
      <c r="C514" t="s">
        <v>1</v>
      </c>
      <c r="D514" t="s">
        <v>307</v>
      </c>
      <c r="E514" t="s">
        <v>308</v>
      </c>
      <c r="F514" t="s">
        <v>309</v>
      </c>
      <c r="G514">
        <v>1091</v>
      </c>
      <c r="H514">
        <v>1091</v>
      </c>
      <c r="I514">
        <v>1091</v>
      </c>
      <c r="J514">
        <v>1091</v>
      </c>
      <c r="L514" s="2" t="s">
        <v>310</v>
      </c>
      <c r="M514" s="2" t="s">
        <v>310</v>
      </c>
      <c r="N514" s="2" t="s">
        <v>310</v>
      </c>
      <c r="O514" s="2">
        <v>0</v>
      </c>
      <c r="P514" s="2">
        <v>0</v>
      </c>
      <c r="Q514" s="2" t="s">
        <v>310</v>
      </c>
      <c r="R514" s="2">
        <v>711.62</v>
      </c>
      <c r="S514" s="2" t="s">
        <v>310</v>
      </c>
      <c r="T514" s="2" t="s">
        <v>310</v>
      </c>
      <c r="U514" s="32">
        <f>+Tabla3[[#This Row],[EX SERVICE]]</f>
        <v>711.62</v>
      </c>
      <c r="V514" t="s">
        <v>179</v>
      </c>
    </row>
    <row r="515" spans="1:22" x14ac:dyDescent="0.25">
      <c r="A515" t="s">
        <v>422</v>
      </c>
      <c r="B515" s="1" t="s">
        <v>432</v>
      </c>
      <c r="C515" t="s">
        <v>1</v>
      </c>
      <c r="D515" t="s">
        <v>307</v>
      </c>
      <c r="E515" t="s">
        <v>308</v>
      </c>
      <c r="F515" t="s">
        <v>309</v>
      </c>
      <c r="G515">
        <v>1092</v>
      </c>
      <c r="H515">
        <v>1092</v>
      </c>
      <c r="I515">
        <v>1092</v>
      </c>
      <c r="J515">
        <v>1092</v>
      </c>
      <c r="L515" s="2" t="s">
        <v>310</v>
      </c>
      <c r="M515" s="2" t="s">
        <v>310</v>
      </c>
      <c r="N515" s="2" t="s">
        <v>310</v>
      </c>
      <c r="O515" s="2">
        <v>0</v>
      </c>
      <c r="P515" s="2">
        <v>0</v>
      </c>
      <c r="Q515" s="2" t="s">
        <v>310</v>
      </c>
      <c r="R515" s="2">
        <v>500</v>
      </c>
      <c r="S515" s="2" t="s">
        <v>310</v>
      </c>
      <c r="T515" s="2" t="s">
        <v>310</v>
      </c>
      <c r="U515" s="32">
        <f>+Tabla3[[#This Row],[EX SERVICE]]</f>
        <v>500</v>
      </c>
      <c r="V515" t="s">
        <v>179</v>
      </c>
    </row>
    <row r="516" spans="1:22" x14ac:dyDescent="0.25">
      <c r="A516" t="s">
        <v>422</v>
      </c>
      <c r="B516" s="1" t="s">
        <v>432</v>
      </c>
      <c r="C516" t="s">
        <v>1</v>
      </c>
      <c r="D516" t="s">
        <v>307</v>
      </c>
      <c r="E516" t="s">
        <v>308</v>
      </c>
      <c r="F516" t="s">
        <v>309</v>
      </c>
      <c r="G516">
        <v>1093</v>
      </c>
      <c r="H516">
        <v>1093</v>
      </c>
      <c r="I516">
        <v>1093</v>
      </c>
      <c r="J516">
        <v>1093</v>
      </c>
      <c r="L516" s="2" t="s">
        <v>310</v>
      </c>
      <c r="M516" s="2" t="s">
        <v>310</v>
      </c>
      <c r="N516" s="2" t="s">
        <v>310</v>
      </c>
      <c r="O516" s="2">
        <v>0</v>
      </c>
      <c r="P516" s="2">
        <v>0</v>
      </c>
      <c r="Q516" s="2" t="s">
        <v>310</v>
      </c>
      <c r="R516" s="2">
        <v>1291.95</v>
      </c>
      <c r="S516" s="2" t="s">
        <v>310</v>
      </c>
      <c r="T516" s="2" t="s">
        <v>310</v>
      </c>
      <c r="U516" s="32">
        <f>+Tabla3[[#This Row],[EX SERVICE]]</f>
        <v>1291.95</v>
      </c>
      <c r="V516" t="s">
        <v>179</v>
      </c>
    </row>
    <row r="517" spans="1:22" x14ac:dyDescent="0.25">
      <c r="A517" t="s">
        <v>422</v>
      </c>
      <c r="B517" s="1" t="s">
        <v>432</v>
      </c>
      <c r="C517" t="s">
        <v>1</v>
      </c>
      <c r="D517" t="s">
        <v>307</v>
      </c>
      <c r="E517" t="s">
        <v>308</v>
      </c>
      <c r="F517" t="s">
        <v>309</v>
      </c>
      <c r="G517">
        <v>1094</v>
      </c>
      <c r="H517">
        <v>1094</v>
      </c>
      <c r="I517">
        <v>1094</v>
      </c>
      <c r="J517">
        <v>1094</v>
      </c>
      <c r="L517" s="2" t="s">
        <v>310</v>
      </c>
      <c r="M517" s="2" t="s">
        <v>310</v>
      </c>
      <c r="N517" s="2" t="s">
        <v>310</v>
      </c>
      <c r="O517" s="2">
        <v>0</v>
      </c>
      <c r="P517" s="2">
        <v>0</v>
      </c>
      <c r="Q517" s="2" t="s">
        <v>310</v>
      </c>
      <c r="R517" s="2">
        <v>550</v>
      </c>
      <c r="S517" s="2" t="s">
        <v>310</v>
      </c>
      <c r="T517" s="2" t="s">
        <v>310</v>
      </c>
      <c r="U517" s="32">
        <f>+Tabla3[[#This Row],[EX SERVICE]]</f>
        <v>550</v>
      </c>
      <c r="V517" t="s">
        <v>179</v>
      </c>
    </row>
    <row r="518" spans="1:22" x14ac:dyDescent="0.25">
      <c r="A518" t="s">
        <v>422</v>
      </c>
      <c r="B518" s="1" t="s">
        <v>431</v>
      </c>
      <c r="C518" t="s">
        <v>1</v>
      </c>
      <c r="D518" t="s">
        <v>307</v>
      </c>
      <c r="E518" t="s">
        <v>308</v>
      </c>
      <c r="F518" t="s">
        <v>309</v>
      </c>
      <c r="G518">
        <v>1095</v>
      </c>
      <c r="H518">
        <v>1095</v>
      </c>
      <c r="I518">
        <v>1095</v>
      </c>
      <c r="J518">
        <v>1095</v>
      </c>
      <c r="L518" s="2" t="s">
        <v>310</v>
      </c>
      <c r="M518" s="2" t="s">
        <v>310</v>
      </c>
      <c r="N518" s="2" t="s">
        <v>310</v>
      </c>
      <c r="O518" s="2">
        <v>0</v>
      </c>
      <c r="P518" s="2">
        <v>0</v>
      </c>
      <c r="Q518" s="2" t="s">
        <v>310</v>
      </c>
      <c r="R518" s="2">
        <v>80</v>
      </c>
      <c r="S518" s="2" t="s">
        <v>310</v>
      </c>
      <c r="T518" s="2" t="s">
        <v>310</v>
      </c>
      <c r="U518" s="32">
        <f>+Tabla3[[#This Row],[EX SERVICE]]</f>
        <v>80</v>
      </c>
      <c r="V518" t="s">
        <v>179</v>
      </c>
    </row>
    <row r="519" spans="1:22" x14ac:dyDescent="0.25">
      <c r="A519" t="s">
        <v>422</v>
      </c>
      <c r="B519" s="1" t="s">
        <v>431</v>
      </c>
      <c r="C519" t="s">
        <v>1</v>
      </c>
      <c r="D519" t="s">
        <v>307</v>
      </c>
      <c r="E519" t="s">
        <v>308</v>
      </c>
      <c r="F519" t="s">
        <v>309</v>
      </c>
      <c r="G519">
        <v>1096</v>
      </c>
      <c r="H519">
        <v>1096</v>
      </c>
      <c r="I519">
        <v>1096</v>
      </c>
      <c r="J519">
        <v>1096</v>
      </c>
      <c r="L519" s="2" t="s">
        <v>310</v>
      </c>
      <c r="M519" s="2" t="s">
        <v>310</v>
      </c>
      <c r="N519" s="2" t="s">
        <v>310</v>
      </c>
      <c r="O519" s="2">
        <v>0</v>
      </c>
      <c r="P519" s="2">
        <v>0</v>
      </c>
      <c r="Q519" s="2" t="s">
        <v>310</v>
      </c>
      <c r="R519" s="2">
        <v>45</v>
      </c>
      <c r="S519" s="2" t="s">
        <v>310</v>
      </c>
      <c r="T519" s="2" t="s">
        <v>310</v>
      </c>
      <c r="U519" s="32">
        <f>+Tabla3[[#This Row],[EX SERVICE]]</f>
        <v>45</v>
      </c>
      <c r="V519" t="s">
        <v>179</v>
      </c>
    </row>
    <row r="520" spans="1:22" x14ac:dyDescent="0.25">
      <c r="A520" t="s">
        <v>422</v>
      </c>
      <c r="B520" s="1" t="s">
        <v>431</v>
      </c>
      <c r="C520" t="s">
        <v>1</v>
      </c>
      <c r="D520" t="s">
        <v>307</v>
      </c>
      <c r="E520" t="s">
        <v>308</v>
      </c>
      <c r="F520" t="s">
        <v>309</v>
      </c>
      <c r="G520">
        <v>1097</v>
      </c>
      <c r="H520">
        <v>1097</v>
      </c>
      <c r="I520">
        <v>1097</v>
      </c>
      <c r="J520">
        <v>1097</v>
      </c>
      <c r="L520" s="2" t="s">
        <v>310</v>
      </c>
      <c r="M520" s="2" t="s">
        <v>310</v>
      </c>
      <c r="N520" s="2" t="s">
        <v>310</v>
      </c>
      <c r="O520" s="2">
        <v>0</v>
      </c>
      <c r="P520" s="2">
        <v>0</v>
      </c>
      <c r="Q520" s="2" t="s">
        <v>310</v>
      </c>
      <c r="R520" s="2">
        <v>725</v>
      </c>
      <c r="S520" s="2" t="s">
        <v>310</v>
      </c>
      <c r="T520" s="2" t="s">
        <v>310</v>
      </c>
      <c r="U520" s="32">
        <f>+Tabla3[[#This Row],[EX SERVICE]]</f>
        <v>725</v>
      </c>
      <c r="V520" t="s">
        <v>179</v>
      </c>
    </row>
    <row r="521" spans="1:22" x14ac:dyDescent="0.25">
      <c r="A521" t="s">
        <v>422</v>
      </c>
      <c r="B521" s="1" t="s">
        <v>431</v>
      </c>
      <c r="C521" t="s">
        <v>1</v>
      </c>
      <c r="D521" t="s">
        <v>307</v>
      </c>
      <c r="E521" t="s">
        <v>308</v>
      </c>
      <c r="F521" t="s">
        <v>309</v>
      </c>
      <c r="G521">
        <v>1098</v>
      </c>
      <c r="H521">
        <v>1098</v>
      </c>
      <c r="I521">
        <v>1098</v>
      </c>
      <c r="J521">
        <v>1098</v>
      </c>
      <c r="L521" s="2" t="s">
        <v>310</v>
      </c>
      <c r="M521" s="2" t="s">
        <v>310</v>
      </c>
      <c r="N521" s="2" t="s">
        <v>310</v>
      </c>
      <c r="O521" s="2">
        <v>0</v>
      </c>
      <c r="P521" s="2">
        <v>0</v>
      </c>
      <c r="Q521" s="2" t="s">
        <v>310</v>
      </c>
      <c r="R521" s="2">
        <v>45</v>
      </c>
      <c r="S521" s="2" t="s">
        <v>310</v>
      </c>
      <c r="T521" s="2" t="s">
        <v>310</v>
      </c>
      <c r="U521" s="32">
        <f>+Tabla3[[#This Row],[EX SERVICE]]</f>
        <v>45</v>
      </c>
      <c r="V521" t="s">
        <v>179</v>
      </c>
    </row>
    <row r="522" spans="1:22" x14ac:dyDescent="0.25">
      <c r="A522" t="s">
        <v>422</v>
      </c>
      <c r="B522" s="1" t="s">
        <v>431</v>
      </c>
      <c r="C522" t="s">
        <v>1</v>
      </c>
      <c r="D522" t="s">
        <v>307</v>
      </c>
      <c r="E522" t="s">
        <v>308</v>
      </c>
      <c r="F522" t="s">
        <v>309</v>
      </c>
      <c r="G522">
        <v>1099</v>
      </c>
      <c r="H522">
        <v>1099</v>
      </c>
      <c r="I522">
        <v>1099</v>
      </c>
      <c r="J522">
        <v>1099</v>
      </c>
      <c r="L522" s="2" t="s">
        <v>310</v>
      </c>
      <c r="M522" s="2" t="s">
        <v>310</v>
      </c>
      <c r="N522" s="2" t="s">
        <v>310</v>
      </c>
      <c r="O522" s="2">
        <v>0</v>
      </c>
      <c r="P522" s="2">
        <v>0</v>
      </c>
      <c r="Q522" s="2" t="s">
        <v>310</v>
      </c>
      <c r="R522" s="2">
        <v>250</v>
      </c>
      <c r="S522" s="2" t="s">
        <v>310</v>
      </c>
      <c r="T522" s="2" t="s">
        <v>310</v>
      </c>
      <c r="U522" s="32">
        <f>+Tabla3[[#This Row],[EX SERVICE]]</f>
        <v>250</v>
      </c>
      <c r="V522" t="s">
        <v>179</v>
      </c>
    </row>
    <row r="523" spans="1:22" x14ac:dyDescent="0.25">
      <c r="A523" t="s">
        <v>422</v>
      </c>
      <c r="B523" s="1" t="s">
        <v>431</v>
      </c>
      <c r="C523" t="s">
        <v>1</v>
      </c>
      <c r="D523" t="s">
        <v>307</v>
      </c>
      <c r="E523" t="s">
        <v>308</v>
      </c>
      <c r="F523" t="s">
        <v>309</v>
      </c>
      <c r="G523">
        <v>1100</v>
      </c>
      <c r="H523">
        <v>1100</v>
      </c>
      <c r="I523">
        <v>1100</v>
      </c>
      <c r="J523">
        <v>1100</v>
      </c>
      <c r="L523" s="2" t="s">
        <v>310</v>
      </c>
      <c r="M523" s="2" t="s">
        <v>310</v>
      </c>
      <c r="N523" s="2" t="s">
        <v>310</v>
      </c>
      <c r="O523" s="2">
        <v>0</v>
      </c>
      <c r="P523" s="2">
        <v>0</v>
      </c>
      <c r="Q523" s="2" t="s">
        <v>310</v>
      </c>
      <c r="R523" s="2">
        <v>418.22</v>
      </c>
      <c r="S523" s="2" t="s">
        <v>310</v>
      </c>
      <c r="T523" s="2" t="s">
        <v>310</v>
      </c>
      <c r="U523" s="32">
        <f>+Tabla3[[#This Row],[EX SERVICE]]</f>
        <v>418.22</v>
      </c>
      <c r="V523" t="s">
        <v>179</v>
      </c>
    </row>
    <row r="524" spans="1:22" x14ac:dyDescent="0.25">
      <c r="A524" t="s">
        <v>422</v>
      </c>
      <c r="B524" s="1" t="s">
        <v>431</v>
      </c>
      <c r="C524" t="s">
        <v>1</v>
      </c>
      <c r="D524" t="s">
        <v>307</v>
      </c>
      <c r="E524" t="s">
        <v>308</v>
      </c>
      <c r="F524" t="s">
        <v>309</v>
      </c>
      <c r="G524">
        <v>1101</v>
      </c>
      <c r="H524">
        <v>1101</v>
      </c>
      <c r="I524">
        <v>1101</v>
      </c>
      <c r="J524">
        <v>1101</v>
      </c>
      <c r="L524" s="2" t="s">
        <v>310</v>
      </c>
      <c r="M524" s="2" t="s">
        <v>310</v>
      </c>
      <c r="N524" s="2" t="s">
        <v>310</v>
      </c>
      <c r="O524" s="2">
        <v>0</v>
      </c>
      <c r="P524" s="2">
        <v>0</v>
      </c>
      <c r="Q524" s="2" t="s">
        <v>310</v>
      </c>
      <c r="R524" s="2">
        <v>1050</v>
      </c>
      <c r="S524" s="2" t="s">
        <v>310</v>
      </c>
      <c r="T524" s="2" t="s">
        <v>310</v>
      </c>
      <c r="U524" s="32">
        <f>+Tabla3[[#This Row],[EX SERVICE]]</f>
        <v>1050</v>
      </c>
      <c r="V524" t="s">
        <v>179</v>
      </c>
    </row>
    <row r="525" spans="1:22" x14ac:dyDescent="0.25">
      <c r="A525" t="s">
        <v>422</v>
      </c>
      <c r="B525" s="1" t="s">
        <v>430</v>
      </c>
      <c r="C525" t="s">
        <v>1</v>
      </c>
      <c r="D525" t="s">
        <v>307</v>
      </c>
      <c r="E525" t="s">
        <v>308</v>
      </c>
      <c r="F525" t="s">
        <v>309</v>
      </c>
      <c r="G525">
        <v>1102</v>
      </c>
      <c r="H525">
        <v>1102</v>
      </c>
      <c r="I525">
        <v>1102</v>
      </c>
      <c r="J525">
        <v>1102</v>
      </c>
      <c r="L525" s="2" t="s">
        <v>310</v>
      </c>
      <c r="M525" s="2" t="s">
        <v>310</v>
      </c>
      <c r="N525" s="2" t="s">
        <v>310</v>
      </c>
      <c r="O525" s="2">
        <v>0</v>
      </c>
      <c r="P525" s="2">
        <v>0</v>
      </c>
      <c r="Q525" s="2" t="s">
        <v>310</v>
      </c>
      <c r="R525" s="2">
        <v>300</v>
      </c>
      <c r="S525" s="2" t="s">
        <v>310</v>
      </c>
      <c r="T525" s="2" t="s">
        <v>310</v>
      </c>
      <c r="U525" s="32">
        <f>+Tabla3[[#This Row],[EX SERVICE]]</f>
        <v>300</v>
      </c>
      <c r="V525" t="s">
        <v>179</v>
      </c>
    </row>
    <row r="526" spans="1:22" x14ac:dyDescent="0.25">
      <c r="A526" t="s">
        <v>422</v>
      </c>
      <c r="B526" s="1" t="s">
        <v>430</v>
      </c>
      <c r="C526" t="s">
        <v>1</v>
      </c>
      <c r="D526" t="s">
        <v>307</v>
      </c>
      <c r="E526" t="s">
        <v>308</v>
      </c>
      <c r="F526" t="s">
        <v>309</v>
      </c>
      <c r="G526">
        <v>1103</v>
      </c>
      <c r="H526">
        <v>1103</v>
      </c>
      <c r="I526">
        <v>1103</v>
      </c>
      <c r="J526">
        <v>1103</v>
      </c>
      <c r="L526" s="2" t="s">
        <v>310</v>
      </c>
      <c r="M526" s="2" t="s">
        <v>310</v>
      </c>
      <c r="N526" s="2" t="s">
        <v>310</v>
      </c>
      <c r="O526" s="2">
        <v>0</v>
      </c>
      <c r="P526" s="2">
        <v>0</v>
      </c>
      <c r="Q526" s="2" t="s">
        <v>310</v>
      </c>
      <c r="R526" s="2">
        <v>650</v>
      </c>
      <c r="S526" s="2" t="s">
        <v>310</v>
      </c>
      <c r="T526" s="2" t="s">
        <v>310</v>
      </c>
      <c r="U526" s="32">
        <f>+Tabla3[[#This Row],[EX SERVICE]]</f>
        <v>650</v>
      </c>
      <c r="V526" t="s">
        <v>179</v>
      </c>
    </row>
    <row r="527" spans="1:22" x14ac:dyDescent="0.25">
      <c r="A527" t="s">
        <v>422</v>
      </c>
      <c r="B527" s="1" t="s">
        <v>430</v>
      </c>
      <c r="C527" t="s">
        <v>1</v>
      </c>
      <c r="D527" t="s">
        <v>307</v>
      </c>
      <c r="E527" t="s">
        <v>308</v>
      </c>
      <c r="F527" t="s">
        <v>309</v>
      </c>
      <c r="G527">
        <v>1104</v>
      </c>
      <c r="H527">
        <v>1104</v>
      </c>
      <c r="I527">
        <v>1104</v>
      </c>
      <c r="J527">
        <v>1104</v>
      </c>
      <c r="L527" s="2" t="s">
        <v>310</v>
      </c>
      <c r="M527" s="2" t="s">
        <v>310</v>
      </c>
      <c r="N527" s="2" t="s">
        <v>310</v>
      </c>
      <c r="O527" s="2">
        <v>0</v>
      </c>
      <c r="P527" s="2">
        <v>0</v>
      </c>
      <c r="Q527" s="2" t="s">
        <v>310</v>
      </c>
      <c r="R527" s="2">
        <v>55</v>
      </c>
      <c r="S527" s="2" t="s">
        <v>310</v>
      </c>
      <c r="T527" s="2" t="s">
        <v>310</v>
      </c>
      <c r="U527" s="32">
        <f>+Tabla3[[#This Row],[EX SERVICE]]</f>
        <v>55</v>
      </c>
      <c r="V527" t="s">
        <v>179</v>
      </c>
    </row>
    <row r="528" spans="1:22" x14ac:dyDescent="0.25">
      <c r="A528" t="s">
        <v>422</v>
      </c>
      <c r="B528" s="1" t="s">
        <v>430</v>
      </c>
      <c r="C528" t="s">
        <v>1</v>
      </c>
      <c r="D528" t="s">
        <v>307</v>
      </c>
      <c r="E528" t="s">
        <v>308</v>
      </c>
      <c r="F528" t="s">
        <v>309</v>
      </c>
      <c r="G528">
        <v>1105</v>
      </c>
      <c r="H528">
        <v>1105</v>
      </c>
      <c r="I528">
        <v>1105</v>
      </c>
      <c r="J528">
        <v>1105</v>
      </c>
      <c r="L528" s="2" t="s">
        <v>310</v>
      </c>
      <c r="M528" s="2" t="s">
        <v>310</v>
      </c>
      <c r="N528" s="2" t="s">
        <v>310</v>
      </c>
      <c r="O528" s="2">
        <v>0</v>
      </c>
      <c r="P528" s="2">
        <v>0</v>
      </c>
      <c r="Q528" s="2" t="s">
        <v>310</v>
      </c>
      <c r="R528" s="2">
        <v>650</v>
      </c>
      <c r="S528" s="2" t="s">
        <v>310</v>
      </c>
      <c r="T528" s="2" t="s">
        <v>310</v>
      </c>
      <c r="U528" s="32">
        <f>+Tabla3[[#This Row],[EX SERVICE]]</f>
        <v>650</v>
      </c>
      <c r="V528" t="s">
        <v>179</v>
      </c>
    </row>
    <row r="529" spans="1:22" x14ac:dyDescent="0.25">
      <c r="A529" t="s">
        <v>422</v>
      </c>
      <c r="B529" s="1" t="s">
        <v>430</v>
      </c>
      <c r="C529" t="s">
        <v>1</v>
      </c>
      <c r="D529" t="s">
        <v>307</v>
      </c>
      <c r="E529" t="s">
        <v>308</v>
      </c>
      <c r="F529" t="s">
        <v>309</v>
      </c>
      <c r="G529">
        <v>1106</v>
      </c>
      <c r="H529">
        <v>1106</v>
      </c>
      <c r="I529">
        <v>1106</v>
      </c>
      <c r="J529">
        <v>1106</v>
      </c>
      <c r="L529" s="2" t="s">
        <v>310</v>
      </c>
      <c r="M529" s="2" t="s">
        <v>310</v>
      </c>
      <c r="N529" s="2" t="s">
        <v>310</v>
      </c>
      <c r="O529" s="2">
        <v>0</v>
      </c>
      <c r="P529" s="2">
        <v>0</v>
      </c>
      <c r="Q529" s="2" t="s">
        <v>310</v>
      </c>
      <c r="R529" s="2">
        <v>650</v>
      </c>
      <c r="S529" s="2" t="s">
        <v>310</v>
      </c>
      <c r="T529" s="2" t="s">
        <v>310</v>
      </c>
      <c r="U529" s="32">
        <f>+Tabla3[[#This Row],[EX SERVICE]]</f>
        <v>650</v>
      </c>
      <c r="V529" t="s">
        <v>179</v>
      </c>
    </row>
    <row r="530" spans="1:22" x14ac:dyDescent="0.25">
      <c r="A530" t="s">
        <v>422</v>
      </c>
      <c r="B530" s="1" t="s">
        <v>430</v>
      </c>
      <c r="C530" t="s">
        <v>1</v>
      </c>
      <c r="D530" t="s">
        <v>307</v>
      </c>
      <c r="E530" t="s">
        <v>308</v>
      </c>
      <c r="F530" t="s">
        <v>309</v>
      </c>
      <c r="G530">
        <v>1107</v>
      </c>
      <c r="H530">
        <v>1107</v>
      </c>
      <c r="I530">
        <v>1107</v>
      </c>
      <c r="J530">
        <v>1107</v>
      </c>
      <c r="L530" s="2" t="s">
        <v>310</v>
      </c>
      <c r="M530" s="2" t="s">
        <v>310</v>
      </c>
      <c r="N530" s="2" t="s">
        <v>310</v>
      </c>
      <c r="O530" s="2">
        <v>0</v>
      </c>
      <c r="P530" s="2">
        <v>0</v>
      </c>
      <c r="Q530" s="2" t="s">
        <v>310</v>
      </c>
      <c r="R530" s="2">
        <v>240</v>
      </c>
      <c r="S530" s="2" t="s">
        <v>310</v>
      </c>
      <c r="T530" s="2" t="s">
        <v>310</v>
      </c>
      <c r="U530" s="32">
        <f>+Tabla3[[#This Row],[EX SERVICE]]</f>
        <v>240</v>
      </c>
      <c r="V530" t="s">
        <v>179</v>
      </c>
    </row>
    <row r="531" spans="1:22" x14ac:dyDescent="0.25">
      <c r="A531" t="s">
        <v>422</v>
      </c>
      <c r="B531" s="1" t="s">
        <v>430</v>
      </c>
      <c r="C531" t="s">
        <v>1</v>
      </c>
      <c r="D531" t="s">
        <v>307</v>
      </c>
      <c r="E531" t="s">
        <v>308</v>
      </c>
      <c r="F531" t="s">
        <v>309</v>
      </c>
      <c r="G531">
        <v>1108</v>
      </c>
      <c r="H531">
        <v>1108</v>
      </c>
      <c r="I531">
        <v>1108</v>
      </c>
      <c r="J531">
        <v>1108</v>
      </c>
      <c r="L531" s="2" t="s">
        <v>310</v>
      </c>
      <c r="M531" s="2" t="s">
        <v>310</v>
      </c>
      <c r="N531" s="2" t="s">
        <v>310</v>
      </c>
      <c r="O531" s="2">
        <v>0</v>
      </c>
      <c r="P531" s="2">
        <v>0</v>
      </c>
      <c r="Q531" s="2" t="s">
        <v>310</v>
      </c>
      <c r="R531" s="2">
        <v>538.07000000000005</v>
      </c>
      <c r="S531" s="2" t="s">
        <v>310</v>
      </c>
      <c r="T531" s="2" t="s">
        <v>310</v>
      </c>
      <c r="U531" s="32">
        <f>+Tabla3[[#This Row],[EX SERVICE]]</f>
        <v>538.07000000000005</v>
      </c>
      <c r="V531" t="s">
        <v>179</v>
      </c>
    </row>
    <row r="532" spans="1:22" x14ac:dyDescent="0.25">
      <c r="A532" t="s">
        <v>422</v>
      </c>
      <c r="B532" s="1" t="s">
        <v>430</v>
      </c>
      <c r="C532" t="s">
        <v>1</v>
      </c>
      <c r="D532" t="s">
        <v>307</v>
      </c>
      <c r="E532" t="s">
        <v>308</v>
      </c>
      <c r="F532" t="s">
        <v>309</v>
      </c>
      <c r="G532">
        <v>1109</v>
      </c>
      <c r="H532">
        <v>1109</v>
      </c>
      <c r="I532">
        <v>1109</v>
      </c>
      <c r="J532">
        <v>1109</v>
      </c>
      <c r="L532" s="2" t="s">
        <v>310</v>
      </c>
      <c r="M532" s="2" t="s">
        <v>310</v>
      </c>
      <c r="N532" s="2" t="s">
        <v>310</v>
      </c>
      <c r="O532" s="2">
        <v>0</v>
      </c>
      <c r="P532" s="2">
        <v>0</v>
      </c>
      <c r="Q532" s="2" t="s">
        <v>310</v>
      </c>
      <c r="R532" s="2">
        <v>788.07</v>
      </c>
      <c r="S532" s="2" t="s">
        <v>310</v>
      </c>
      <c r="T532" s="2" t="s">
        <v>310</v>
      </c>
      <c r="U532" s="32">
        <f>+Tabla3[[#This Row],[EX SERVICE]]</f>
        <v>788.07</v>
      </c>
      <c r="V532" t="s">
        <v>179</v>
      </c>
    </row>
    <row r="533" spans="1:22" x14ac:dyDescent="0.25">
      <c r="A533" t="s">
        <v>422</v>
      </c>
      <c r="B533" s="1" t="s">
        <v>429</v>
      </c>
      <c r="C533" t="s">
        <v>1</v>
      </c>
      <c r="D533" t="s">
        <v>307</v>
      </c>
      <c r="E533" t="s">
        <v>308</v>
      </c>
      <c r="F533" t="s">
        <v>309</v>
      </c>
      <c r="G533">
        <v>1110</v>
      </c>
      <c r="H533">
        <v>1110</v>
      </c>
      <c r="I533">
        <v>1110</v>
      </c>
      <c r="J533">
        <v>1110</v>
      </c>
      <c r="L533" s="2" t="s">
        <v>310</v>
      </c>
      <c r="M533" s="2" t="s">
        <v>310</v>
      </c>
      <c r="N533" s="2" t="s">
        <v>310</v>
      </c>
      <c r="O533" s="2">
        <v>0</v>
      </c>
      <c r="P533" s="2">
        <v>0</v>
      </c>
      <c r="Q533" s="2" t="s">
        <v>310</v>
      </c>
      <c r="R533" s="2">
        <v>440</v>
      </c>
      <c r="S533" s="2" t="s">
        <v>310</v>
      </c>
      <c r="T533" s="2" t="s">
        <v>310</v>
      </c>
      <c r="U533" s="32">
        <f>+Tabla3[[#This Row],[EX SERVICE]]</f>
        <v>440</v>
      </c>
      <c r="V533" t="s">
        <v>179</v>
      </c>
    </row>
    <row r="534" spans="1:22" x14ac:dyDescent="0.25">
      <c r="A534" t="s">
        <v>422</v>
      </c>
      <c r="B534" s="1" t="s">
        <v>429</v>
      </c>
      <c r="C534" t="s">
        <v>1</v>
      </c>
      <c r="D534" t="s">
        <v>307</v>
      </c>
      <c r="E534" t="s">
        <v>308</v>
      </c>
      <c r="F534" t="s">
        <v>309</v>
      </c>
      <c r="G534">
        <v>1111</v>
      </c>
      <c r="H534">
        <v>1111</v>
      </c>
      <c r="I534">
        <v>1111</v>
      </c>
      <c r="J534">
        <v>1111</v>
      </c>
      <c r="L534" s="2" t="s">
        <v>310</v>
      </c>
      <c r="M534" s="2" t="s">
        <v>310</v>
      </c>
      <c r="N534" s="2" t="s">
        <v>310</v>
      </c>
      <c r="O534" s="2">
        <v>0</v>
      </c>
      <c r="P534" s="2">
        <v>0</v>
      </c>
      <c r="Q534" s="2" t="s">
        <v>310</v>
      </c>
      <c r="R534" s="2">
        <v>60</v>
      </c>
      <c r="S534" s="2" t="s">
        <v>310</v>
      </c>
      <c r="T534" s="2" t="s">
        <v>310</v>
      </c>
      <c r="U534" s="32">
        <f>+Tabla3[[#This Row],[EX SERVICE]]</f>
        <v>60</v>
      </c>
      <c r="V534" t="s">
        <v>179</v>
      </c>
    </row>
    <row r="535" spans="1:22" x14ac:dyDescent="0.25">
      <c r="A535" t="s">
        <v>422</v>
      </c>
      <c r="B535" s="1" t="s">
        <v>429</v>
      </c>
      <c r="C535" t="s">
        <v>1</v>
      </c>
      <c r="D535" t="s">
        <v>307</v>
      </c>
      <c r="E535" t="s">
        <v>308</v>
      </c>
      <c r="F535" t="s">
        <v>309</v>
      </c>
      <c r="G535">
        <v>1112</v>
      </c>
      <c r="H535">
        <v>1112</v>
      </c>
      <c r="I535">
        <v>1112</v>
      </c>
      <c r="J535">
        <v>1112</v>
      </c>
      <c r="L535" s="2" t="s">
        <v>310</v>
      </c>
      <c r="M535" s="2" t="s">
        <v>310</v>
      </c>
      <c r="N535" s="2" t="s">
        <v>310</v>
      </c>
      <c r="O535" s="2">
        <v>0</v>
      </c>
      <c r="P535" s="2">
        <v>0</v>
      </c>
      <c r="Q535" s="2" t="s">
        <v>310</v>
      </c>
      <c r="R535" s="2">
        <v>600</v>
      </c>
      <c r="S535" s="2" t="s">
        <v>310</v>
      </c>
      <c r="T535" s="2" t="s">
        <v>310</v>
      </c>
      <c r="U535" s="32">
        <f>+Tabla3[[#This Row],[EX SERVICE]]</f>
        <v>600</v>
      </c>
      <c r="V535" t="s">
        <v>179</v>
      </c>
    </row>
    <row r="536" spans="1:22" x14ac:dyDescent="0.25">
      <c r="A536" t="s">
        <v>422</v>
      </c>
      <c r="B536" s="1" t="s">
        <v>429</v>
      </c>
      <c r="C536" t="s">
        <v>1</v>
      </c>
      <c r="D536" t="s">
        <v>307</v>
      </c>
      <c r="E536" t="s">
        <v>308</v>
      </c>
      <c r="F536" t="s">
        <v>309</v>
      </c>
      <c r="G536">
        <v>1113</v>
      </c>
      <c r="H536">
        <v>1113</v>
      </c>
      <c r="I536">
        <v>1113</v>
      </c>
      <c r="J536">
        <v>1113</v>
      </c>
      <c r="L536" s="2" t="s">
        <v>310</v>
      </c>
      <c r="M536" s="2" t="s">
        <v>310</v>
      </c>
      <c r="N536" s="2" t="s">
        <v>310</v>
      </c>
      <c r="O536" s="2">
        <v>0</v>
      </c>
      <c r="P536" s="2">
        <v>0</v>
      </c>
      <c r="Q536" s="2" t="s">
        <v>310</v>
      </c>
      <c r="R536" s="2">
        <v>240</v>
      </c>
      <c r="S536" s="2" t="s">
        <v>310</v>
      </c>
      <c r="T536" s="2" t="s">
        <v>310</v>
      </c>
      <c r="U536" s="32">
        <f>+Tabla3[[#This Row],[EX SERVICE]]</f>
        <v>240</v>
      </c>
      <c r="V536" t="s">
        <v>179</v>
      </c>
    </row>
    <row r="537" spans="1:22" x14ac:dyDescent="0.25">
      <c r="A537" t="s">
        <v>422</v>
      </c>
      <c r="B537" s="1" t="s">
        <v>429</v>
      </c>
      <c r="C537" t="s">
        <v>1</v>
      </c>
      <c r="D537" t="s">
        <v>307</v>
      </c>
      <c r="E537" t="s">
        <v>308</v>
      </c>
      <c r="F537" t="s">
        <v>309</v>
      </c>
      <c r="G537">
        <v>1114</v>
      </c>
      <c r="H537">
        <v>1114</v>
      </c>
      <c r="I537">
        <v>1114</v>
      </c>
      <c r="J537">
        <v>1114</v>
      </c>
      <c r="L537" s="2" t="s">
        <v>310</v>
      </c>
      <c r="M537" s="2" t="s">
        <v>310</v>
      </c>
      <c r="N537" s="2" t="s">
        <v>310</v>
      </c>
      <c r="O537" s="2">
        <v>0</v>
      </c>
      <c r="P537" s="2">
        <v>0</v>
      </c>
      <c r="Q537" s="2" t="s">
        <v>310</v>
      </c>
      <c r="R537" s="2">
        <v>70</v>
      </c>
      <c r="S537" s="2" t="s">
        <v>310</v>
      </c>
      <c r="T537" s="2" t="s">
        <v>310</v>
      </c>
      <c r="U537" s="32">
        <f>+Tabla3[[#This Row],[EX SERVICE]]</f>
        <v>70</v>
      </c>
      <c r="V537" t="s">
        <v>179</v>
      </c>
    </row>
    <row r="538" spans="1:22" x14ac:dyDescent="0.25">
      <c r="A538" t="s">
        <v>422</v>
      </c>
      <c r="B538" s="1" t="s">
        <v>429</v>
      </c>
      <c r="C538" t="s">
        <v>1</v>
      </c>
      <c r="D538" t="s">
        <v>307</v>
      </c>
      <c r="E538" t="s">
        <v>308</v>
      </c>
      <c r="F538" t="s">
        <v>309</v>
      </c>
      <c r="G538">
        <v>1115</v>
      </c>
      <c r="H538">
        <v>1115</v>
      </c>
      <c r="I538">
        <v>1115</v>
      </c>
      <c r="J538">
        <v>1115</v>
      </c>
      <c r="L538" s="2" t="s">
        <v>310</v>
      </c>
      <c r="M538" s="2" t="s">
        <v>310</v>
      </c>
      <c r="N538" s="2" t="s">
        <v>310</v>
      </c>
      <c r="O538" s="2">
        <v>0</v>
      </c>
      <c r="P538" s="2">
        <v>0</v>
      </c>
      <c r="Q538" s="2" t="s">
        <v>310</v>
      </c>
      <c r="R538" s="2">
        <v>0</v>
      </c>
      <c r="S538" s="2" t="s">
        <v>310</v>
      </c>
      <c r="T538" s="2" t="s">
        <v>310</v>
      </c>
      <c r="U538" s="32">
        <f>+Tabla3[[#This Row],[EX SERVICE]]</f>
        <v>0</v>
      </c>
      <c r="V538" t="s">
        <v>179</v>
      </c>
    </row>
    <row r="539" spans="1:22" x14ac:dyDescent="0.25">
      <c r="A539" t="s">
        <v>422</v>
      </c>
      <c r="B539" s="1" t="s">
        <v>429</v>
      </c>
      <c r="C539" t="s">
        <v>1</v>
      </c>
      <c r="D539" t="s">
        <v>307</v>
      </c>
      <c r="E539" t="s">
        <v>308</v>
      </c>
      <c r="F539" t="s">
        <v>309</v>
      </c>
      <c r="G539">
        <v>1116</v>
      </c>
      <c r="H539">
        <v>1116</v>
      </c>
      <c r="I539">
        <v>1116</v>
      </c>
      <c r="J539">
        <v>1116</v>
      </c>
      <c r="L539" s="2" t="s">
        <v>310</v>
      </c>
      <c r="M539" s="2" t="s">
        <v>310</v>
      </c>
      <c r="N539" s="2" t="s">
        <v>310</v>
      </c>
      <c r="O539" s="2">
        <v>0</v>
      </c>
      <c r="P539" s="2">
        <v>0</v>
      </c>
      <c r="Q539" s="2" t="s">
        <v>310</v>
      </c>
      <c r="R539" s="2">
        <v>779.57</v>
      </c>
      <c r="S539" s="2" t="s">
        <v>310</v>
      </c>
      <c r="T539" s="2" t="s">
        <v>310</v>
      </c>
      <c r="U539" s="32">
        <f>+Tabla3[[#This Row],[EX SERVICE]]</f>
        <v>779.57</v>
      </c>
      <c r="V539" t="s">
        <v>179</v>
      </c>
    </row>
    <row r="540" spans="1:22" x14ac:dyDescent="0.25">
      <c r="A540" t="s">
        <v>422</v>
      </c>
      <c r="B540" s="1" t="s">
        <v>428</v>
      </c>
      <c r="C540" t="s">
        <v>1</v>
      </c>
      <c r="D540" t="s">
        <v>307</v>
      </c>
      <c r="E540" t="s">
        <v>308</v>
      </c>
      <c r="F540" t="s">
        <v>309</v>
      </c>
      <c r="G540">
        <v>1117</v>
      </c>
      <c r="H540">
        <v>1117</v>
      </c>
      <c r="I540">
        <v>1117</v>
      </c>
      <c r="J540">
        <v>1117</v>
      </c>
      <c r="L540" s="2" t="s">
        <v>310</v>
      </c>
      <c r="M540" s="2" t="s">
        <v>310</v>
      </c>
      <c r="N540" s="2" t="s">
        <v>310</v>
      </c>
      <c r="O540" s="2">
        <v>0</v>
      </c>
      <c r="P540" s="2">
        <v>0</v>
      </c>
      <c r="Q540" s="2" t="s">
        <v>310</v>
      </c>
      <c r="R540" s="2">
        <v>879.57</v>
      </c>
      <c r="S540" s="2" t="s">
        <v>310</v>
      </c>
      <c r="T540" s="2" t="s">
        <v>310</v>
      </c>
      <c r="U540" s="32">
        <f>+Tabla3[[#This Row],[EX SERVICE]]</f>
        <v>879.57</v>
      </c>
      <c r="V540" t="s">
        <v>179</v>
      </c>
    </row>
    <row r="541" spans="1:22" x14ac:dyDescent="0.25">
      <c r="A541" t="s">
        <v>422</v>
      </c>
      <c r="B541" s="1" t="s">
        <v>428</v>
      </c>
      <c r="C541" t="s">
        <v>1</v>
      </c>
      <c r="D541" t="s">
        <v>307</v>
      </c>
      <c r="E541" t="s">
        <v>308</v>
      </c>
      <c r="F541" t="s">
        <v>309</v>
      </c>
      <c r="G541">
        <v>1118</v>
      </c>
      <c r="H541">
        <v>1118</v>
      </c>
      <c r="I541">
        <v>1118</v>
      </c>
      <c r="J541">
        <v>1118</v>
      </c>
      <c r="L541" s="2" t="s">
        <v>310</v>
      </c>
      <c r="M541" s="2" t="s">
        <v>310</v>
      </c>
      <c r="N541" s="2" t="s">
        <v>310</v>
      </c>
      <c r="O541" s="2">
        <v>0</v>
      </c>
      <c r="P541" s="2">
        <v>0</v>
      </c>
      <c r="Q541" s="2" t="s">
        <v>310</v>
      </c>
      <c r="R541" s="2">
        <v>0</v>
      </c>
      <c r="S541" s="2" t="s">
        <v>310</v>
      </c>
      <c r="T541" s="2" t="s">
        <v>310</v>
      </c>
      <c r="U541" s="32">
        <f>+Tabla3[[#This Row],[EX SERVICE]]</f>
        <v>0</v>
      </c>
      <c r="V541" t="s">
        <v>179</v>
      </c>
    </row>
    <row r="542" spans="1:22" x14ac:dyDescent="0.25">
      <c r="A542" t="s">
        <v>422</v>
      </c>
      <c r="B542" s="1" t="s">
        <v>428</v>
      </c>
      <c r="C542" t="s">
        <v>1</v>
      </c>
      <c r="D542" t="s">
        <v>307</v>
      </c>
      <c r="E542" t="s">
        <v>308</v>
      </c>
      <c r="F542" t="s">
        <v>309</v>
      </c>
      <c r="G542">
        <v>1119</v>
      </c>
      <c r="H542">
        <v>1119</v>
      </c>
      <c r="I542">
        <v>1119</v>
      </c>
      <c r="J542">
        <v>1119</v>
      </c>
      <c r="L542" s="2" t="s">
        <v>310</v>
      </c>
      <c r="M542" s="2" t="s">
        <v>310</v>
      </c>
      <c r="N542" s="2" t="s">
        <v>310</v>
      </c>
      <c r="O542" s="2">
        <v>0</v>
      </c>
      <c r="P542" s="2">
        <v>0</v>
      </c>
      <c r="Q542" s="2" t="s">
        <v>310</v>
      </c>
      <c r="R542" s="2">
        <v>450</v>
      </c>
      <c r="S542" s="2" t="s">
        <v>310</v>
      </c>
      <c r="T542" s="2" t="s">
        <v>310</v>
      </c>
      <c r="U542" s="32">
        <f>+Tabla3[[#This Row],[EX SERVICE]]</f>
        <v>450</v>
      </c>
      <c r="V542" t="s">
        <v>179</v>
      </c>
    </row>
    <row r="543" spans="1:22" x14ac:dyDescent="0.25">
      <c r="A543" t="s">
        <v>422</v>
      </c>
      <c r="B543" s="1" t="s">
        <v>428</v>
      </c>
      <c r="C543" t="s">
        <v>1</v>
      </c>
      <c r="D543" t="s">
        <v>307</v>
      </c>
      <c r="E543" t="s">
        <v>308</v>
      </c>
      <c r="F543" t="s">
        <v>309</v>
      </c>
      <c r="G543">
        <v>1120</v>
      </c>
      <c r="H543">
        <v>1120</v>
      </c>
      <c r="I543">
        <v>1120</v>
      </c>
      <c r="J543">
        <v>1120</v>
      </c>
      <c r="L543" s="2" t="s">
        <v>310</v>
      </c>
      <c r="M543" s="2" t="s">
        <v>310</v>
      </c>
      <c r="N543" s="2" t="s">
        <v>310</v>
      </c>
      <c r="O543" s="2">
        <v>0</v>
      </c>
      <c r="P543" s="2">
        <v>0</v>
      </c>
      <c r="Q543" s="2" t="s">
        <v>310</v>
      </c>
      <c r="R543" s="2">
        <v>225</v>
      </c>
      <c r="S543" s="2" t="s">
        <v>310</v>
      </c>
      <c r="T543" s="2" t="s">
        <v>310</v>
      </c>
      <c r="U543" s="32">
        <f>+Tabla3[[#This Row],[EX SERVICE]]</f>
        <v>225</v>
      </c>
      <c r="V543" t="s">
        <v>179</v>
      </c>
    </row>
    <row r="544" spans="1:22" x14ac:dyDescent="0.25">
      <c r="A544" t="s">
        <v>422</v>
      </c>
      <c r="B544" s="1" t="s">
        <v>427</v>
      </c>
      <c r="C544" t="s">
        <v>1</v>
      </c>
      <c r="D544" t="s">
        <v>307</v>
      </c>
      <c r="E544" t="s">
        <v>308</v>
      </c>
      <c r="F544" t="s">
        <v>309</v>
      </c>
      <c r="G544">
        <v>1121</v>
      </c>
      <c r="H544">
        <v>1121</v>
      </c>
      <c r="I544">
        <v>1121</v>
      </c>
      <c r="J544">
        <v>1121</v>
      </c>
      <c r="L544" s="2" t="s">
        <v>310</v>
      </c>
      <c r="M544" s="2" t="s">
        <v>310</v>
      </c>
      <c r="N544" s="2" t="s">
        <v>310</v>
      </c>
      <c r="O544" s="2">
        <v>0</v>
      </c>
      <c r="P544" s="2">
        <v>0</v>
      </c>
      <c r="Q544" s="2" t="s">
        <v>310</v>
      </c>
      <c r="R544" s="2">
        <v>435</v>
      </c>
      <c r="S544" s="2" t="s">
        <v>310</v>
      </c>
      <c r="T544" s="2" t="s">
        <v>310</v>
      </c>
      <c r="U544" s="32">
        <f>+Tabla3[[#This Row],[EX SERVICE]]</f>
        <v>435</v>
      </c>
      <c r="V544" t="s">
        <v>179</v>
      </c>
    </row>
    <row r="545" spans="1:22" x14ac:dyDescent="0.25">
      <c r="A545" t="s">
        <v>422</v>
      </c>
      <c r="B545" s="1" t="s">
        <v>427</v>
      </c>
      <c r="C545" t="s">
        <v>1</v>
      </c>
      <c r="D545" t="s">
        <v>307</v>
      </c>
      <c r="E545" t="s">
        <v>308</v>
      </c>
      <c r="F545" t="s">
        <v>309</v>
      </c>
      <c r="G545">
        <v>1122</v>
      </c>
      <c r="H545">
        <v>1122</v>
      </c>
      <c r="I545">
        <v>1122</v>
      </c>
      <c r="J545">
        <v>1122</v>
      </c>
      <c r="L545" s="2" t="s">
        <v>310</v>
      </c>
      <c r="M545" s="2" t="s">
        <v>310</v>
      </c>
      <c r="N545" s="2" t="s">
        <v>310</v>
      </c>
      <c r="O545" s="2">
        <v>0</v>
      </c>
      <c r="P545" s="2">
        <v>0</v>
      </c>
      <c r="Q545" s="2" t="s">
        <v>310</v>
      </c>
      <c r="R545" s="2">
        <v>725</v>
      </c>
      <c r="S545" s="2" t="s">
        <v>310</v>
      </c>
      <c r="T545" s="2" t="s">
        <v>310</v>
      </c>
      <c r="U545" s="32">
        <f>+Tabla3[[#This Row],[EX SERVICE]]</f>
        <v>725</v>
      </c>
      <c r="V545" t="s">
        <v>179</v>
      </c>
    </row>
    <row r="546" spans="1:22" x14ac:dyDescent="0.25">
      <c r="A546" t="s">
        <v>422</v>
      </c>
      <c r="B546" s="1" t="s">
        <v>427</v>
      </c>
      <c r="C546" t="s">
        <v>1</v>
      </c>
      <c r="D546" t="s">
        <v>307</v>
      </c>
      <c r="E546" t="s">
        <v>308</v>
      </c>
      <c r="F546" t="s">
        <v>309</v>
      </c>
      <c r="G546">
        <v>1123</v>
      </c>
      <c r="H546">
        <v>1123</v>
      </c>
      <c r="I546">
        <v>1123</v>
      </c>
      <c r="J546">
        <v>1123</v>
      </c>
      <c r="L546" s="2" t="s">
        <v>310</v>
      </c>
      <c r="M546" s="2" t="s">
        <v>310</v>
      </c>
      <c r="N546" s="2" t="s">
        <v>310</v>
      </c>
      <c r="O546" s="2">
        <v>0</v>
      </c>
      <c r="P546" s="2">
        <v>0</v>
      </c>
      <c r="Q546" s="2" t="s">
        <v>310</v>
      </c>
      <c r="R546" s="2">
        <v>650</v>
      </c>
      <c r="S546" s="2" t="s">
        <v>310</v>
      </c>
      <c r="T546" s="2" t="s">
        <v>310</v>
      </c>
      <c r="U546" s="32">
        <f>+Tabla3[[#This Row],[EX SERVICE]]</f>
        <v>650</v>
      </c>
      <c r="V546" t="s">
        <v>179</v>
      </c>
    </row>
    <row r="547" spans="1:22" x14ac:dyDescent="0.25">
      <c r="A547" t="s">
        <v>422</v>
      </c>
      <c r="B547" s="1" t="s">
        <v>427</v>
      </c>
      <c r="C547" t="s">
        <v>1</v>
      </c>
      <c r="D547" t="s">
        <v>307</v>
      </c>
      <c r="E547" t="s">
        <v>308</v>
      </c>
      <c r="F547" t="s">
        <v>309</v>
      </c>
      <c r="G547">
        <v>1124</v>
      </c>
      <c r="H547">
        <v>1124</v>
      </c>
      <c r="I547">
        <v>1124</v>
      </c>
      <c r="J547">
        <v>1124</v>
      </c>
      <c r="L547" s="2" t="s">
        <v>310</v>
      </c>
      <c r="M547" s="2" t="s">
        <v>310</v>
      </c>
      <c r="N547" s="2" t="s">
        <v>310</v>
      </c>
      <c r="O547" s="2">
        <v>0</v>
      </c>
      <c r="P547" s="2">
        <v>0</v>
      </c>
      <c r="Q547" s="2" t="s">
        <v>310</v>
      </c>
      <c r="R547" s="2">
        <v>711.62</v>
      </c>
      <c r="S547" s="2" t="s">
        <v>310</v>
      </c>
      <c r="T547" s="2" t="s">
        <v>310</v>
      </c>
      <c r="U547" s="32">
        <f>+Tabla3[[#This Row],[EX SERVICE]]</f>
        <v>711.62</v>
      </c>
      <c r="V547" t="s">
        <v>179</v>
      </c>
    </row>
    <row r="548" spans="1:22" x14ac:dyDescent="0.25">
      <c r="A548" t="s">
        <v>422</v>
      </c>
      <c r="B548" s="1" t="s">
        <v>427</v>
      </c>
      <c r="C548" t="s">
        <v>1</v>
      </c>
      <c r="D548" t="s">
        <v>307</v>
      </c>
      <c r="E548" t="s">
        <v>308</v>
      </c>
      <c r="F548" t="s">
        <v>309</v>
      </c>
      <c r="G548">
        <v>1125</v>
      </c>
      <c r="H548">
        <v>1125</v>
      </c>
      <c r="I548">
        <v>1125</v>
      </c>
      <c r="J548">
        <v>1125</v>
      </c>
      <c r="L548" s="2" t="s">
        <v>310</v>
      </c>
      <c r="M548" s="2" t="s">
        <v>310</v>
      </c>
      <c r="N548" s="2" t="s">
        <v>310</v>
      </c>
      <c r="O548" s="2">
        <v>0</v>
      </c>
      <c r="P548" s="2">
        <v>0</v>
      </c>
      <c r="Q548" s="2" t="s">
        <v>310</v>
      </c>
      <c r="R548" s="2">
        <v>707.05</v>
      </c>
      <c r="S548" s="2" t="s">
        <v>310</v>
      </c>
      <c r="T548" s="2" t="s">
        <v>310</v>
      </c>
      <c r="U548" s="32">
        <f>+Tabla3[[#This Row],[EX SERVICE]]</f>
        <v>707.05</v>
      </c>
      <c r="V548" t="s">
        <v>179</v>
      </c>
    </row>
    <row r="549" spans="1:22" x14ac:dyDescent="0.25">
      <c r="A549" t="s">
        <v>422</v>
      </c>
      <c r="B549" s="1" t="s">
        <v>427</v>
      </c>
      <c r="C549" t="s">
        <v>1</v>
      </c>
      <c r="D549" t="s">
        <v>307</v>
      </c>
      <c r="E549" t="s">
        <v>308</v>
      </c>
      <c r="F549" t="s">
        <v>309</v>
      </c>
      <c r="G549">
        <v>1126</v>
      </c>
      <c r="H549">
        <v>1126</v>
      </c>
      <c r="I549">
        <v>1126</v>
      </c>
      <c r="J549">
        <v>1126</v>
      </c>
      <c r="L549" s="2" t="s">
        <v>310</v>
      </c>
      <c r="M549" s="2" t="s">
        <v>310</v>
      </c>
      <c r="N549" s="2" t="s">
        <v>310</v>
      </c>
      <c r="O549" s="2">
        <v>0</v>
      </c>
      <c r="P549" s="2">
        <v>0</v>
      </c>
      <c r="Q549" s="2" t="s">
        <v>310</v>
      </c>
      <c r="R549" s="2">
        <v>711.62</v>
      </c>
      <c r="S549" s="2" t="s">
        <v>310</v>
      </c>
      <c r="T549" s="2" t="s">
        <v>310</v>
      </c>
      <c r="U549" s="32">
        <f>+Tabla3[[#This Row],[EX SERVICE]]</f>
        <v>711.62</v>
      </c>
      <c r="V549" t="s">
        <v>179</v>
      </c>
    </row>
    <row r="550" spans="1:22" x14ac:dyDescent="0.25">
      <c r="A550" t="s">
        <v>422</v>
      </c>
      <c r="B550" s="1" t="s">
        <v>427</v>
      </c>
      <c r="C550" t="s">
        <v>1</v>
      </c>
      <c r="D550" t="s">
        <v>307</v>
      </c>
      <c r="E550" t="s">
        <v>308</v>
      </c>
      <c r="F550" t="s">
        <v>309</v>
      </c>
      <c r="G550">
        <v>1127</v>
      </c>
      <c r="H550">
        <v>1127</v>
      </c>
      <c r="I550">
        <v>1127</v>
      </c>
      <c r="J550">
        <v>1127</v>
      </c>
      <c r="L550" s="2" t="s">
        <v>310</v>
      </c>
      <c r="M550" s="2" t="s">
        <v>310</v>
      </c>
      <c r="N550" s="2" t="s">
        <v>310</v>
      </c>
      <c r="O550" s="2">
        <v>0</v>
      </c>
      <c r="P550" s="2">
        <v>0</v>
      </c>
      <c r="Q550" s="2" t="s">
        <v>310</v>
      </c>
      <c r="R550" s="2">
        <v>711.62</v>
      </c>
      <c r="S550" s="2" t="s">
        <v>310</v>
      </c>
      <c r="T550" s="2" t="s">
        <v>310</v>
      </c>
      <c r="U550" s="32">
        <f>+Tabla3[[#This Row],[EX SERVICE]]</f>
        <v>711.62</v>
      </c>
      <c r="V550" t="s">
        <v>179</v>
      </c>
    </row>
    <row r="551" spans="1:22" x14ac:dyDescent="0.25">
      <c r="A551" t="s">
        <v>422</v>
      </c>
      <c r="B551" s="1" t="s">
        <v>426</v>
      </c>
      <c r="C551" t="s">
        <v>1</v>
      </c>
      <c r="D551" t="s">
        <v>307</v>
      </c>
      <c r="E551" t="s">
        <v>308</v>
      </c>
      <c r="F551" t="s">
        <v>309</v>
      </c>
      <c r="G551">
        <v>1128</v>
      </c>
      <c r="H551">
        <v>1128</v>
      </c>
      <c r="I551">
        <v>1128</v>
      </c>
      <c r="J551">
        <v>1128</v>
      </c>
      <c r="L551" s="2" t="s">
        <v>310</v>
      </c>
      <c r="M551" s="2" t="s">
        <v>310</v>
      </c>
      <c r="N551" s="2" t="s">
        <v>310</v>
      </c>
      <c r="O551" s="2">
        <v>0</v>
      </c>
      <c r="P551" s="2">
        <v>0</v>
      </c>
      <c r="Q551" s="2" t="s">
        <v>310</v>
      </c>
      <c r="R551" s="2">
        <v>879.57</v>
      </c>
      <c r="S551" s="2" t="s">
        <v>310</v>
      </c>
      <c r="T551" s="2" t="s">
        <v>310</v>
      </c>
      <c r="U551" s="32">
        <f>+Tabla3[[#This Row],[EX SERVICE]]</f>
        <v>879.57</v>
      </c>
      <c r="V551" t="s">
        <v>179</v>
      </c>
    </row>
    <row r="552" spans="1:22" x14ac:dyDescent="0.25">
      <c r="A552" t="s">
        <v>422</v>
      </c>
      <c r="B552" s="1" t="s">
        <v>425</v>
      </c>
      <c r="C552" t="s">
        <v>1</v>
      </c>
      <c r="D552" t="s">
        <v>307</v>
      </c>
      <c r="E552" t="s">
        <v>308</v>
      </c>
      <c r="F552" t="s">
        <v>309</v>
      </c>
      <c r="G552">
        <v>1129</v>
      </c>
      <c r="H552">
        <v>1129</v>
      </c>
      <c r="I552">
        <v>1129</v>
      </c>
      <c r="J552">
        <v>1129</v>
      </c>
      <c r="L552" s="2" t="s">
        <v>310</v>
      </c>
      <c r="M552" s="2" t="s">
        <v>310</v>
      </c>
      <c r="N552" s="2" t="s">
        <v>310</v>
      </c>
      <c r="O552" s="2">
        <v>0</v>
      </c>
      <c r="P552" s="2">
        <v>0</v>
      </c>
      <c r="Q552" s="2" t="s">
        <v>310</v>
      </c>
      <c r="R552" s="2">
        <v>682.5</v>
      </c>
      <c r="S552" s="2" t="s">
        <v>310</v>
      </c>
      <c r="T552" s="2" t="s">
        <v>310</v>
      </c>
      <c r="U552" s="32">
        <f>+Tabla3[[#This Row],[EX SERVICE]]</f>
        <v>682.5</v>
      </c>
      <c r="V552" t="s">
        <v>179</v>
      </c>
    </row>
    <row r="553" spans="1:22" x14ac:dyDescent="0.25">
      <c r="A553" t="s">
        <v>422</v>
      </c>
      <c r="B553" s="1" t="s">
        <v>425</v>
      </c>
      <c r="C553" t="s">
        <v>1</v>
      </c>
      <c r="D553" t="s">
        <v>307</v>
      </c>
      <c r="E553" t="s">
        <v>308</v>
      </c>
      <c r="F553" t="s">
        <v>309</v>
      </c>
      <c r="G553">
        <v>1130</v>
      </c>
      <c r="H553">
        <v>1130</v>
      </c>
      <c r="I553">
        <v>1130</v>
      </c>
      <c r="J553">
        <v>1130</v>
      </c>
      <c r="L553" s="2" t="s">
        <v>310</v>
      </c>
      <c r="M553" s="2" t="s">
        <v>310</v>
      </c>
      <c r="N553" s="2" t="s">
        <v>310</v>
      </c>
      <c r="O553" s="2">
        <v>0</v>
      </c>
      <c r="P553" s="2">
        <v>0</v>
      </c>
      <c r="Q553" s="2" t="s">
        <v>310</v>
      </c>
      <c r="R553" s="2">
        <v>25</v>
      </c>
      <c r="S553" s="2" t="s">
        <v>310</v>
      </c>
      <c r="T553" s="2" t="s">
        <v>310</v>
      </c>
      <c r="U553" s="32">
        <f>+Tabla3[[#This Row],[EX SERVICE]]</f>
        <v>25</v>
      </c>
      <c r="V553" t="s">
        <v>179</v>
      </c>
    </row>
    <row r="554" spans="1:22" x14ac:dyDescent="0.25">
      <c r="A554" t="s">
        <v>422</v>
      </c>
      <c r="B554" s="1" t="s">
        <v>425</v>
      </c>
      <c r="C554" t="s">
        <v>1</v>
      </c>
      <c r="D554" t="s">
        <v>307</v>
      </c>
      <c r="E554" t="s">
        <v>308</v>
      </c>
      <c r="F554" t="s">
        <v>309</v>
      </c>
      <c r="G554">
        <v>1131</v>
      </c>
      <c r="H554">
        <v>1131</v>
      </c>
      <c r="I554">
        <v>1131</v>
      </c>
      <c r="J554">
        <v>1131</v>
      </c>
      <c r="L554" s="2" t="s">
        <v>310</v>
      </c>
      <c r="M554" s="2" t="s">
        <v>310</v>
      </c>
      <c r="N554" s="2" t="s">
        <v>310</v>
      </c>
      <c r="O554" s="2">
        <v>0</v>
      </c>
      <c r="P554" s="2">
        <v>0</v>
      </c>
      <c r="Q554" s="2" t="s">
        <v>310</v>
      </c>
      <c r="R554" s="2">
        <v>450</v>
      </c>
      <c r="S554" s="2" t="s">
        <v>310</v>
      </c>
      <c r="T554" s="2" t="s">
        <v>310</v>
      </c>
      <c r="U554" s="32">
        <f>+Tabla3[[#This Row],[EX SERVICE]]</f>
        <v>450</v>
      </c>
      <c r="V554" t="s">
        <v>179</v>
      </c>
    </row>
    <row r="555" spans="1:22" x14ac:dyDescent="0.25">
      <c r="A555" t="s">
        <v>422</v>
      </c>
      <c r="B555" s="1" t="s">
        <v>425</v>
      </c>
      <c r="C555" t="s">
        <v>1</v>
      </c>
      <c r="D555" t="s">
        <v>307</v>
      </c>
      <c r="E555" t="s">
        <v>308</v>
      </c>
      <c r="F555" t="s">
        <v>309</v>
      </c>
      <c r="G555">
        <v>1132</v>
      </c>
      <c r="H555">
        <v>1132</v>
      </c>
      <c r="I555">
        <v>1132</v>
      </c>
      <c r="J555">
        <v>1132</v>
      </c>
      <c r="L555" s="2" t="s">
        <v>310</v>
      </c>
      <c r="M555" s="2" t="s">
        <v>310</v>
      </c>
      <c r="N555" s="2" t="s">
        <v>310</v>
      </c>
      <c r="O555" s="2">
        <v>0</v>
      </c>
      <c r="P555" s="2">
        <v>0</v>
      </c>
      <c r="Q555" s="2" t="s">
        <v>310</v>
      </c>
      <c r="R555" s="2">
        <v>500</v>
      </c>
      <c r="S555" s="2" t="s">
        <v>310</v>
      </c>
      <c r="T555" s="2" t="s">
        <v>310</v>
      </c>
      <c r="U555" s="32">
        <f>+Tabla3[[#This Row],[EX SERVICE]]</f>
        <v>500</v>
      </c>
      <c r="V555" t="s">
        <v>179</v>
      </c>
    </row>
    <row r="556" spans="1:22" x14ac:dyDescent="0.25">
      <c r="A556" t="s">
        <v>422</v>
      </c>
      <c r="B556" s="1" t="s">
        <v>425</v>
      </c>
      <c r="C556" t="s">
        <v>1</v>
      </c>
      <c r="D556" t="s">
        <v>307</v>
      </c>
      <c r="E556" t="s">
        <v>308</v>
      </c>
      <c r="F556" t="s">
        <v>309</v>
      </c>
      <c r="G556">
        <v>1133</v>
      </c>
      <c r="H556">
        <v>1133</v>
      </c>
      <c r="I556">
        <v>1133</v>
      </c>
      <c r="J556">
        <v>1133</v>
      </c>
      <c r="L556" s="2" t="s">
        <v>310</v>
      </c>
      <c r="M556" s="2" t="s">
        <v>310</v>
      </c>
      <c r="N556" s="2" t="s">
        <v>310</v>
      </c>
      <c r="O556" s="2">
        <v>0</v>
      </c>
      <c r="P556" s="2">
        <v>0</v>
      </c>
      <c r="Q556" s="2" t="s">
        <v>310</v>
      </c>
      <c r="R556" s="2">
        <v>725</v>
      </c>
      <c r="S556" s="2" t="s">
        <v>310</v>
      </c>
      <c r="T556" s="2" t="s">
        <v>310</v>
      </c>
      <c r="U556" s="32">
        <f>+Tabla3[[#This Row],[EX SERVICE]]</f>
        <v>725</v>
      </c>
      <c r="V556" t="s">
        <v>179</v>
      </c>
    </row>
    <row r="557" spans="1:22" x14ac:dyDescent="0.25">
      <c r="A557" t="s">
        <v>422</v>
      </c>
      <c r="B557" s="1" t="s">
        <v>425</v>
      </c>
      <c r="C557" t="s">
        <v>1</v>
      </c>
      <c r="D557" t="s">
        <v>307</v>
      </c>
      <c r="E557" t="s">
        <v>308</v>
      </c>
      <c r="F557" t="s">
        <v>309</v>
      </c>
      <c r="G557">
        <v>1134</v>
      </c>
      <c r="H557">
        <v>1134</v>
      </c>
      <c r="I557">
        <v>1134</v>
      </c>
      <c r="J557">
        <v>1134</v>
      </c>
      <c r="L557" s="2" t="s">
        <v>310</v>
      </c>
      <c r="M557" s="2" t="s">
        <v>310</v>
      </c>
      <c r="N557" s="2" t="s">
        <v>310</v>
      </c>
      <c r="O557" s="2">
        <v>0</v>
      </c>
      <c r="P557" s="2">
        <v>0</v>
      </c>
      <c r="Q557" s="2" t="s">
        <v>310</v>
      </c>
      <c r="R557" s="2">
        <v>725</v>
      </c>
      <c r="S557" s="2" t="s">
        <v>310</v>
      </c>
      <c r="T557" s="2" t="s">
        <v>310</v>
      </c>
      <c r="U557" s="32">
        <f>+Tabla3[[#This Row],[EX SERVICE]]</f>
        <v>725</v>
      </c>
      <c r="V557" t="s">
        <v>179</v>
      </c>
    </row>
    <row r="558" spans="1:22" x14ac:dyDescent="0.25">
      <c r="A558" t="s">
        <v>422</v>
      </c>
      <c r="B558" s="1" t="s">
        <v>425</v>
      </c>
      <c r="C558" t="s">
        <v>1</v>
      </c>
      <c r="D558" t="s">
        <v>307</v>
      </c>
      <c r="E558" t="s">
        <v>308</v>
      </c>
      <c r="F558" t="s">
        <v>309</v>
      </c>
      <c r="G558">
        <v>1135</v>
      </c>
      <c r="H558">
        <v>1135</v>
      </c>
      <c r="I558">
        <v>1135</v>
      </c>
      <c r="J558">
        <v>1135</v>
      </c>
      <c r="L558" s="2" t="s">
        <v>310</v>
      </c>
      <c r="M558" s="2" t="s">
        <v>310</v>
      </c>
      <c r="N558" s="2" t="s">
        <v>310</v>
      </c>
      <c r="O558" s="2">
        <v>0</v>
      </c>
      <c r="P558" s="2">
        <v>0</v>
      </c>
      <c r="Q558" s="2" t="s">
        <v>310</v>
      </c>
      <c r="R558" s="2">
        <v>390</v>
      </c>
      <c r="S558" s="2" t="s">
        <v>310</v>
      </c>
      <c r="T558" s="2" t="s">
        <v>310</v>
      </c>
      <c r="U558" s="32">
        <f>+Tabla3[[#This Row],[EX SERVICE]]</f>
        <v>390</v>
      </c>
      <c r="V558" t="s">
        <v>179</v>
      </c>
    </row>
    <row r="559" spans="1:22" x14ac:dyDescent="0.25">
      <c r="A559" t="s">
        <v>422</v>
      </c>
      <c r="B559" s="1" t="s">
        <v>425</v>
      </c>
      <c r="C559" t="s">
        <v>1</v>
      </c>
      <c r="D559" t="s">
        <v>307</v>
      </c>
      <c r="E559" t="s">
        <v>308</v>
      </c>
      <c r="F559" t="s">
        <v>309</v>
      </c>
      <c r="G559">
        <v>1136</v>
      </c>
      <c r="H559">
        <v>1136</v>
      </c>
      <c r="I559">
        <v>1136</v>
      </c>
      <c r="J559">
        <v>1136</v>
      </c>
      <c r="L559" s="2" t="s">
        <v>310</v>
      </c>
      <c r="M559" s="2" t="s">
        <v>310</v>
      </c>
      <c r="N559" s="2" t="s">
        <v>310</v>
      </c>
      <c r="O559" s="2">
        <v>0</v>
      </c>
      <c r="P559" s="2">
        <v>0</v>
      </c>
      <c r="Q559" s="2" t="s">
        <v>310</v>
      </c>
      <c r="R559" s="2">
        <v>390</v>
      </c>
      <c r="S559" s="2" t="s">
        <v>310</v>
      </c>
      <c r="T559" s="2" t="s">
        <v>310</v>
      </c>
      <c r="U559" s="32">
        <f>+Tabla3[[#This Row],[EX SERVICE]]</f>
        <v>390</v>
      </c>
      <c r="V559" t="s">
        <v>179</v>
      </c>
    </row>
    <row r="560" spans="1:22" x14ac:dyDescent="0.25">
      <c r="A560" t="s">
        <v>422</v>
      </c>
      <c r="B560" s="1" t="s">
        <v>425</v>
      </c>
      <c r="C560" t="s">
        <v>1</v>
      </c>
      <c r="D560" t="s">
        <v>307</v>
      </c>
      <c r="E560" t="s">
        <v>308</v>
      </c>
      <c r="F560" t="s">
        <v>309</v>
      </c>
      <c r="G560">
        <v>1137</v>
      </c>
      <c r="H560">
        <v>1137</v>
      </c>
      <c r="I560">
        <v>1137</v>
      </c>
      <c r="J560">
        <v>1137</v>
      </c>
      <c r="L560" s="2" t="s">
        <v>310</v>
      </c>
      <c r="M560" s="2" t="s">
        <v>310</v>
      </c>
      <c r="N560" s="2" t="s">
        <v>310</v>
      </c>
      <c r="O560" s="2">
        <v>0</v>
      </c>
      <c r="P560" s="2">
        <v>0</v>
      </c>
      <c r="Q560" s="2" t="s">
        <v>310</v>
      </c>
      <c r="R560" s="2">
        <v>512.5</v>
      </c>
      <c r="S560" s="2" t="s">
        <v>310</v>
      </c>
      <c r="T560" s="2" t="s">
        <v>310</v>
      </c>
      <c r="U560" s="32">
        <f>+Tabla3[[#This Row],[EX SERVICE]]</f>
        <v>512.5</v>
      </c>
      <c r="V560" t="s">
        <v>179</v>
      </c>
    </row>
    <row r="561" spans="1:22" x14ac:dyDescent="0.25">
      <c r="A561" t="s">
        <v>422</v>
      </c>
      <c r="B561" s="1" t="s">
        <v>425</v>
      </c>
      <c r="C561" t="s">
        <v>1</v>
      </c>
      <c r="D561" t="s">
        <v>307</v>
      </c>
      <c r="E561" t="s">
        <v>308</v>
      </c>
      <c r="F561" t="s">
        <v>309</v>
      </c>
      <c r="G561">
        <v>1138</v>
      </c>
      <c r="H561">
        <v>1138</v>
      </c>
      <c r="I561">
        <v>1138</v>
      </c>
      <c r="J561">
        <v>1138</v>
      </c>
      <c r="L561" s="2" t="s">
        <v>310</v>
      </c>
      <c r="M561" s="2" t="s">
        <v>310</v>
      </c>
      <c r="N561" s="2" t="s">
        <v>310</v>
      </c>
      <c r="O561" s="2">
        <v>0</v>
      </c>
      <c r="P561" s="2">
        <v>0</v>
      </c>
      <c r="Q561" s="2" t="s">
        <v>310</v>
      </c>
      <c r="R561" s="2">
        <v>0</v>
      </c>
      <c r="S561" s="2" t="s">
        <v>310</v>
      </c>
      <c r="T561" s="2" t="s">
        <v>310</v>
      </c>
      <c r="U561" s="32">
        <f>+Tabla3[[#This Row],[EX SERVICE]]</f>
        <v>0</v>
      </c>
      <c r="V561" t="s">
        <v>179</v>
      </c>
    </row>
    <row r="562" spans="1:22" x14ac:dyDescent="0.25">
      <c r="A562" t="s">
        <v>422</v>
      </c>
      <c r="B562" s="1" t="s">
        <v>425</v>
      </c>
      <c r="C562" t="s">
        <v>1</v>
      </c>
      <c r="D562" t="s">
        <v>307</v>
      </c>
      <c r="E562" t="s">
        <v>308</v>
      </c>
      <c r="F562" t="s">
        <v>309</v>
      </c>
      <c r="G562">
        <v>1139</v>
      </c>
      <c r="H562">
        <v>1139</v>
      </c>
      <c r="I562">
        <v>1139</v>
      </c>
      <c r="J562">
        <v>1139</v>
      </c>
      <c r="L562" s="2" t="s">
        <v>310</v>
      </c>
      <c r="M562" s="2" t="s">
        <v>310</v>
      </c>
      <c r="N562" s="2" t="s">
        <v>310</v>
      </c>
      <c r="O562" s="2">
        <v>0</v>
      </c>
      <c r="P562" s="2">
        <v>0</v>
      </c>
      <c r="Q562" s="2" t="s">
        <v>310</v>
      </c>
      <c r="R562" s="2">
        <v>90</v>
      </c>
      <c r="S562" s="2" t="s">
        <v>310</v>
      </c>
      <c r="T562" s="2" t="s">
        <v>310</v>
      </c>
      <c r="U562" s="32">
        <f>+Tabla3[[#This Row],[EX SERVICE]]</f>
        <v>90</v>
      </c>
      <c r="V562" t="s">
        <v>179</v>
      </c>
    </row>
    <row r="563" spans="1:22" x14ac:dyDescent="0.25">
      <c r="A563" t="s">
        <v>422</v>
      </c>
      <c r="B563" s="1" t="s">
        <v>424</v>
      </c>
      <c r="C563" t="s">
        <v>1</v>
      </c>
      <c r="D563" t="s">
        <v>307</v>
      </c>
      <c r="E563" t="s">
        <v>308</v>
      </c>
      <c r="F563" t="s">
        <v>309</v>
      </c>
      <c r="G563">
        <v>1140</v>
      </c>
      <c r="H563">
        <v>1140</v>
      </c>
      <c r="I563">
        <v>1140</v>
      </c>
      <c r="J563">
        <v>1140</v>
      </c>
      <c r="L563" s="2" t="s">
        <v>310</v>
      </c>
      <c r="M563" s="2" t="s">
        <v>310</v>
      </c>
      <c r="N563" s="2" t="s">
        <v>310</v>
      </c>
      <c r="O563" s="2">
        <v>0</v>
      </c>
      <c r="P563" s="2">
        <v>0</v>
      </c>
      <c r="Q563" s="2" t="s">
        <v>310</v>
      </c>
      <c r="R563" s="2">
        <v>500</v>
      </c>
      <c r="S563" s="2" t="s">
        <v>310</v>
      </c>
      <c r="T563" s="2" t="s">
        <v>310</v>
      </c>
      <c r="U563" s="32">
        <f>+Tabla3[[#This Row],[EX SERVICE]]</f>
        <v>500</v>
      </c>
      <c r="V563" t="s">
        <v>179</v>
      </c>
    </row>
    <row r="564" spans="1:22" x14ac:dyDescent="0.25">
      <c r="A564" t="s">
        <v>422</v>
      </c>
      <c r="B564" s="1" t="s">
        <v>423</v>
      </c>
      <c r="C564" t="s">
        <v>1</v>
      </c>
      <c r="D564" t="s">
        <v>307</v>
      </c>
      <c r="E564" t="s">
        <v>308</v>
      </c>
      <c r="F564" t="s">
        <v>309</v>
      </c>
      <c r="G564">
        <v>1141</v>
      </c>
      <c r="H564">
        <v>1141</v>
      </c>
      <c r="I564">
        <v>1141</v>
      </c>
      <c r="J564">
        <v>1141</v>
      </c>
      <c r="L564" s="2" t="s">
        <v>310</v>
      </c>
      <c r="M564" s="2" t="s">
        <v>310</v>
      </c>
      <c r="N564" s="2" t="s">
        <v>310</v>
      </c>
      <c r="O564" s="2">
        <v>0</v>
      </c>
      <c r="P564" s="2">
        <v>0</v>
      </c>
      <c r="Q564" s="2" t="s">
        <v>310</v>
      </c>
      <c r="R564" s="2">
        <v>150</v>
      </c>
      <c r="S564" s="2" t="s">
        <v>310</v>
      </c>
      <c r="T564" s="2" t="s">
        <v>310</v>
      </c>
      <c r="U564" s="2">
        <f>+Tabla3[[#This Row],[EX SERVICE]]</f>
        <v>150</v>
      </c>
      <c r="V564" t="s">
        <v>179</v>
      </c>
    </row>
    <row r="565" spans="1:22" x14ac:dyDescent="0.25">
      <c r="A565" t="s">
        <v>365</v>
      </c>
      <c r="B565"/>
      <c r="L565" s="31"/>
      <c r="M565" s="31"/>
      <c r="N565" s="31"/>
      <c r="O565" s="31"/>
      <c r="P565" s="31"/>
      <c r="Q565" s="31"/>
      <c r="R565" s="29">
        <f>SUBTOTAL(109,Tabla3[EX SERVICE])</f>
        <v>50626.220000000008</v>
      </c>
      <c r="S565" s="31"/>
      <c r="T565" s="31"/>
      <c r="U565" s="30">
        <f>SUBTOTAL(109,Tabla3[TOTAL VENTA])</f>
        <v>50626.220000000008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tabColor rgb="FF00B0F0"/>
  </sheetPr>
  <dimension ref="A1:H81"/>
  <sheetViews>
    <sheetView workbookViewId="0"/>
  </sheetViews>
  <sheetFormatPr baseColWidth="10" defaultRowHeight="15" x14ac:dyDescent="0.25"/>
  <cols>
    <col min="1" max="1" width="15" style="1" bestFit="1" customWidth="1"/>
    <col min="2" max="2" width="48" bestFit="1" customWidth="1"/>
    <col min="5" max="5" width="17.28515625" bestFit="1" customWidth="1"/>
  </cols>
  <sheetData>
    <row r="1" spans="1:8" x14ac:dyDescent="0.25">
      <c r="A1" s="1" t="s">
        <v>178</v>
      </c>
      <c r="B1" t="s">
        <v>177</v>
      </c>
    </row>
    <row r="2" spans="1:8" x14ac:dyDescent="0.25">
      <c r="A2" s="1" t="s">
        <v>176</v>
      </c>
      <c r="B2" t="s">
        <v>175</v>
      </c>
      <c r="E2" s="1"/>
      <c r="F2" s="1"/>
      <c r="G2" s="1"/>
      <c r="H2" s="1"/>
    </row>
    <row r="3" spans="1:8" x14ac:dyDescent="0.25">
      <c r="A3" s="1" t="s">
        <v>174</v>
      </c>
      <c r="B3" t="s">
        <v>173</v>
      </c>
      <c r="E3" s="1"/>
      <c r="F3" s="1"/>
      <c r="G3" s="1"/>
      <c r="H3" s="1"/>
    </row>
    <row r="4" spans="1:8" x14ac:dyDescent="0.25">
      <c r="A4" s="1" t="s">
        <v>172</v>
      </c>
      <c r="B4" t="s">
        <v>171</v>
      </c>
      <c r="E4" s="1"/>
      <c r="F4" s="1"/>
      <c r="G4" s="1"/>
      <c r="H4" s="1"/>
    </row>
    <row r="5" spans="1:8" x14ac:dyDescent="0.25">
      <c r="A5" s="1" t="s">
        <v>170</v>
      </c>
      <c r="B5" t="s">
        <v>169</v>
      </c>
      <c r="E5" s="1"/>
      <c r="F5" s="1"/>
      <c r="G5" s="1"/>
      <c r="H5" s="1"/>
    </row>
    <row r="6" spans="1:8" x14ac:dyDescent="0.25">
      <c r="A6" s="1" t="s">
        <v>168</v>
      </c>
      <c r="B6" t="s">
        <v>167</v>
      </c>
      <c r="E6" s="1"/>
      <c r="F6" s="1"/>
      <c r="G6" s="1"/>
      <c r="H6" s="1"/>
    </row>
    <row r="7" spans="1:8" x14ac:dyDescent="0.25">
      <c r="A7" s="1" t="s">
        <v>166</v>
      </c>
      <c r="B7" t="s">
        <v>165</v>
      </c>
      <c r="E7" s="1"/>
      <c r="F7" s="1"/>
      <c r="G7" s="1"/>
      <c r="H7" s="1"/>
    </row>
    <row r="8" spans="1:8" x14ac:dyDescent="0.25">
      <c r="A8" s="1" t="s">
        <v>164</v>
      </c>
      <c r="B8" t="s">
        <v>163</v>
      </c>
      <c r="E8" s="1"/>
      <c r="F8" s="1"/>
      <c r="G8" s="1"/>
      <c r="H8" s="1"/>
    </row>
    <row r="9" spans="1:8" x14ac:dyDescent="0.25">
      <c r="A9" s="1" t="s">
        <v>162</v>
      </c>
      <c r="B9" t="s">
        <v>161</v>
      </c>
      <c r="E9" s="1"/>
      <c r="F9" s="1"/>
      <c r="G9" s="1"/>
      <c r="H9" s="1"/>
    </row>
    <row r="10" spans="1:8" x14ac:dyDescent="0.25">
      <c r="A10" s="1" t="s">
        <v>160</v>
      </c>
      <c r="B10" t="s">
        <v>159</v>
      </c>
      <c r="E10" s="1"/>
      <c r="F10" s="1"/>
      <c r="G10" s="1"/>
      <c r="H10" s="1"/>
    </row>
    <row r="11" spans="1:8" x14ac:dyDescent="0.25">
      <c r="A11" s="1" t="s">
        <v>158</v>
      </c>
      <c r="B11" t="s">
        <v>157</v>
      </c>
      <c r="E11" s="1"/>
      <c r="F11" s="1"/>
      <c r="G11" s="1"/>
      <c r="H11" s="1"/>
    </row>
    <row r="12" spans="1:8" x14ac:dyDescent="0.25">
      <c r="A12" s="1" t="s">
        <v>156</v>
      </c>
      <c r="B12" t="s">
        <v>155</v>
      </c>
      <c r="E12" s="1"/>
      <c r="F12" s="1"/>
      <c r="G12" s="1"/>
      <c r="H12" s="1"/>
    </row>
    <row r="13" spans="1:8" x14ac:dyDescent="0.25">
      <c r="A13" s="1" t="s">
        <v>154</v>
      </c>
      <c r="B13" t="s">
        <v>153</v>
      </c>
    </row>
    <row r="14" spans="1:8" x14ac:dyDescent="0.25">
      <c r="A14" s="1" t="s">
        <v>152</v>
      </c>
      <c r="B14" t="s">
        <v>151</v>
      </c>
    </row>
    <row r="15" spans="1:8" x14ac:dyDescent="0.25">
      <c r="A15" s="1" t="s">
        <v>150</v>
      </c>
      <c r="B15" t="s">
        <v>149</v>
      </c>
    </row>
    <row r="16" spans="1:8" x14ac:dyDescent="0.25">
      <c r="A16" s="1" t="s">
        <v>148</v>
      </c>
      <c r="B16" t="s">
        <v>147</v>
      </c>
    </row>
    <row r="17" spans="1:2" x14ac:dyDescent="0.25">
      <c r="A17" s="1" t="s">
        <v>146</v>
      </c>
      <c r="B17" t="s">
        <v>145</v>
      </c>
    </row>
    <row r="18" spans="1:2" x14ac:dyDescent="0.25">
      <c r="A18" s="1" t="s">
        <v>144</v>
      </c>
      <c r="B18" t="s">
        <v>143</v>
      </c>
    </row>
    <row r="19" spans="1:2" x14ac:dyDescent="0.25">
      <c r="A19" s="1" t="s">
        <v>142</v>
      </c>
      <c r="B19" t="s">
        <v>141</v>
      </c>
    </row>
    <row r="20" spans="1:2" x14ac:dyDescent="0.25">
      <c r="A20" s="1" t="s">
        <v>140</v>
      </c>
      <c r="B20" t="s">
        <v>139</v>
      </c>
    </row>
    <row r="21" spans="1:2" x14ac:dyDescent="0.25">
      <c r="A21" s="1" t="s">
        <v>138</v>
      </c>
      <c r="B21" t="s">
        <v>137</v>
      </c>
    </row>
    <row r="22" spans="1:2" x14ac:dyDescent="0.25">
      <c r="A22" s="1" t="s">
        <v>136</v>
      </c>
      <c r="B22" t="s">
        <v>135</v>
      </c>
    </row>
    <row r="23" spans="1:2" x14ac:dyDescent="0.25">
      <c r="A23" s="1" t="s">
        <v>134</v>
      </c>
      <c r="B23" t="s">
        <v>133</v>
      </c>
    </row>
    <row r="24" spans="1:2" x14ac:dyDescent="0.25">
      <c r="A24" s="1" t="s">
        <v>132</v>
      </c>
      <c r="B24" t="s">
        <v>131</v>
      </c>
    </row>
    <row r="25" spans="1:2" x14ac:dyDescent="0.25">
      <c r="A25" s="1" t="s">
        <v>130</v>
      </c>
      <c r="B25" t="s">
        <v>129</v>
      </c>
    </row>
    <row r="26" spans="1:2" x14ac:dyDescent="0.25">
      <c r="A26" s="1" t="s">
        <v>128</v>
      </c>
      <c r="B26" t="s">
        <v>127</v>
      </c>
    </row>
    <row r="27" spans="1:2" x14ac:dyDescent="0.25">
      <c r="A27" s="1" t="s">
        <v>126</v>
      </c>
      <c r="B27" t="s">
        <v>125</v>
      </c>
    </row>
    <row r="28" spans="1:2" x14ac:dyDescent="0.25">
      <c r="A28" s="1" t="s">
        <v>124</v>
      </c>
      <c r="B28" t="s">
        <v>123</v>
      </c>
    </row>
    <row r="29" spans="1:2" x14ac:dyDescent="0.25">
      <c r="A29" s="1" t="s">
        <v>122</v>
      </c>
      <c r="B29" t="s">
        <v>121</v>
      </c>
    </row>
    <row r="30" spans="1:2" x14ac:dyDescent="0.25">
      <c r="A30" s="1" t="s">
        <v>120</v>
      </c>
      <c r="B30" t="s">
        <v>119</v>
      </c>
    </row>
    <row r="31" spans="1:2" x14ac:dyDescent="0.25">
      <c r="A31" s="1" t="s">
        <v>118</v>
      </c>
      <c r="B31" t="s">
        <v>117</v>
      </c>
    </row>
    <row r="32" spans="1:2" x14ac:dyDescent="0.25">
      <c r="A32" s="1" t="s">
        <v>116</v>
      </c>
      <c r="B32" t="s">
        <v>115</v>
      </c>
    </row>
    <row r="33" spans="1:2" x14ac:dyDescent="0.25">
      <c r="A33" s="1" t="s">
        <v>114</v>
      </c>
      <c r="B33" t="s">
        <v>113</v>
      </c>
    </row>
    <row r="34" spans="1:2" x14ac:dyDescent="0.25">
      <c r="A34" s="1" t="s">
        <v>112</v>
      </c>
      <c r="B34" t="s">
        <v>111</v>
      </c>
    </row>
    <row r="35" spans="1:2" x14ac:dyDescent="0.25">
      <c r="A35" s="1" t="s">
        <v>110</v>
      </c>
      <c r="B35" t="s">
        <v>109</v>
      </c>
    </row>
    <row r="36" spans="1:2" x14ac:dyDescent="0.25">
      <c r="A36" s="1" t="s">
        <v>108</v>
      </c>
      <c r="B36" t="s">
        <v>107</v>
      </c>
    </row>
    <row r="37" spans="1:2" x14ac:dyDescent="0.25">
      <c r="A37" s="1" t="s">
        <v>106</v>
      </c>
      <c r="B37" t="s">
        <v>105</v>
      </c>
    </row>
    <row r="38" spans="1:2" x14ac:dyDescent="0.25">
      <c r="A38" s="1" t="s">
        <v>104</v>
      </c>
      <c r="B38" t="s">
        <v>103</v>
      </c>
    </row>
    <row r="39" spans="1:2" x14ac:dyDescent="0.25">
      <c r="A39" s="1" t="s">
        <v>102</v>
      </c>
      <c r="B39" t="s">
        <v>101</v>
      </c>
    </row>
    <row r="40" spans="1:2" x14ac:dyDescent="0.25">
      <c r="A40" s="1" t="s">
        <v>100</v>
      </c>
      <c r="B40" t="s">
        <v>99</v>
      </c>
    </row>
    <row r="41" spans="1:2" x14ac:dyDescent="0.25">
      <c r="A41" s="1" t="s">
        <v>98</v>
      </c>
      <c r="B41" t="s">
        <v>97</v>
      </c>
    </row>
    <row r="42" spans="1:2" x14ac:dyDescent="0.25">
      <c r="A42" s="1" t="s">
        <v>96</v>
      </c>
      <c r="B42" t="s">
        <v>95</v>
      </c>
    </row>
    <row r="43" spans="1:2" x14ac:dyDescent="0.25">
      <c r="A43" s="1" t="s">
        <v>94</v>
      </c>
      <c r="B43" t="s">
        <v>93</v>
      </c>
    </row>
    <row r="44" spans="1:2" x14ac:dyDescent="0.25">
      <c r="A44" s="1" t="s">
        <v>92</v>
      </c>
      <c r="B44" t="s">
        <v>91</v>
      </c>
    </row>
    <row r="45" spans="1:2" x14ac:dyDescent="0.25">
      <c r="A45" s="1" t="s">
        <v>90</v>
      </c>
      <c r="B45" t="s">
        <v>89</v>
      </c>
    </row>
    <row r="46" spans="1:2" x14ac:dyDescent="0.25">
      <c r="A46" s="1" t="s">
        <v>88</v>
      </c>
      <c r="B46" t="s">
        <v>87</v>
      </c>
    </row>
    <row r="47" spans="1:2" x14ac:dyDescent="0.25">
      <c r="A47" s="1" t="s">
        <v>86</v>
      </c>
      <c r="B47" t="s">
        <v>85</v>
      </c>
    </row>
    <row r="48" spans="1:2" x14ac:dyDescent="0.25">
      <c r="A48" s="1" t="s">
        <v>84</v>
      </c>
      <c r="B48" s="1" t="s">
        <v>83</v>
      </c>
    </row>
    <row r="49" spans="1:2" x14ac:dyDescent="0.25">
      <c r="A49" s="1" t="s">
        <v>82</v>
      </c>
      <c r="B49" t="s">
        <v>81</v>
      </c>
    </row>
    <row r="50" spans="1:2" x14ac:dyDescent="0.25">
      <c r="A50" s="1" t="s">
        <v>80</v>
      </c>
      <c r="B50" t="s">
        <v>79</v>
      </c>
    </row>
    <row r="51" spans="1:2" x14ac:dyDescent="0.25">
      <c r="A51" s="1" t="s">
        <v>78</v>
      </c>
      <c r="B51" t="s">
        <v>77</v>
      </c>
    </row>
    <row r="52" spans="1:2" x14ac:dyDescent="0.25">
      <c r="A52" s="1" t="s">
        <v>76</v>
      </c>
      <c r="B52" t="s">
        <v>75</v>
      </c>
    </row>
    <row r="53" spans="1:2" x14ac:dyDescent="0.25">
      <c r="A53" s="1" t="s">
        <v>74</v>
      </c>
      <c r="B53" t="s">
        <v>73</v>
      </c>
    </row>
    <row r="54" spans="1:2" x14ac:dyDescent="0.25">
      <c r="A54" s="1" t="s">
        <v>72</v>
      </c>
      <c r="B54" t="s">
        <v>71</v>
      </c>
    </row>
    <row r="55" spans="1:2" x14ac:dyDescent="0.25">
      <c r="A55" s="1" t="s">
        <v>70</v>
      </c>
      <c r="B55" t="s">
        <v>69</v>
      </c>
    </row>
    <row r="56" spans="1:2" x14ac:dyDescent="0.25">
      <c r="A56" s="1" t="s">
        <v>68</v>
      </c>
      <c r="B56" t="s">
        <v>67</v>
      </c>
    </row>
    <row r="57" spans="1:2" x14ac:dyDescent="0.25">
      <c r="A57" s="1" t="s">
        <v>66</v>
      </c>
      <c r="B57" t="s">
        <v>65</v>
      </c>
    </row>
    <row r="58" spans="1:2" x14ac:dyDescent="0.25">
      <c r="A58" s="1" t="s">
        <v>64</v>
      </c>
      <c r="B58" t="s">
        <v>63</v>
      </c>
    </row>
    <row r="59" spans="1:2" x14ac:dyDescent="0.25">
      <c r="A59" s="1" t="s">
        <v>62</v>
      </c>
      <c r="B59" t="s">
        <v>61</v>
      </c>
    </row>
    <row r="60" spans="1:2" x14ac:dyDescent="0.25">
      <c r="A60" s="1" t="s">
        <v>60</v>
      </c>
      <c r="B60" t="s">
        <v>59</v>
      </c>
    </row>
    <row r="61" spans="1:2" x14ac:dyDescent="0.25">
      <c r="A61" s="1" t="s">
        <v>58</v>
      </c>
      <c r="B61" t="s">
        <v>57</v>
      </c>
    </row>
    <row r="62" spans="1:2" x14ac:dyDescent="0.25">
      <c r="A62" s="1" t="s">
        <v>56</v>
      </c>
      <c r="B62" t="s">
        <v>55</v>
      </c>
    </row>
    <row r="63" spans="1:2" x14ac:dyDescent="0.25">
      <c r="A63" s="1" t="s">
        <v>54</v>
      </c>
      <c r="B63" t="s">
        <v>53</v>
      </c>
    </row>
    <row r="64" spans="1:2" x14ac:dyDescent="0.25">
      <c r="A64" s="1" t="s">
        <v>52</v>
      </c>
      <c r="B64" t="s">
        <v>51</v>
      </c>
    </row>
    <row r="65" spans="1:2" x14ac:dyDescent="0.25">
      <c r="A65" s="1" t="s">
        <v>50</v>
      </c>
      <c r="B65" t="s">
        <v>49</v>
      </c>
    </row>
    <row r="66" spans="1:2" x14ac:dyDescent="0.25">
      <c r="A66" s="1" t="s">
        <v>48</v>
      </c>
      <c r="B66" t="s">
        <v>47</v>
      </c>
    </row>
    <row r="67" spans="1:2" x14ac:dyDescent="0.25">
      <c r="A67" s="1" t="s">
        <v>46</v>
      </c>
      <c r="B67" t="s">
        <v>45</v>
      </c>
    </row>
    <row r="68" spans="1:2" x14ac:dyDescent="0.25">
      <c r="A68" s="1" t="s">
        <v>44</v>
      </c>
      <c r="B68" t="s">
        <v>43</v>
      </c>
    </row>
    <row r="69" spans="1:2" x14ac:dyDescent="0.25">
      <c r="A69" s="1" t="s">
        <v>42</v>
      </c>
      <c r="B69" t="s">
        <v>41</v>
      </c>
    </row>
    <row r="70" spans="1:2" x14ac:dyDescent="0.25">
      <c r="A70" s="1" t="s">
        <v>40</v>
      </c>
      <c r="B70" t="s">
        <v>39</v>
      </c>
    </row>
    <row r="71" spans="1:2" x14ac:dyDescent="0.25">
      <c r="A71" s="1" t="s">
        <v>38</v>
      </c>
      <c r="B71" t="s">
        <v>37</v>
      </c>
    </row>
    <row r="72" spans="1:2" x14ac:dyDescent="0.25">
      <c r="A72" s="1" t="s">
        <v>36</v>
      </c>
      <c r="B72" t="s">
        <v>35</v>
      </c>
    </row>
    <row r="73" spans="1:2" x14ac:dyDescent="0.25">
      <c r="A73" s="1" t="s">
        <v>34</v>
      </c>
      <c r="B73" t="s">
        <v>33</v>
      </c>
    </row>
    <row r="74" spans="1:2" x14ac:dyDescent="0.25">
      <c r="A74" s="1" t="s">
        <v>32</v>
      </c>
      <c r="B74" t="s">
        <v>31</v>
      </c>
    </row>
    <row r="75" spans="1:2" x14ac:dyDescent="0.25">
      <c r="A75" s="1" t="s">
        <v>30</v>
      </c>
      <c r="B75" t="s">
        <v>29</v>
      </c>
    </row>
    <row r="76" spans="1:2" x14ac:dyDescent="0.25">
      <c r="A76" s="1" t="s">
        <v>312</v>
      </c>
      <c r="B76" t="s">
        <v>313</v>
      </c>
    </row>
    <row r="77" spans="1:2" x14ac:dyDescent="0.25">
      <c r="A77" s="1" t="s">
        <v>314</v>
      </c>
      <c r="B77" t="s">
        <v>315</v>
      </c>
    </row>
    <row r="78" spans="1:2" x14ac:dyDescent="0.25">
      <c r="A78" s="1" t="s">
        <v>300</v>
      </c>
      <c r="B78" t="s">
        <v>301</v>
      </c>
    </row>
    <row r="79" spans="1:2" x14ac:dyDescent="0.25">
      <c r="A79" s="1" t="s">
        <v>316</v>
      </c>
      <c r="B79" t="s">
        <v>317</v>
      </c>
    </row>
    <row r="80" spans="1:2" x14ac:dyDescent="0.25">
      <c r="A80" s="1" t="s">
        <v>362</v>
      </c>
      <c r="B80" t="s">
        <v>363</v>
      </c>
    </row>
    <row r="81" spans="1:2" x14ac:dyDescent="0.25">
      <c r="A81" s="1" t="s">
        <v>441</v>
      </c>
      <c r="B81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3"/>
  <dimension ref="A2:H104"/>
  <sheetViews>
    <sheetView topLeftCell="A79" workbookViewId="0">
      <selection activeCell="H2" sqref="H2:H102"/>
    </sheetView>
  </sheetViews>
  <sheetFormatPr baseColWidth="10" defaultRowHeight="15" x14ac:dyDescent="0.25"/>
  <cols>
    <col min="3" max="7" width="11.42578125" style="1"/>
  </cols>
  <sheetData>
    <row r="2" spans="1:8" x14ac:dyDescent="0.25">
      <c r="A2">
        <v>1141</v>
      </c>
      <c r="B2">
        <v>150</v>
      </c>
      <c r="C2" s="1" t="s">
        <v>380</v>
      </c>
      <c r="D2" s="1" t="s">
        <v>381</v>
      </c>
      <c r="E2" s="1" t="s">
        <v>364</v>
      </c>
      <c r="F2" s="1" t="s">
        <v>338</v>
      </c>
      <c r="H2" t="str">
        <f t="shared" ref="H2:H29" si="0">+C2&amp;F2&amp;D2&amp;F2&amp;E2</f>
        <v>30/12/2021</v>
      </c>
    </row>
    <row r="3" spans="1:8" x14ac:dyDescent="0.25">
      <c r="A3">
        <v>1140</v>
      </c>
      <c r="B3">
        <v>500</v>
      </c>
      <c r="C3" s="1" t="s">
        <v>407</v>
      </c>
      <c r="D3" s="1" t="s">
        <v>381</v>
      </c>
      <c r="E3" s="1" t="s">
        <v>364</v>
      </c>
      <c r="F3" s="1" t="s">
        <v>338</v>
      </c>
      <c r="H3" t="str">
        <f t="shared" si="0"/>
        <v>29/12/2021</v>
      </c>
    </row>
    <row r="4" spans="1:8" x14ac:dyDescent="0.25">
      <c r="A4">
        <v>1139</v>
      </c>
      <c r="B4">
        <v>90</v>
      </c>
      <c r="C4" s="1" t="s">
        <v>408</v>
      </c>
      <c r="D4" s="1" t="s">
        <v>381</v>
      </c>
      <c r="E4" s="1" t="s">
        <v>364</v>
      </c>
      <c r="F4" s="1" t="s">
        <v>338</v>
      </c>
      <c r="H4" t="str">
        <f t="shared" si="0"/>
        <v>27/12/2021</v>
      </c>
    </row>
    <row r="5" spans="1:8" x14ac:dyDescent="0.25">
      <c r="A5">
        <v>1138</v>
      </c>
      <c r="B5">
        <v>0</v>
      </c>
      <c r="C5" s="1" t="s">
        <v>408</v>
      </c>
      <c r="D5" s="1" t="s">
        <v>381</v>
      </c>
      <c r="E5" s="1" t="s">
        <v>364</v>
      </c>
      <c r="F5" s="1" t="s">
        <v>338</v>
      </c>
      <c r="H5" t="str">
        <f t="shared" si="0"/>
        <v>27/12/2021</v>
      </c>
    </row>
    <row r="6" spans="1:8" x14ac:dyDescent="0.25">
      <c r="A6">
        <v>1137</v>
      </c>
      <c r="B6">
        <v>512.5</v>
      </c>
      <c r="C6" s="1" t="s">
        <v>408</v>
      </c>
      <c r="D6" s="1" t="s">
        <v>381</v>
      </c>
      <c r="E6" s="1" t="s">
        <v>364</v>
      </c>
      <c r="F6" s="1" t="s">
        <v>338</v>
      </c>
      <c r="H6" t="str">
        <f t="shared" si="0"/>
        <v>27/12/2021</v>
      </c>
    </row>
    <row r="7" spans="1:8" x14ac:dyDescent="0.25">
      <c r="A7">
        <v>1136</v>
      </c>
      <c r="B7">
        <v>390</v>
      </c>
      <c r="C7" s="1" t="s">
        <v>408</v>
      </c>
      <c r="D7" s="1" t="s">
        <v>381</v>
      </c>
      <c r="E7" s="1" t="s">
        <v>364</v>
      </c>
      <c r="F7" s="1" t="s">
        <v>338</v>
      </c>
      <c r="H7" t="str">
        <f t="shared" si="0"/>
        <v>27/12/2021</v>
      </c>
    </row>
    <row r="8" spans="1:8" x14ac:dyDescent="0.25">
      <c r="A8">
        <v>1135</v>
      </c>
      <c r="B8">
        <v>390</v>
      </c>
      <c r="C8" s="1" t="s">
        <v>408</v>
      </c>
      <c r="D8" s="1" t="s">
        <v>381</v>
      </c>
      <c r="E8" s="1" t="s">
        <v>364</v>
      </c>
      <c r="F8" s="1" t="s">
        <v>338</v>
      </c>
      <c r="H8" t="str">
        <f t="shared" si="0"/>
        <v>27/12/2021</v>
      </c>
    </row>
    <row r="9" spans="1:8" x14ac:dyDescent="0.25">
      <c r="A9">
        <v>1134</v>
      </c>
      <c r="B9">
        <v>725</v>
      </c>
      <c r="C9" s="1" t="s">
        <v>408</v>
      </c>
      <c r="D9" s="1" t="s">
        <v>381</v>
      </c>
      <c r="E9" s="1" t="s">
        <v>364</v>
      </c>
      <c r="F9" s="1" t="s">
        <v>338</v>
      </c>
      <c r="H9" t="str">
        <f t="shared" si="0"/>
        <v>27/12/2021</v>
      </c>
    </row>
    <row r="10" spans="1:8" x14ac:dyDescent="0.25">
      <c r="A10">
        <v>1133</v>
      </c>
      <c r="B10">
        <v>725</v>
      </c>
      <c r="C10" s="1" t="s">
        <v>408</v>
      </c>
      <c r="D10" s="1" t="s">
        <v>381</v>
      </c>
      <c r="E10" s="1" t="s">
        <v>364</v>
      </c>
      <c r="F10" s="1" t="s">
        <v>338</v>
      </c>
      <c r="H10" t="str">
        <f t="shared" si="0"/>
        <v>27/12/2021</v>
      </c>
    </row>
    <row r="11" spans="1:8" x14ac:dyDescent="0.25">
      <c r="A11">
        <v>1132</v>
      </c>
      <c r="B11">
        <v>500</v>
      </c>
      <c r="C11" s="1" t="s">
        <v>408</v>
      </c>
      <c r="D11" s="1" t="s">
        <v>381</v>
      </c>
      <c r="E11" s="1" t="s">
        <v>364</v>
      </c>
      <c r="F11" s="1" t="s">
        <v>338</v>
      </c>
      <c r="H11" t="str">
        <f t="shared" si="0"/>
        <v>27/12/2021</v>
      </c>
    </row>
    <row r="12" spans="1:8" x14ac:dyDescent="0.25">
      <c r="A12">
        <v>1131</v>
      </c>
      <c r="B12">
        <v>450</v>
      </c>
      <c r="C12" s="1" t="s">
        <v>408</v>
      </c>
      <c r="D12" s="1" t="s">
        <v>381</v>
      </c>
      <c r="E12" s="1" t="s">
        <v>364</v>
      </c>
      <c r="F12" s="1" t="s">
        <v>338</v>
      </c>
      <c r="H12" t="str">
        <f t="shared" si="0"/>
        <v>27/12/2021</v>
      </c>
    </row>
    <row r="13" spans="1:8" x14ac:dyDescent="0.25">
      <c r="A13">
        <v>1130</v>
      </c>
      <c r="B13">
        <v>25</v>
      </c>
      <c r="C13" s="1" t="s">
        <v>408</v>
      </c>
      <c r="D13" s="1" t="s">
        <v>381</v>
      </c>
      <c r="E13" s="1" t="s">
        <v>364</v>
      </c>
      <c r="F13" s="1" t="s">
        <v>338</v>
      </c>
      <c r="H13" t="str">
        <f t="shared" si="0"/>
        <v>27/12/2021</v>
      </c>
    </row>
    <row r="14" spans="1:8" x14ac:dyDescent="0.25">
      <c r="A14">
        <v>1129</v>
      </c>
      <c r="B14">
        <v>682.5</v>
      </c>
      <c r="C14" s="1" t="s">
        <v>408</v>
      </c>
      <c r="D14" s="1" t="s">
        <v>381</v>
      </c>
      <c r="E14" s="1" t="s">
        <v>364</v>
      </c>
      <c r="F14" s="1" t="s">
        <v>338</v>
      </c>
      <c r="H14" t="str">
        <f t="shared" si="0"/>
        <v>27/12/2021</v>
      </c>
    </row>
    <row r="15" spans="1:8" x14ac:dyDescent="0.25">
      <c r="A15">
        <v>1128</v>
      </c>
      <c r="B15">
        <v>879.57</v>
      </c>
      <c r="C15" s="1" t="s">
        <v>409</v>
      </c>
      <c r="D15" s="1" t="s">
        <v>381</v>
      </c>
      <c r="E15" s="1" t="s">
        <v>364</v>
      </c>
      <c r="F15" s="1" t="s">
        <v>338</v>
      </c>
      <c r="H15" t="str">
        <f t="shared" si="0"/>
        <v>23/12/2021</v>
      </c>
    </row>
    <row r="16" spans="1:8" x14ac:dyDescent="0.25">
      <c r="A16">
        <v>1127</v>
      </c>
      <c r="B16">
        <v>711.62</v>
      </c>
      <c r="C16" s="1" t="s">
        <v>410</v>
      </c>
      <c r="D16" s="1" t="s">
        <v>381</v>
      </c>
      <c r="E16" s="1" t="s">
        <v>364</v>
      </c>
      <c r="F16" s="1" t="s">
        <v>338</v>
      </c>
      <c r="H16" t="str">
        <f t="shared" si="0"/>
        <v>21/12/2021</v>
      </c>
    </row>
    <row r="17" spans="1:8" x14ac:dyDescent="0.25">
      <c r="A17">
        <v>1126</v>
      </c>
      <c r="B17">
        <v>711.62</v>
      </c>
      <c r="C17" s="1" t="s">
        <v>410</v>
      </c>
      <c r="D17" s="1" t="s">
        <v>381</v>
      </c>
      <c r="E17" s="1" t="s">
        <v>364</v>
      </c>
      <c r="F17" s="1" t="s">
        <v>338</v>
      </c>
      <c r="H17" t="str">
        <f t="shared" si="0"/>
        <v>21/12/2021</v>
      </c>
    </row>
    <row r="18" spans="1:8" x14ac:dyDescent="0.25">
      <c r="A18">
        <v>1125</v>
      </c>
      <c r="B18">
        <v>707.05</v>
      </c>
      <c r="C18" s="1" t="s">
        <v>410</v>
      </c>
      <c r="D18" s="1" t="s">
        <v>381</v>
      </c>
      <c r="E18" s="1" t="s">
        <v>364</v>
      </c>
      <c r="F18" s="1" t="s">
        <v>338</v>
      </c>
      <c r="H18" t="str">
        <f t="shared" si="0"/>
        <v>21/12/2021</v>
      </c>
    </row>
    <row r="19" spans="1:8" x14ac:dyDescent="0.25">
      <c r="A19">
        <v>1124</v>
      </c>
      <c r="B19">
        <v>711.62</v>
      </c>
      <c r="C19" s="1" t="s">
        <v>410</v>
      </c>
      <c r="D19" s="1" t="s">
        <v>381</v>
      </c>
      <c r="E19" s="1" t="s">
        <v>364</v>
      </c>
      <c r="F19" s="1" t="s">
        <v>338</v>
      </c>
      <c r="H19" t="str">
        <f t="shared" si="0"/>
        <v>21/12/2021</v>
      </c>
    </row>
    <row r="20" spans="1:8" x14ac:dyDescent="0.25">
      <c r="A20">
        <v>1123</v>
      </c>
      <c r="B20">
        <v>650</v>
      </c>
      <c r="C20" s="1" t="s">
        <v>410</v>
      </c>
      <c r="D20" s="1" t="s">
        <v>381</v>
      </c>
      <c r="E20" s="1" t="s">
        <v>364</v>
      </c>
      <c r="F20" s="1" t="s">
        <v>338</v>
      </c>
      <c r="H20" t="str">
        <f t="shared" si="0"/>
        <v>21/12/2021</v>
      </c>
    </row>
    <row r="21" spans="1:8" x14ac:dyDescent="0.25">
      <c r="A21">
        <v>1122</v>
      </c>
      <c r="B21">
        <v>725</v>
      </c>
      <c r="C21" s="1" t="s">
        <v>410</v>
      </c>
      <c r="D21" s="1" t="s">
        <v>381</v>
      </c>
      <c r="E21" s="1" t="s">
        <v>364</v>
      </c>
      <c r="F21" s="1" t="s">
        <v>338</v>
      </c>
      <c r="H21" t="str">
        <f t="shared" si="0"/>
        <v>21/12/2021</v>
      </c>
    </row>
    <row r="22" spans="1:8" x14ac:dyDescent="0.25">
      <c r="A22">
        <v>1121</v>
      </c>
      <c r="B22">
        <v>435</v>
      </c>
      <c r="C22" s="1" t="s">
        <v>410</v>
      </c>
      <c r="D22" s="1" t="s">
        <v>381</v>
      </c>
      <c r="E22" s="1" t="s">
        <v>364</v>
      </c>
      <c r="F22" s="1" t="s">
        <v>338</v>
      </c>
      <c r="H22" t="str">
        <f t="shared" si="0"/>
        <v>21/12/2021</v>
      </c>
    </row>
    <row r="23" spans="1:8" x14ac:dyDescent="0.25">
      <c r="A23">
        <v>1120</v>
      </c>
      <c r="B23">
        <v>225</v>
      </c>
      <c r="C23" s="1" t="s">
        <v>411</v>
      </c>
      <c r="D23" s="1" t="s">
        <v>381</v>
      </c>
      <c r="E23" s="1" t="s">
        <v>364</v>
      </c>
      <c r="F23" s="1" t="s">
        <v>338</v>
      </c>
      <c r="H23" t="str">
        <f t="shared" si="0"/>
        <v>20/12/2021</v>
      </c>
    </row>
    <row r="24" spans="1:8" x14ac:dyDescent="0.25">
      <c r="A24">
        <v>1119</v>
      </c>
      <c r="B24">
        <v>450</v>
      </c>
      <c r="C24" s="1" t="s">
        <v>411</v>
      </c>
      <c r="D24" s="1" t="s">
        <v>381</v>
      </c>
      <c r="E24" s="1" t="s">
        <v>364</v>
      </c>
      <c r="F24" s="1" t="s">
        <v>338</v>
      </c>
      <c r="H24" t="str">
        <f t="shared" si="0"/>
        <v>20/12/2021</v>
      </c>
    </row>
    <row r="25" spans="1:8" x14ac:dyDescent="0.25">
      <c r="A25">
        <v>1118</v>
      </c>
      <c r="B25">
        <v>0</v>
      </c>
      <c r="C25" s="1" t="s">
        <v>411</v>
      </c>
      <c r="D25" s="1" t="s">
        <v>381</v>
      </c>
      <c r="E25" s="1" t="s">
        <v>364</v>
      </c>
      <c r="F25" s="1" t="s">
        <v>338</v>
      </c>
      <c r="H25" t="str">
        <f t="shared" si="0"/>
        <v>20/12/2021</v>
      </c>
    </row>
    <row r="26" spans="1:8" x14ac:dyDescent="0.25">
      <c r="A26">
        <v>1117</v>
      </c>
      <c r="B26">
        <v>879.57</v>
      </c>
      <c r="C26" s="1" t="s">
        <v>411</v>
      </c>
      <c r="D26" s="1" t="s">
        <v>381</v>
      </c>
      <c r="E26" s="1" t="s">
        <v>364</v>
      </c>
      <c r="F26" s="1" t="s">
        <v>338</v>
      </c>
      <c r="H26" t="str">
        <f t="shared" si="0"/>
        <v>20/12/2021</v>
      </c>
    </row>
    <row r="27" spans="1:8" x14ac:dyDescent="0.25">
      <c r="A27">
        <v>1116</v>
      </c>
      <c r="B27">
        <v>779.57</v>
      </c>
      <c r="C27" s="1" t="s">
        <v>412</v>
      </c>
      <c r="D27" s="1" t="s">
        <v>381</v>
      </c>
      <c r="E27" s="1" t="s">
        <v>364</v>
      </c>
      <c r="F27" s="1" t="s">
        <v>338</v>
      </c>
      <c r="H27" t="str">
        <f t="shared" si="0"/>
        <v>17/12/2021</v>
      </c>
    </row>
    <row r="28" spans="1:8" x14ac:dyDescent="0.25">
      <c r="A28">
        <v>1115</v>
      </c>
      <c r="B28">
        <v>0</v>
      </c>
      <c r="C28" s="1" t="s">
        <v>412</v>
      </c>
      <c r="D28" s="1" t="s">
        <v>381</v>
      </c>
      <c r="E28" s="1" t="s">
        <v>364</v>
      </c>
      <c r="F28" s="1" t="s">
        <v>338</v>
      </c>
      <c r="H28" t="str">
        <f t="shared" si="0"/>
        <v>17/12/2021</v>
      </c>
    </row>
    <row r="29" spans="1:8" x14ac:dyDescent="0.25">
      <c r="A29">
        <v>1114</v>
      </c>
      <c r="B29">
        <v>70</v>
      </c>
      <c r="C29" s="1" t="s">
        <v>412</v>
      </c>
      <c r="D29" s="1" t="s">
        <v>381</v>
      </c>
      <c r="E29" s="1" t="s">
        <v>364</v>
      </c>
      <c r="F29" s="1" t="s">
        <v>338</v>
      </c>
      <c r="H29" t="str">
        <f t="shared" si="0"/>
        <v>17/12/2021</v>
      </c>
    </row>
    <row r="30" spans="1:8" x14ac:dyDescent="0.25">
      <c r="A30">
        <v>1113</v>
      </c>
      <c r="B30">
        <v>240</v>
      </c>
      <c r="C30" s="1" t="s">
        <v>412</v>
      </c>
      <c r="D30" s="1" t="s">
        <v>381</v>
      </c>
      <c r="E30" s="1" t="s">
        <v>364</v>
      </c>
      <c r="F30" s="1" t="s">
        <v>338</v>
      </c>
      <c r="H30" t="str">
        <f t="shared" ref="H30:H93" si="1">+C30&amp;F30&amp;D30&amp;F30&amp;E30</f>
        <v>17/12/2021</v>
      </c>
    </row>
    <row r="31" spans="1:8" x14ac:dyDescent="0.25">
      <c r="A31">
        <v>1112</v>
      </c>
      <c r="B31">
        <v>600</v>
      </c>
      <c r="C31" s="1" t="s">
        <v>412</v>
      </c>
      <c r="D31" s="1" t="s">
        <v>381</v>
      </c>
      <c r="E31" s="1" t="s">
        <v>364</v>
      </c>
      <c r="F31" s="1" t="s">
        <v>338</v>
      </c>
      <c r="H31" t="str">
        <f t="shared" si="1"/>
        <v>17/12/2021</v>
      </c>
    </row>
    <row r="32" spans="1:8" x14ac:dyDescent="0.25">
      <c r="A32">
        <v>1111</v>
      </c>
      <c r="B32">
        <v>60</v>
      </c>
      <c r="C32" s="1" t="s">
        <v>412</v>
      </c>
      <c r="D32" s="1" t="s">
        <v>381</v>
      </c>
      <c r="E32" s="1" t="s">
        <v>364</v>
      </c>
      <c r="F32" s="1" t="s">
        <v>338</v>
      </c>
      <c r="H32" t="str">
        <f t="shared" si="1"/>
        <v>17/12/2021</v>
      </c>
    </row>
    <row r="33" spans="1:8" x14ac:dyDescent="0.25">
      <c r="A33">
        <v>1110</v>
      </c>
      <c r="B33">
        <v>440</v>
      </c>
      <c r="C33" s="1" t="s">
        <v>412</v>
      </c>
      <c r="D33" s="1" t="s">
        <v>381</v>
      </c>
      <c r="E33" s="1" t="s">
        <v>364</v>
      </c>
      <c r="F33" s="1" t="s">
        <v>338</v>
      </c>
      <c r="H33" t="str">
        <f t="shared" si="1"/>
        <v>17/12/2021</v>
      </c>
    </row>
    <row r="34" spans="1:8" x14ac:dyDescent="0.25">
      <c r="A34">
        <v>1109</v>
      </c>
      <c r="B34">
        <v>788.07</v>
      </c>
      <c r="C34" s="1" t="s">
        <v>413</v>
      </c>
      <c r="D34" s="1" t="s">
        <v>381</v>
      </c>
      <c r="E34" s="1" t="s">
        <v>364</v>
      </c>
      <c r="F34" s="1" t="s">
        <v>338</v>
      </c>
      <c r="H34" t="str">
        <f t="shared" si="1"/>
        <v>16/12/2021</v>
      </c>
    </row>
    <row r="35" spans="1:8" x14ac:dyDescent="0.25">
      <c r="A35">
        <v>1108</v>
      </c>
      <c r="B35">
        <v>538.07000000000005</v>
      </c>
      <c r="C35" s="1" t="s">
        <v>413</v>
      </c>
      <c r="D35" s="1" t="s">
        <v>381</v>
      </c>
      <c r="E35" s="1" t="s">
        <v>364</v>
      </c>
      <c r="F35" s="1" t="s">
        <v>338</v>
      </c>
      <c r="H35" t="str">
        <f t="shared" si="1"/>
        <v>16/12/2021</v>
      </c>
    </row>
    <row r="36" spans="1:8" x14ac:dyDescent="0.25">
      <c r="A36">
        <v>1107</v>
      </c>
      <c r="B36">
        <v>240</v>
      </c>
      <c r="C36" s="1" t="s">
        <v>413</v>
      </c>
      <c r="D36" s="1" t="s">
        <v>381</v>
      </c>
      <c r="E36" s="1" t="s">
        <v>364</v>
      </c>
      <c r="F36" s="1" t="s">
        <v>338</v>
      </c>
      <c r="H36" t="str">
        <f t="shared" si="1"/>
        <v>16/12/2021</v>
      </c>
    </row>
    <row r="37" spans="1:8" x14ac:dyDescent="0.25">
      <c r="A37">
        <v>1106</v>
      </c>
      <c r="B37">
        <v>650</v>
      </c>
      <c r="C37" s="1" t="s">
        <v>413</v>
      </c>
      <c r="D37" s="1" t="s">
        <v>381</v>
      </c>
      <c r="E37" s="1" t="s">
        <v>364</v>
      </c>
      <c r="F37" s="1" t="s">
        <v>338</v>
      </c>
      <c r="H37" t="str">
        <f t="shared" si="1"/>
        <v>16/12/2021</v>
      </c>
    </row>
    <row r="38" spans="1:8" x14ac:dyDescent="0.25">
      <c r="A38">
        <v>1105</v>
      </c>
      <c r="B38">
        <v>650</v>
      </c>
      <c r="C38" s="1" t="s">
        <v>413</v>
      </c>
      <c r="D38" s="1" t="s">
        <v>381</v>
      </c>
      <c r="E38" s="1" t="s">
        <v>364</v>
      </c>
      <c r="F38" s="1" t="s">
        <v>338</v>
      </c>
      <c r="H38" t="str">
        <f t="shared" si="1"/>
        <v>16/12/2021</v>
      </c>
    </row>
    <row r="39" spans="1:8" x14ac:dyDescent="0.25">
      <c r="A39">
        <v>1104</v>
      </c>
      <c r="B39">
        <v>55</v>
      </c>
      <c r="C39" s="1" t="s">
        <v>413</v>
      </c>
      <c r="D39" s="1" t="s">
        <v>381</v>
      </c>
      <c r="E39" s="1" t="s">
        <v>364</v>
      </c>
      <c r="F39" s="1" t="s">
        <v>338</v>
      </c>
      <c r="H39" t="str">
        <f t="shared" si="1"/>
        <v>16/12/2021</v>
      </c>
    </row>
    <row r="40" spans="1:8" x14ac:dyDescent="0.25">
      <c r="A40">
        <v>1103</v>
      </c>
      <c r="B40">
        <v>650</v>
      </c>
      <c r="C40" s="1" t="s">
        <v>413</v>
      </c>
      <c r="D40" s="1" t="s">
        <v>381</v>
      </c>
      <c r="E40" s="1" t="s">
        <v>364</v>
      </c>
      <c r="F40" s="1" t="s">
        <v>338</v>
      </c>
      <c r="H40" t="str">
        <f t="shared" si="1"/>
        <v>16/12/2021</v>
      </c>
    </row>
    <row r="41" spans="1:8" x14ac:dyDescent="0.25">
      <c r="A41">
        <v>1102</v>
      </c>
      <c r="B41">
        <v>300</v>
      </c>
      <c r="C41" s="1" t="s">
        <v>413</v>
      </c>
      <c r="D41" s="1" t="s">
        <v>381</v>
      </c>
      <c r="E41" s="1" t="s">
        <v>364</v>
      </c>
      <c r="F41" s="1" t="s">
        <v>338</v>
      </c>
      <c r="H41" t="str">
        <f t="shared" si="1"/>
        <v>16/12/2021</v>
      </c>
    </row>
    <row r="42" spans="1:8" x14ac:dyDescent="0.25">
      <c r="A42">
        <v>1101</v>
      </c>
      <c r="B42">
        <v>1050</v>
      </c>
      <c r="C42" s="1" t="s">
        <v>414</v>
      </c>
      <c r="D42" s="1" t="s">
        <v>381</v>
      </c>
      <c r="E42" s="1" t="s">
        <v>364</v>
      </c>
      <c r="F42" s="1" t="s">
        <v>338</v>
      </c>
      <c r="H42" t="str">
        <f t="shared" si="1"/>
        <v>15/12/2021</v>
      </c>
    </row>
    <row r="43" spans="1:8" x14ac:dyDescent="0.25">
      <c r="A43">
        <v>1100</v>
      </c>
      <c r="B43">
        <v>418.22</v>
      </c>
      <c r="C43" s="1" t="s">
        <v>414</v>
      </c>
      <c r="D43" s="1" t="s">
        <v>381</v>
      </c>
      <c r="E43" s="1" t="s">
        <v>364</v>
      </c>
      <c r="F43" s="1" t="s">
        <v>338</v>
      </c>
      <c r="H43" t="str">
        <f t="shared" si="1"/>
        <v>15/12/2021</v>
      </c>
    </row>
    <row r="44" spans="1:8" x14ac:dyDescent="0.25">
      <c r="A44">
        <v>1099</v>
      </c>
      <c r="B44">
        <v>250</v>
      </c>
      <c r="C44" s="1" t="s">
        <v>414</v>
      </c>
      <c r="D44" s="1" t="s">
        <v>381</v>
      </c>
      <c r="E44" s="1" t="s">
        <v>364</v>
      </c>
      <c r="F44" s="1" t="s">
        <v>338</v>
      </c>
      <c r="H44" t="str">
        <f t="shared" si="1"/>
        <v>15/12/2021</v>
      </c>
    </row>
    <row r="45" spans="1:8" x14ac:dyDescent="0.25">
      <c r="A45">
        <v>1098</v>
      </c>
      <c r="B45">
        <v>45</v>
      </c>
      <c r="C45" s="1" t="s">
        <v>414</v>
      </c>
      <c r="D45" s="1" t="s">
        <v>381</v>
      </c>
      <c r="E45" s="1" t="s">
        <v>364</v>
      </c>
      <c r="F45" s="1" t="s">
        <v>338</v>
      </c>
      <c r="H45" t="str">
        <f t="shared" si="1"/>
        <v>15/12/2021</v>
      </c>
    </row>
    <row r="46" spans="1:8" x14ac:dyDescent="0.25">
      <c r="A46">
        <v>1097</v>
      </c>
      <c r="B46">
        <v>725</v>
      </c>
      <c r="C46" s="1" t="s">
        <v>414</v>
      </c>
      <c r="D46" s="1" t="s">
        <v>381</v>
      </c>
      <c r="E46" s="1" t="s">
        <v>364</v>
      </c>
      <c r="F46" s="1" t="s">
        <v>338</v>
      </c>
      <c r="H46" t="str">
        <f t="shared" si="1"/>
        <v>15/12/2021</v>
      </c>
    </row>
    <row r="47" spans="1:8" x14ac:dyDescent="0.25">
      <c r="A47">
        <v>1096</v>
      </c>
      <c r="B47">
        <v>45</v>
      </c>
      <c r="C47" s="1" t="s">
        <v>414</v>
      </c>
      <c r="D47" s="1" t="s">
        <v>381</v>
      </c>
      <c r="E47" s="1" t="s">
        <v>364</v>
      </c>
      <c r="F47" s="1" t="s">
        <v>338</v>
      </c>
      <c r="H47" t="str">
        <f t="shared" si="1"/>
        <v>15/12/2021</v>
      </c>
    </row>
    <row r="48" spans="1:8" x14ac:dyDescent="0.25">
      <c r="A48">
        <v>1095</v>
      </c>
      <c r="B48">
        <v>80</v>
      </c>
      <c r="C48" s="1" t="s">
        <v>414</v>
      </c>
      <c r="D48" s="1" t="s">
        <v>381</v>
      </c>
      <c r="E48" s="1" t="s">
        <v>364</v>
      </c>
      <c r="F48" s="1" t="s">
        <v>338</v>
      </c>
      <c r="H48" t="str">
        <f t="shared" si="1"/>
        <v>15/12/2021</v>
      </c>
    </row>
    <row r="49" spans="1:8" x14ac:dyDescent="0.25">
      <c r="A49">
        <v>1094</v>
      </c>
      <c r="B49">
        <v>550</v>
      </c>
      <c r="C49" s="1" t="s">
        <v>415</v>
      </c>
      <c r="D49" s="1" t="s">
        <v>381</v>
      </c>
      <c r="E49" s="1" t="s">
        <v>364</v>
      </c>
      <c r="F49" s="1" t="s">
        <v>338</v>
      </c>
      <c r="H49" t="str">
        <f t="shared" si="1"/>
        <v>13/12/2021</v>
      </c>
    </row>
    <row r="50" spans="1:8" x14ac:dyDescent="0.25">
      <c r="A50">
        <v>1093</v>
      </c>
      <c r="B50">
        <v>1291.95</v>
      </c>
      <c r="C50" s="1" t="s">
        <v>415</v>
      </c>
      <c r="D50" s="1" t="s">
        <v>381</v>
      </c>
      <c r="E50" s="1" t="s">
        <v>364</v>
      </c>
      <c r="F50" s="1" t="s">
        <v>338</v>
      </c>
      <c r="H50" t="str">
        <f t="shared" si="1"/>
        <v>13/12/2021</v>
      </c>
    </row>
    <row r="51" spans="1:8" x14ac:dyDescent="0.25">
      <c r="A51">
        <v>1092</v>
      </c>
      <c r="B51">
        <v>500</v>
      </c>
      <c r="C51" s="1" t="s">
        <v>415</v>
      </c>
      <c r="D51" s="1" t="s">
        <v>381</v>
      </c>
      <c r="E51" s="1" t="s">
        <v>364</v>
      </c>
      <c r="F51" s="1" t="s">
        <v>338</v>
      </c>
      <c r="H51" t="str">
        <f t="shared" si="1"/>
        <v>13/12/2021</v>
      </c>
    </row>
    <row r="52" spans="1:8" x14ac:dyDescent="0.25">
      <c r="A52">
        <v>1091</v>
      </c>
      <c r="B52">
        <v>711.62</v>
      </c>
      <c r="C52" s="1" t="s">
        <v>415</v>
      </c>
      <c r="D52" s="1" t="s">
        <v>381</v>
      </c>
      <c r="E52" s="1" t="s">
        <v>364</v>
      </c>
      <c r="F52" s="1" t="s">
        <v>338</v>
      </c>
      <c r="H52" t="str">
        <f t="shared" si="1"/>
        <v>13/12/2021</v>
      </c>
    </row>
    <row r="53" spans="1:8" x14ac:dyDescent="0.25">
      <c r="A53">
        <v>1090</v>
      </c>
      <c r="B53">
        <v>707.05</v>
      </c>
      <c r="C53" s="1" t="s">
        <v>415</v>
      </c>
      <c r="D53" s="1" t="s">
        <v>381</v>
      </c>
      <c r="E53" s="1" t="s">
        <v>364</v>
      </c>
      <c r="F53" s="1" t="s">
        <v>338</v>
      </c>
      <c r="H53" t="str">
        <f t="shared" si="1"/>
        <v>13/12/2021</v>
      </c>
    </row>
    <row r="54" spans="1:8" x14ac:dyDescent="0.25">
      <c r="A54">
        <v>1089</v>
      </c>
      <c r="B54">
        <v>750</v>
      </c>
      <c r="C54" s="1" t="s">
        <v>415</v>
      </c>
      <c r="D54" s="1" t="s">
        <v>381</v>
      </c>
      <c r="E54" s="1" t="s">
        <v>364</v>
      </c>
      <c r="F54" s="1" t="s">
        <v>338</v>
      </c>
      <c r="H54" t="str">
        <f t="shared" si="1"/>
        <v>13/12/2021</v>
      </c>
    </row>
    <row r="55" spans="1:8" x14ac:dyDescent="0.25">
      <c r="A55">
        <v>1088</v>
      </c>
      <c r="B55">
        <v>95</v>
      </c>
      <c r="C55" s="1" t="s">
        <v>415</v>
      </c>
      <c r="D55" s="1" t="s">
        <v>381</v>
      </c>
      <c r="E55" s="1" t="s">
        <v>364</v>
      </c>
      <c r="F55" s="1" t="s">
        <v>338</v>
      </c>
      <c r="H55" t="str">
        <f t="shared" si="1"/>
        <v>13/12/2021</v>
      </c>
    </row>
    <row r="56" spans="1:8" x14ac:dyDescent="0.25">
      <c r="A56">
        <v>1087</v>
      </c>
      <c r="B56">
        <v>95</v>
      </c>
      <c r="C56" s="1" t="s">
        <v>415</v>
      </c>
      <c r="D56" s="1" t="s">
        <v>381</v>
      </c>
      <c r="E56" s="1" t="s">
        <v>364</v>
      </c>
      <c r="F56" s="1" t="s">
        <v>338</v>
      </c>
      <c r="H56" t="str">
        <f t="shared" si="1"/>
        <v>13/12/2021</v>
      </c>
    </row>
    <row r="57" spans="1:8" x14ac:dyDescent="0.25">
      <c r="A57">
        <v>1086</v>
      </c>
      <c r="B57">
        <v>990</v>
      </c>
      <c r="C57" s="1" t="s">
        <v>416</v>
      </c>
      <c r="D57" s="1" t="s">
        <v>381</v>
      </c>
      <c r="E57" s="1" t="s">
        <v>364</v>
      </c>
      <c r="F57" s="1" t="s">
        <v>338</v>
      </c>
      <c r="H57" t="str">
        <f t="shared" si="1"/>
        <v>10/12/2021</v>
      </c>
    </row>
    <row r="58" spans="1:8" x14ac:dyDescent="0.25">
      <c r="A58">
        <v>1085</v>
      </c>
      <c r="B58">
        <v>300</v>
      </c>
      <c r="C58" s="1" t="s">
        <v>416</v>
      </c>
      <c r="D58" s="1" t="s">
        <v>381</v>
      </c>
      <c r="E58" s="1" t="s">
        <v>364</v>
      </c>
      <c r="F58" s="1" t="s">
        <v>338</v>
      </c>
      <c r="H58" t="str">
        <f t="shared" si="1"/>
        <v>10/12/2021</v>
      </c>
    </row>
    <row r="59" spans="1:8" x14ac:dyDescent="0.25">
      <c r="A59">
        <v>1084</v>
      </c>
      <c r="B59">
        <v>519.57000000000005</v>
      </c>
      <c r="C59" s="1" t="s">
        <v>416</v>
      </c>
      <c r="D59" s="1" t="s">
        <v>381</v>
      </c>
      <c r="E59" s="1" t="s">
        <v>364</v>
      </c>
      <c r="F59" s="1" t="s">
        <v>338</v>
      </c>
      <c r="H59" t="str">
        <f t="shared" si="1"/>
        <v>10/12/2021</v>
      </c>
    </row>
    <row r="60" spans="1:8" x14ac:dyDescent="0.25">
      <c r="A60">
        <v>1083</v>
      </c>
      <c r="B60">
        <v>519.57000000000005</v>
      </c>
      <c r="C60" s="1" t="s">
        <v>416</v>
      </c>
      <c r="D60" s="1" t="s">
        <v>381</v>
      </c>
      <c r="E60" s="1" t="s">
        <v>364</v>
      </c>
      <c r="F60" s="1" t="s">
        <v>338</v>
      </c>
      <c r="H60" t="str">
        <f t="shared" si="1"/>
        <v>10/12/2021</v>
      </c>
    </row>
    <row r="61" spans="1:8" x14ac:dyDescent="0.25">
      <c r="A61">
        <v>1082</v>
      </c>
      <c r="B61">
        <v>495</v>
      </c>
      <c r="C61" s="1" t="s">
        <v>416</v>
      </c>
      <c r="D61" s="1" t="s">
        <v>381</v>
      </c>
      <c r="E61" s="1" t="s">
        <v>364</v>
      </c>
      <c r="F61" s="1" t="s">
        <v>338</v>
      </c>
      <c r="H61" t="str">
        <f t="shared" si="1"/>
        <v>10/12/2021</v>
      </c>
    </row>
    <row r="62" spans="1:8" x14ac:dyDescent="0.25">
      <c r="A62">
        <v>1081</v>
      </c>
      <c r="B62">
        <v>750</v>
      </c>
      <c r="C62" s="1" t="s">
        <v>416</v>
      </c>
      <c r="D62" s="1" t="s">
        <v>381</v>
      </c>
      <c r="E62" s="1" t="s">
        <v>364</v>
      </c>
      <c r="F62" s="1" t="s">
        <v>338</v>
      </c>
      <c r="H62" t="str">
        <f t="shared" si="1"/>
        <v>10/12/2021</v>
      </c>
    </row>
    <row r="63" spans="1:8" x14ac:dyDescent="0.25">
      <c r="A63">
        <v>1080</v>
      </c>
      <c r="B63">
        <v>1052.5</v>
      </c>
      <c r="C63" s="1" t="s">
        <v>417</v>
      </c>
      <c r="D63" s="1" t="s">
        <v>381</v>
      </c>
      <c r="E63" s="1" t="s">
        <v>364</v>
      </c>
      <c r="F63" s="1" t="s">
        <v>338</v>
      </c>
      <c r="H63" t="str">
        <f t="shared" si="1"/>
        <v>09/12/2021</v>
      </c>
    </row>
    <row r="64" spans="1:8" x14ac:dyDescent="0.25">
      <c r="A64">
        <v>1079</v>
      </c>
      <c r="B64">
        <v>892.5</v>
      </c>
      <c r="C64" s="1" t="s">
        <v>417</v>
      </c>
      <c r="D64" s="1" t="s">
        <v>381</v>
      </c>
      <c r="E64" s="1" t="s">
        <v>364</v>
      </c>
      <c r="F64" s="1" t="s">
        <v>338</v>
      </c>
      <c r="H64" t="str">
        <f t="shared" si="1"/>
        <v>09/12/2021</v>
      </c>
    </row>
    <row r="65" spans="1:8" x14ac:dyDescent="0.25">
      <c r="A65">
        <v>1078</v>
      </c>
      <c r="B65">
        <v>892.5</v>
      </c>
      <c r="C65" s="1" t="s">
        <v>417</v>
      </c>
      <c r="D65" s="1" t="s">
        <v>381</v>
      </c>
      <c r="E65" s="1" t="s">
        <v>364</v>
      </c>
      <c r="F65" s="1" t="s">
        <v>338</v>
      </c>
      <c r="H65" t="str">
        <f t="shared" si="1"/>
        <v>09/12/2021</v>
      </c>
    </row>
    <row r="66" spans="1:8" x14ac:dyDescent="0.25">
      <c r="A66">
        <v>1077</v>
      </c>
      <c r="B66">
        <v>997.5</v>
      </c>
      <c r="C66" s="1" t="s">
        <v>417</v>
      </c>
      <c r="D66" s="1" t="s">
        <v>381</v>
      </c>
      <c r="E66" s="1" t="s">
        <v>364</v>
      </c>
      <c r="F66" s="1" t="s">
        <v>338</v>
      </c>
      <c r="H66" t="str">
        <f t="shared" si="1"/>
        <v>09/12/2021</v>
      </c>
    </row>
    <row r="67" spans="1:8" x14ac:dyDescent="0.25">
      <c r="A67">
        <v>1076</v>
      </c>
      <c r="B67">
        <v>707.05</v>
      </c>
      <c r="C67" s="1" t="s">
        <v>418</v>
      </c>
      <c r="D67" s="1" t="s">
        <v>381</v>
      </c>
      <c r="E67" s="1" t="s">
        <v>364</v>
      </c>
      <c r="F67" s="1" t="s">
        <v>338</v>
      </c>
      <c r="H67" t="str">
        <f t="shared" si="1"/>
        <v>08/12/2021</v>
      </c>
    </row>
    <row r="68" spans="1:8" x14ac:dyDescent="0.25">
      <c r="A68">
        <v>1075</v>
      </c>
      <c r="B68">
        <v>40</v>
      </c>
      <c r="C68" s="1" t="s">
        <v>418</v>
      </c>
      <c r="D68" s="1" t="s">
        <v>381</v>
      </c>
      <c r="E68" s="1" t="s">
        <v>364</v>
      </c>
      <c r="F68" s="1" t="s">
        <v>338</v>
      </c>
      <c r="H68" t="str">
        <f t="shared" si="1"/>
        <v>08/12/2021</v>
      </c>
    </row>
    <row r="69" spans="1:8" x14ac:dyDescent="0.25">
      <c r="A69">
        <v>1074</v>
      </c>
      <c r="B69">
        <v>45</v>
      </c>
      <c r="C69" s="1" t="s">
        <v>418</v>
      </c>
      <c r="D69" s="1" t="s">
        <v>381</v>
      </c>
      <c r="E69" s="1" t="s">
        <v>364</v>
      </c>
      <c r="F69" s="1" t="s">
        <v>338</v>
      </c>
      <c r="H69" t="str">
        <f t="shared" si="1"/>
        <v>08/12/2021</v>
      </c>
    </row>
    <row r="70" spans="1:8" x14ac:dyDescent="0.25">
      <c r="A70">
        <v>1073</v>
      </c>
      <c r="B70">
        <v>45</v>
      </c>
      <c r="C70" s="1" t="s">
        <v>418</v>
      </c>
      <c r="D70" s="1" t="s">
        <v>381</v>
      </c>
      <c r="E70" s="1" t="s">
        <v>364</v>
      </c>
      <c r="F70" s="1" t="s">
        <v>338</v>
      </c>
      <c r="H70" t="str">
        <f t="shared" si="1"/>
        <v>08/12/2021</v>
      </c>
    </row>
    <row r="71" spans="1:8" x14ac:dyDescent="0.25">
      <c r="A71">
        <v>1072</v>
      </c>
      <c r="B71">
        <v>650</v>
      </c>
      <c r="C71" s="1" t="s">
        <v>418</v>
      </c>
      <c r="D71" s="1" t="s">
        <v>381</v>
      </c>
      <c r="E71" s="1" t="s">
        <v>364</v>
      </c>
      <c r="F71" s="1" t="s">
        <v>338</v>
      </c>
      <c r="H71" t="str">
        <f t="shared" si="1"/>
        <v>08/12/2021</v>
      </c>
    </row>
    <row r="72" spans="1:8" x14ac:dyDescent="0.25">
      <c r="A72">
        <v>1071</v>
      </c>
      <c r="B72">
        <v>725</v>
      </c>
      <c r="C72" s="1" t="s">
        <v>418</v>
      </c>
      <c r="D72" s="1" t="s">
        <v>381</v>
      </c>
      <c r="E72" s="1" t="s">
        <v>364</v>
      </c>
      <c r="F72" s="1" t="s">
        <v>338</v>
      </c>
      <c r="H72" t="str">
        <f t="shared" si="1"/>
        <v>08/12/2021</v>
      </c>
    </row>
    <row r="73" spans="1:8" x14ac:dyDescent="0.25">
      <c r="A73">
        <v>1070</v>
      </c>
      <c r="B73">
        <v>600</v>
      </c>
      <c r="C73" s="1" t="s">
        <v>418</v>
      </c>
      <c r="D73" s="1" t="s">
        <v>381</v>
      </c>
      <c r="E73" s="1" t="s">
        <v>364</v>
      </c>
      <c r="F73" s="1" t="s">
        <v>338</v>
      </c>
      <c r="H73" t="str">
        <f t="shared" si="1"/>
        <v>08/12/2021</v>
      </c>
    </row>
    <row r="74" spans="1:8" x14ac:dyDescent="0.25">
      <c r="A74">
        <v>1069</v>
      </c>
      <c r="B74">
        <v>250</v>
      </c>
      <c r="C74" s="1" t="s">
        <v>418</v>
      </c>
      <c r="D74" s="1" t="s">
        <v>381</v>
      </c>
      <c r="E74" s="1" t="s">
        <v>364</v>
      </c>
      <c r="F74" s="1" t="s">
        <v>338</v>
      </c>
      <c r="H74" t="str">
        <f t="shared" si="1"/>
        <v>08/12/2021</v>
      </c>
    </row>
    <row r="75" spans="1:8" x14ac:dyDescent="0.25">
      <c r="A75">
        <v>1068</v>
      </c>
      <c r="B75">
        <v>0</v>
      </c>
      <c r="C75" s="1" t="s">
        <v>419</v>
      </c>
      <c r="D75" s="1" t="s">
        <v>381</v>
      </c>
      <c r="E75" s="1" t="s">
        <v>364</v>
      </c>
      <c r="F75" s="1" t="s">
        <v>338</v>
      </c>
      <c r="H75" t="str">
        <f t="shared" si="1"/>
        <v>07/12/2021</v>
      </c>
    </row>
    <row r="76" spans="1:8" x14ac:dyDescent="0.25">
      <c r="A76">
        <v>1067</v>
      </c>
      <c r="B76">
        <v>707.05</v>
      </c>
      <c r="C76" s="1" t="s">
        <v>419</v>
      </c>
      <c r="D76" s="1" t="s">
        <v>381</v>
      </c>
      <c r="E76" s="1" t="s">
        <v>364</v>
      </c>
      <c r="F76" s="1" t="s">
        <v>338</v>
      </c>
      <c r="H76" t="str">
        <f t="shared" si="1"/>
        <v>07/12/2021</v>
      </c>
    </row>
    <row r="77" spans="1:8" x14ac:dyDescent="0.25">
      <c r="A77">
        <v>1066</v>
      </c>
      <c r="B77">
        <v>790.23</v>
      </c>
      <c r="C77" s="1" t="s">
        <v>419</v>
      </c>
      <c r="D77" s="1" t="s">
        <v>381</v>
      </c>
      <c r="E77" s="1" t="s">
        <v>364</v>
      </c>
      <c r="F77" s="1" t="s">
        <v>338</v>
      </c>
      <c r="H77" t="str">
        <f t="shared" si="1"/>
        <v>07/12/2021</v>
      </c>
    </row>
    <row r="78" spans="1:8" x14ac:dyDescent="0.25">
      <c r="A78">
        <v>1065</v>
      </c>
      <c r="B78">
        <v>675</v>
      </c>
      <c r="C78" s="1" t="s">
        <v>420</v>
      </c>
      <c r="D78" s="1" t="s">
        <v>381</v>
      </c>
      <c r="E78" s="1" t="s">
        <v>364</v>
      </c>
      <c r="F78" s="1" t="s">
        <v>338</v>
      </c>
      <c r="H78" t="str">
        <f t="shared" si="1"/>
        <v>06/12/2021</v>
      </c>
    </row>
    <row r="79" spans="1:8" x14ac:dyDescent="0.25">
      <c r="A79">
        <v>1064</v>
      </c>
      <c r="B79">
        <v>522.5</v>
      </c>
      <c r="C79" s="1" t="s">
        <v>420</v>
      </c>
      <c r="D79" s="1" t="s">
        <v>381</v>
      </c>
      <c r="E79" s="1" t="s">
        <v>364</v>
      </c>
      <c r="F79" s="1" t="s">
        <v>338</v>
      </c>
      <c r="H79" t="str">
        <f t="shared" si="1"/>
        <v>06/12/2021</v>
      </c>
    </row>
    <row r="80" spans="1:8" x14ac:dyDescent="0.25">
      <c r="A80">
        <v>1063</v>
      </c>
      <c r="B80">
        <v>750</v>
      </c>
      <c r="C80" s="1" t="s">
        <v>420</v>
      </c>
      <c r="D80" s="1" t="s">
        <v>381</v>
      </c>
      <c r="E80" s="1" t="s">
        <v>364</v>
      </c>
      <c r="F80" s="1" t="s">
        <v>338</v>
      </c>
      <c r="H80" t="str">
        <f t="shared" si="1"/>
        <v>06/12/2021</v>
      </c>
    </row>
    <row r="81" spans="1:8" x14ac:dyDescent="0.25">
      <c r="A81">
        <v>1062</v>
      </c>
      <c r="B81">
        <v>55</v>
      </c>
      <c r="C81" s="1" t="s">
        <v>420</v>
      </c>
      <c r="D81" s="1" t="s">
        <v>381</v>
      </c>
      <c r="E81" s="1" t="s">
        <v>364</v>
      </c>
      <c r="F81" s="1" t="s">
        <v>338</v>
      </c>
      <c r="H81" t="str">
        <f t="shared" si="1"/>
        <v>06/12/2021</v>
      </c>
    </row>
    <row r="82" spans="1:8" x14ac:dyDescent="0.25">
      <c r="A82">
        <v>1061</v>
      </c>
      <c r="B82">
        <v>698.91</v>
      </c>
      <c r="C82" s="1" t="s">
        <v>420</v>
      </c>
      <c r="D82" s="1" t="s">
        <v>381</v>
      </c>
      <c r="E82" s="1" t="s">
        <v>364</v>
      </c>
      <c r="F82" s="1" t="s">
        <v>338</v>
      </c>
      <c r="H82" t="str">
        <f t="shared" si="1"/>
        <v>06/12/2021</v>
      </c>
    </row>
    <row r="83" spans="1:8" x14ac:dyDescent="0.25">
      <c r="A83">
        <v>1060</v>
      </c>
      <c r="B83">
        <v>450</v>
      </c>
      <c r="C83" s="1" t="s">
        <v>420</v>
      </c>
      <c r="D83" s="1" t="s">
        <v>381</v>
      </c>
      <c r="E83" s="1" t="s">
        <v>364</v>
      </c>
      <c r="F83" s="1" t="s">
        <v>338</v>
      </c>
      <c r="H83" t="str">
        <f t="shared" si="1"/>
        <v>06/12/2021</v>
      </c>
    </row>
    <row r="84" spans="1:8" x14ac:dyDescent="0.25">
      <c r="A84">
        <v>1059</v>
      </c>
      <c r="B84">
        <v>0</v>
      </c>
      <c r="C84" s="1" t="s">
        <v>420</v>
      </c>
      <c r="D84" s="1" t="s">
        <v>381</v>
      </c>
      <c r="E84" s="1" t="s">
        <v>364</v>
      </c>
      <c r="F84" s="1" t="s">
        <v>338</v>
      </c>
      <c r="H84" t="str">
        <f t="shared" si="1"/>
        <v>06/12/2021</v>
      </c>
    </row>
    <row r="85" spans="1:8" x14ac:dyDescent="0.25">
      <c r="A85">
        <v>1058</v>
      </c>
      <c r="B85">
        <v>435</v>
      </c>
      <c r="C85" s="1" t="s">
        <v>0</v>
      </c>
      <c r="D85" s="1" t="s">
        <v>381</v>
      </c>
      <c r="E85" s="1" t="s">
        <v>364</v>
      </c>
      <c r="F85" s="1" t="s">
        <v>338</v>
      </c>
      <c r="H85" t="str">
        <f t="shared" si="1"/>
        <v>03/12/2021</v>
      </c>
    </row>
    <row r="86" spans="1:8" x14ac:dyDescent="0.25">
      <c r="A86">
        <v>1057</v>
      </c>
      <c r="B86">
        <v>650</v>
      </c>
      <c r="C86" s="1" t="s">
        <v>0</v>
      </c>
      <c r="D86" s="1" t="s">
        <v>381</v>
      </c>
      <c r="E86" s="1" t="s">
        <v>364</v>
      </c>
      <c r="F86" s="1" t="s">
        <v>338</v>
      </c>
      <c r="H86" t="str">
        <f t="shared" si="1"/>
        <v>03/12/2021</v>
      </c>
    </row>
    <row r="87" spans="1:8" x14ac:dyDescent="0.25">
      <c r="A87">
        <v>1056</v>
      </c>
      <c r="B87">
        <v>45</v>
      </c>
      <c r="C87" s="1" t="s">
        <v>0</v>
      </c>
      <c r="D87" s="1" t="s">
        <v>381</v>
      </c>
      <c r="E87" s="1" t="s">
        <v>364</v>
      </c>
      <c r="F87" s="1" t="s">
        <v>338</v>
      </c>
      <c r="H87" t="str">
        <f t="shared" si="1"/>
        <v>03/12/2021</v>
      </c>
    </row>
    <row r="88" spans="1:8" x14ac:dyDescent="0.25">
      <c r="A88">
        <v>1055</v>
      </c>
      <c r="B88">
        <v>711.62</v>
      </c>
      <c r="C88" s="1" t="s">
        <v>421</v>
      </c>
      <c r="D88" s="1" t="s">
        <v>381</v>
      </c>
      <c r="E88" s="1" t="s">
        <v>364</v>
      </c>
      <c r="F88" s="1" t="s">
        <v>338</v>
      </c>
      <c r="H88" t="str">
        <f t="shared" si="1"/>
        <v>02/12/2021</v>
      </c>
    </row>
    <row r="89" spans="1:8" x14ac:dyDescent="0.25">
      <c r="A89">
        <v>1054</v>
      </c>
      <c r="B89">
        <v>711.62</v>
      </c>
      <c r="C89" s="1" t="s">
        <v>421</v>
      </c>
      <c r="D89" s="1" t="s">
        <v>381</v>
      </c>
      <c r="E89" s="1" t="s">
        <v>364</v>
      </c>
      <c r="F89" s="1" t="s">
        <v>338</v>
      </c>
      <c r="H89" t="str">
        <f t="shared" si="1"/>
        <v>02/12/2021</v>
      </c>
    </row>
    <row r="90" spans="1:8" x14ac:dyDescent="0.25">
      <c r="A90">
        <v>1053</v>
      </c>
      <c r="B90">
        <v>770</v>
      </c>
      <c r="C90" s="1" t="s">
        <v>421</v>
      </c>
      <c r="D90" s="1" t="s">
        <v>381</v>
      </c>
      <c r="E90" s="1" t="s">
        <v>364</v>
      </c>
      <c r="F90" s="1" t="s">
        <v>338</v>
      </c>
      <c r="H90" t="str">
        <f t="shared" si="1"/>
        <v>02/12/2021</v>
      </c>
    </row>
    <row r="91" spans="1:8" x14ac:dyDescent="0.25">
      <c r="A91">
        <v>1052</v>
      </c>
      <c r="B91">
        <v>825</v>
      </c>
      <c r="C91" s="1" t="s">
        <v>421</v>
      </c>
      <c r="D91" s="1" t="s">
        <v>381</v>
      </c>
      <c r="E91" s="1" t="s">
        <v>364</v>
      </c>
      <c r="F91" s="1" t="s">
        <v>338</v>
      </c>
      <c r="H91" t="str">
        <f t="shared" si="1"/>
        <v>02/12/2021</v>
      </c>
    </row>
    <row r="92" spans="1:8" x14ac:dyDescent="0.25">
      <c r="A92">
        <v>1051</v>
      </c>
      <c r="B92">
        <v>750</v>
      </c>
      <c r="C92" s="1" t="s">
        <v>421</v>
      </c>
      <c r="D92" s="1" t="s">
        <v>381</v>
      </c>
      <c r="E92" s="1" t="s">
        <v>364</v>
      </c>
      <c r="F92" s="1" t="s">
        <v>338</v>
      </c>
      <c r="H92" t="str">
        <f t="shared" si="1"/>
        <v>02/12/2021</v>
      </c>
    </row>
    <row r="93" spans="1:8" x14ac:dyDescent="0.25">
      <c r="A93">
        <v>1050</v>
      </c>
      <c r="B93">
        <v>650</v>
      </c>
      <c r="C93" s="1" t="s">
        <v>421</v>
      </c>
      <c r="D93" s="1" t="s">
        <v>381</v>
      </c>
      <c r="E93" s="1" t="s">
        <v>364</v>
      </c>
      <c r="F93" s="1" t="s">
        <v>338</v>
      </c>
      <c r="H93" t="str">
        <f t="shared" si="1"/>
        <v>02/12/2021</v>
      </c>
    </row>
    <row r="94" spans="1:8" x14ac:dyDescent="0.25">
      <c r="A94">
        <v>1049</v>
      </c>
      <c r="B94">
        <v>725</v>
      </c>
      <c r="C94" s="1" t="s">
        <v>382</v>
      </c>
      <c r="D94" s="1" t="s">
        <v>381</v>
      </c>
      <c r="E94" s="1" t="s">
        <v>364</v>
      </c>
      <c r="F94" s="1" t="s">
        <v>338</v>
      </c>
      <c r="H94" t="str">
        <f t="shared" ref="H94:H102" si="2">+C94&amp;F94&amp;D94&amp;F94&amp;E94</f>
        <v>01/12/2021</v>
      </c>
    </row>
    <row r="95" spans="1:8" x14ac:dyDescent="0.25">
      <c r="A95">
        <v>1048</v>
      </c>
      <c r="B95">
        <v>500</v>
      </c>
      <c r="C95" s="1" t="s">
        <v>382</v>
      </c>
      <c r="D95" s="1" t="s">
        <v>381</v>
      </c>
      <c r="E95" s="1" t="s">
        <v>364</v>
      </c>
      <c r="F95" s="1" t="s">
        <v>338</v>
      </c>
      <c r="H95" t="str">
        <f t="shared" si="2"/>
        <v>01/12/2021</v>
      </c>
    </row>
    <row r="96" spans="1:8" x14ac:dyDescent="0.25">
      <c r="A96">
        <v>1047</v>
      </c>
      <c r="B96">
        <v>550</v>
      </c>
      <c r="C96" s="1" t="s">
        <v>382</v>
      </c>
      <c r="D96" s="1" t="s">
        <v>381</v>
      </c>
      <c r="E96" s="1" t="s">
        <v>364</v>
      </c>
      <c r="F96" s="1" t="s">
        <v>338</v>
      </c>
      <c r="H96" t="str">
        <f t="shared" si="2"/>
        <v>01/12/2021</v>
      </c>
    </row>
    <row r="97" spans="1:8" x14ac:dyDescent="0.25">
      <c r="A97">
        <v>1046</v>
      </c>
      <c r="B97">
        <v>440</v>
      </c>
      <c r="C97" s="1" t="s">
        <v>382</v>
      </c>
      <c r="D97" s="1" t="s">
        <v>381</v>
      </c>
      <c r="E97" s="1" t="s">
        <v>364</v>
      </c>
      <c r="F97" s="1" t="s">
        <v>338</v>
      </c>
      <c r="H97" t="str">
        <f t="shared" si="2"/>
        <v>01/12/2021</v>
      </c>
    </row>
    <row r="98" spans="1:8" x14ac:dyDescent="0.25">
      <c r="A98">
        <v>1045</v>
      </c>
      <c r="B98">
        <v>412.5</v>
      </c>
      <c r="C98" s="1" t="s">
        <v>382</v>
      </c>
      <c r="D98" s="1" t="s">
        <v>381</v>
      </c>
      <c r="E98" s="1" t="s">
        <v>364</v>
      </c>
      <c r="F98" s="1" t="s">
        <v>338</v>
      </c>
      <c r="H98" t="str">
        <f t="shared" si="2"/>
        <v>01/12/2021</v>
      </c>
    </row>
    <row r="99" spans="1:8" x14ac:dyDescent="0.25">
      <c r="A99">
        <v>1044</v>
      </c>
      <c r="B99">
        <v>825</v>
      </c>
      <c r="C99" s="1" t="s">
        <v>382</v>
      </c>
      <c r="D99" s="1" t="s">
        <v>381</v>
      </c>
      <c r="E99" s="1" t="s">
        <v>364</v>
      </c>
      <c r="F99" s="1" t="s">
        <v>338</v>
      </c>
      <c r="H99" t="str">
        <f t="shared" si="2"/>
        <v>01/12/2021</v>
      </c>
    </row>
    <row r="100" spans="1:8" x14ac:dyDescent="0.25">
      <c r="A100">
        <v>1043</v>
      </c>
      <c r="B100">
        <v>750</v>
      </c>
      <c r="C100" s="1" t="s">
        <v>382</v>
      </c>
      <c r="D100" s="1" t="s">
        <v>381</v>
      </c>
      <c r="E100" s="1" t="s">
        <v>364</v>
      </c>
      <c r="F100" s="1" t="s">
        <v>338</v>
      </c>
      <c r="H100" t="str">
        <f t="shared" si="2"/>
        <v>01/12/2021</v>
      </c>
    </row>
    <row r="101" spans="1:8" x14ac:dyDescent="0.25">
      <c r="A101">
        <v>1042</v>
      </c>
      <c r="B101">
        <v>90</v>
      </c>
      <c r="C101" s="1" t="s">
        <v>382</v>
      </c>
      <c r="D101" s="1" t="s">
        <v>381</v>
      </c>
      <c r="E101" s="1" t="s">
        <v>364</v>
      </c>
      <c r="F101" s="1" t="s">
        <v>338</v>
      </c>
      <c r="H101" t="str">
        <f t="shared" si="2"/>
        <v>01/12/2021</v>
      </c>
    </row>
    <row r="102" spans="1:8" x14ac:dyDescent="0.25">
      <c r="A102">
        <v>1041</v>
      </c>
      <c r="B102">
        <v>65</v>
      </c>
      <c r="C102" s="1" t="s">
        <v>382</v>
      </c>
      <c r="D102" s="1" t="s">
        <v>381</v>
      </c>
      <c r="E102" s="1" t="s">
        <v>364</v>
      </c>
      <c r="F102" s="1" t="s">
        <v>338</v>
      </c>
      <c r="H102" t="str">
        <f t="shared" si="2"/>
        <v>01/12/2021</v>
      </c>
    </row>
    <row r="104" spans="1:8" x14ac:dyDescent="0.25">
      <c r="B104" s="2">
        <f>SUM(B2:B103)</f>
        <v>50626.220000000016</v>
      </c>
    </row>
  </sheetData>
  <autoFilter ref="A1:F1" xr:uid="{00000000-0009-0000-0000-000007000000}">
    <sortState xmlns:xlrd2="http://schemas.microsoft.com/office/spreadsheetml/2017/richdata2" ref="A2:F12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Compras</vt:lpstr>
      <vt:lpstr>Libro de Compras</vt:lpstr>
      <vt:lpstr>Contribuyente</vt:lpstr>
      <vt:lpstr>Libro de Contribuyente</vt:lpstr>
      <vt:lpstr>Consumidor</vt:lpstr>
      <vt:lpstr>Libro de Consumidor</vt:lpstr>
      <vt:lpstr>base de clientes</vt:lpstr>
      <vt:lpstr>Hoja1</vt:lpstr>
      <vt:lpstr>Contribuyente!Área_de_impresión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Audicorp</dc:creator>
  <cp:lastModifiedBy>cesar Perez</cp:lastModifiedBy>
  <dcterms:created xsi:type="dcterms:W3CDTF">2021-04-05T22:54:25Z</dcterms:created>
  <dcterms:modified xsi:type="dcterms:W3CDTF">2024-04-05T23:47:47Z</dcterms:modified>
</cp:coreProperties>
</file>