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20595" windowHeight="7845" tabRatio="696" activeTab="3"/>
  </bookViews>
  <sheets>
    <sheet name="Compras" sheetId="6" r:id="rId1"/>
    <sheet name="Libro de Compras" sheetId="7" r:id="rId2"/>
    <sheet name="Contribuyente" sheetId="5" r:id="rId3"/>
    <sheet name="Libro de Contribuyente" sheetId="8" r:id="rId4"/>
    <sheet name="Consumidor" sheetId="9" r:id="rId5"/>
    <sheet name="Libro de Consumidor" sheetId="10" r:id="rId6"/>
    <sheet name="base de clientes" sheetId="3" r:id="rId7"/>
    <sheet name="Hoja1" sheetId="11" r:id="rId8"/>
  </sheets>
  <externalReferences>
    <externalReference r:id="rId9"/>
    <externalReference r:id="rId10"/>
  </externalReferences>
  <definedNames>
    <definedName name="_xlnm.Print_Area" localSheetId="2">Contribuyente!$A$1:$E$23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D11" i="5" l="1"/>
  <c r="D9" i="5"/>
  <c r="M5" i="10" l="1"/>
  <c r="N5" i="10"/>
  <c r="O5" i="10"/>
  <c r="P5" i="10"/>
  <c r="Q5" i="10"/>
  <c r="R5" i="10"/>
  <c r="S5" i="10"/>
  <c r="T5" i="10"/>
  <c r="U5" i="10"/>
  <c r="V5" i="10" s="1"/>
  <c r="L5" i="10"/>
  <c r="D9" i="9"/>
  <c r="D10" i="9" s="1"/>
  <c r="D11" i="9" s="1"/>
  <c r="D22" i="9" l="1"/>
  <c r="D15" i="5" l="1"/>
  <c r="D18" i="5" s="1"/>
  <c r="P86" i="8"/>
  <c r="Q86" i="8"/>
  <c r="R86" i="8"/>
  <c r="S86" i="8"/>
  <c r="T86" i="8"/>
  <c r="U86" i="8"/>
  <c r="O86" i="8"/>
  <c r="J13" i="7" l="1"/>
  <c r="K13" i="7"/>
  <c r="L13" i="7"/>
  <c r="M13" i="7"/>
  <c r="N13" i="7"/>
  <c r="O13" i="7"/>
  <c r="P13" i="7"/>
  <c r="I13" i="7"/>
  <c r="H13" i="7"/>
  <c r="D17" i="6"/>
  <c r="D18" i="6" s="1"/>
</calcChain>
</file>

<file path=xl/comments1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>
  <authors>
    <author>despacho rivas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<sst xmlns="http://schemas.openxmlformats.org/spreadsheetml/2006/main" count="1193" uniqueCount="337">
  <si>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</si>
  <si>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</si>
  <si>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</si>
  <si>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</si>
  <si>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</si>
  <si>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</si>
  <si>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</si>
  <si>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</si>
  <si>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</si>
  <si>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</si>
  <si>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</si>
  <si>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</si>
  <si>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</si>
  <si>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</si>
  <si>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</si>
  <si>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</si>
  <si>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</si>
  <si>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</si>
  <si>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</si>
  <si>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</si>
  <si>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</si>
  <si>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</si>
  <si>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</si>
  <si>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</si>
  <si>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</si>
  <si>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</si>
  <si>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</si>
  <si>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</si>
  <si>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</si>
  <si>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06143101750030</t>
  </si>
  <si>
    <t>ANULADO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</si>
  <si>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</si>
  <si>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</si>
  <si>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</si>
  <si>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</si>
  <si>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</si>
  <si>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</si>
  <si>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</si>
  <si>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</si>
  <si>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</si>
  <si>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</si>
  <si>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</si>
  <si>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</si>
  <si>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</si>
  <si>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</si>
  <si>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</si>
  <si>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</si>
  <si>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</si>
  <si>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</si>
  <si>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</si>
  <si>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</si>
  <si>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</si>
  <si>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</si>
  <si>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</si>
  <si>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</si>
  <si>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</si>
  <si>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</si>
  <si>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</si>
  <si>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</si>
  <si>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</si>
  <si>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</si>
  <si>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</si>
  <si>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</si>
  <si>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</si>
  <si>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</si>
  <si>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</si>
  <si>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</si>
  <si>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</si>
  <si>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</si>
  <si>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</si>
  <si>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</si>
  <si>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</si>
  <si>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</si>
  <si>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</si>
  <si>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</si>
  <si>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</si>
  <si>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</si>
  <si>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</si>
  <si>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</si>
  <si>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</si>
  <si>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</si>
  <si>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</si>
  <si>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</si>
  <si>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</si>
  <si>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</si>
  <si>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</si>
  <si>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</si>
  <si>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SUBTOTALES</t>
  </si>
  <si>
    <t>AGOSTO</t>
  </si>
  <si>
    <t>NOMBRE DE CLIENTE</t>
  </si>
  <si>
    <t>VENTA NO SUJETA</t>
  </si>
  <si>
    <t>VENTA EXENTA</t>
  </si>
  <si>
    <t>VENTA TOTAL</t>
  </si>
  <si>
    <t>SUBTOTAL</t>
  </si>
  <si>
    <t>CORRELTIVO2</t>
  </si>
  <si>
    <t>FINAL3</t>
  </si>
  <si>
    <t>06140101680020</t>
  </si>
  <si>
    <t>EL GRANJERO S.A DE C.V.</t>
  </si>
  <si>
    <t>05121506660010</t>
  </si>
  <si>
    <t>JOSE ANGEL VALENCIA PEREZ</t>
  </si>
  <si>
    <t>03061811941018</t>
  </si>
  <si>
    <t>KEVIN ROLANDO SOFOCLES RECINOS</t>
  </si>
  <si>
    <t>06141910840030</t>
  </si>
  <si>
    <t>CONSTRUCTORA DISA S.A DE C.V.</t>
  </si>
  <si>
    <t>03122006771016</t>
  </si>
  <si>
    <t>MIRIAM HARDEE ESCOBAR</t>
  </si>
  <si>
    <t>06141208131022</t>
  </si>
  <si>
    <t>MOTORES Y VEHICULOS S.A DE C.V.</t>
  </si>
  <si>
    <t>06142704091010</t>
  </si>
  <si>
    <t>MEGABLOCK S.A DE C.V.</t>
  </si>
  <si>
    <t>06143006991020</t>
  </si>
  <si>
    <t>AMERICAN PETROLEUM DE EL SALVADOR</t>
  </si>
  <si>
    <t>06142506941050</t>
  </si>
  <si>
    <t>LEOS S.A DE C.V.</t>
  </si>
  <si>
    <t>02100808071012</t>
  </si>
  <si>
    <t>SYMTEK S.A DE C.V.</t>
  </si>
  <si>
    <t>03151505691015</t>
  </si>
  <si>
    <t>ROBERTO ELIAS RODRIGUEZ</t>
  </si>
  <si>
    <t>06141703001046</t>
  </si>
  <si>
    <t>COOP DE CAFETALEROS SIGLO XXI</t>
  </si>
  <si>
    <t>06143005191030</t>
  </si>
  <si>
    <t>PRODUCTOS DE BIOMASA S.A DE C.V.</t>
  </si>
  <si>
    <t>05010702161018</t>
  </si>
  <si>
    <t>GASPRO DE EL SALVADOR S.A DE C.V.</t>
  </si>
  <si>
    <t>05071611851017</t>
  </si>
  <si>
    <t>ERICK ARMANDO BARAHONA</t>
  </si>
  <si>
    <t>06142112951025</t>
  </si>
  <si>
    <t>ACNEPRO S.A DE C.V.</t>
  </si>
  <si>
    <t>06142910640026</t>
  </si>
  <si>
    <t>SARAN S.A DE C.V.</t>
  </si>
  <si>
    <t>03010907741016</t>
  </si>
  <si>
    <t>MANUEL DE JESUS AGUIRRE ACOSTA</t>
  </si>
  <si>
    <t>06142610790018</t>
  </si>
  <si>
    <t>CORPORIN S.A DE C.V.</t>
  </si>
  <si>
    <t>06141112201046</t>
  </si>
  <si>
    <t>MCCORMICK TRACTORES DE CENTROAMERICA</t>
  </si>
  <si>
    <t>09082608580010</t>
  </si>
  <si>
    <t>LUIS ALBERTO HERNANDEZ ALDANA</t>
  </si>
  <si>
    <t>05151409041015</t>
  </si>
  <si>
    <t>GORCO LIMITADO S.A DE C.V.</t>
  </si>
  <si>
    <t>02103009931016</t>
  </si>
  <si>
    <t>TEJEMET S.A DE C.V.</t>
  </si>
  <si>
    <t>06140102840029</t>
  </si>
  <si>
    <t>NOBS HIDRODIFUCION</t>
  </si>
  <si>
    <t>05032407751016</t>
  </si>
  <si>
    <t>MILTON RAFAEL PANIAGUA AGUILAR</t>
  </si>
  <si>
    <t>06142307860012</t>
  </si>
  <si>
    <t>TECNUTRAL S.A DE C.V</t>
  </si>
  <si>
    <t>06081603661011</t>
  </si>
  <si>
    <t>OSCAR HERIBERTO QUINTANILLA HERNANDEZ</t>
  </si>
  <si>
    <t>00</t>
  </si>
  <si>
    <t>06143105790034</t>
  </si>
  <si>
    <t>CAFECOYO S.A DE C.V.</t>
  </si>
  <si>
    <t>06140702971037</t>
  </si>
  <si>
    <t>IMPORTADORA DE FRUTAS S.A DE C.V.</t>
  </si>
  <si>
    <t>06141909001034</t>
  </si>
  <si>
    <t>RAMIREZ VENTURA S.A DE C.V</t>
  </si>
  <si>
    <t>06141703710012</t>
  </si>
  <si>
    <t>BORGONOVO POHL S.A DE C.V.</t>
  </si>
  <si>
    <t>06142706881019</t>
  </si>
  <si>
    <t>DEL TROPICFOOD S.A DE C.V.</t>
  </si>
  <si>
    <t>06142711201018</t>
  </si>
  <si>
    <t>DISTRIBUIDORA DE EQUIPOS Y SERVICIOS</t>
  </si>
  <si>
    <t>06141210001020</t>
  </si>
  <si>
    <t>AGROINDUSTRIA CENTROAMERICANA</t>
  </si>
  <si>
    <t>PEDRERA PROTERSA S.A DE C.V.</t>
  </si>
  <si>
    <t>06142607780022</t>
  </si>
  <si>
    <t>ASFALTOS DE CENTROAMERICA S.A DE C.V.</t>
  </si>
  <si>
    <t>06141502131049</t>
  </si>
  <si>
    <t>LLANTAS Y ACCESORIOS</t>
  </si>
  <si>
    <t>05150706911014</t>
  </si>
  <si>
    <t>EXPORTADORA PACAS MARTINEZ</t>
  </si>
  <si>
    <t>06140702921021</t>
  </si>
  <si>
    <t>CASA BAZZYNI S.A DE C.V.</t>
  </si>
  <si>
    <t>08150905750014</t>
  </si>
  <si>
    <t>A.C.P.A COMUNIDADES UNIDAS DE RL</t>
  </si>
  <si>
    <t>06141810901033</t>
  </si>
  <si>
    <t>ADINCE S.A DE C.V.</t>
  </si>
  <si>
    <t>94500501121011</t>
  </si>
  <si>
    <t>JESV INC SUCURSAL EL SALVADOR</t>
  </si>
  <si>
    <t>06142002151023</t>
  </si>
  <si>
    <t>OFG EL SALVADOR S.A DE C.V</t>
  </si>
  <si>
    <t>06140907680011</t>
  </si>
  <si>
    <t>INMUEBLES S.A DE C.V</t>
  </si>
  <si>
    <t>06141306161010</t>
  </si>
  <si>
    <t>EDIFICACION, CONSTRUCCION, Y ASESORIA S.A DE C.V</t>
  </si>
  <si>
    <t>05012309191010</t>
  </si>
  <si>
    <t>FONDO DE TITULARIZACION DE INMUEBLES</t>
  </si>
  <si>
    <t>06141506941061</t>
  </si>
  <si>
    <t>O &amp; M MANTENIMIENTO Y SERVICIOS S.A DE C.V</t>
  </si>
  <si>
    <t>11061508801026</t>
  </si>
  <si>
    <t>JIMMY EDGARDO CALERO MARAVILLA</t>
  </si>
  <si>
    <t>11151906460011</t>
  </si>
  <si>
    <t>MOISES ELIAS CARCAMO</t>
  </si>
  <si>
    <t>06141603131023</t>
  </si>
  <si>
    <t>CARDEU S.A DE C.V</t>
  </si>
  <si>
    <t>06141909031057</t>
  </si>
  <si>
    <t>ORGANIKA S.A DE C.V</t>
  </si>
  <si>
    <t>03151403510011</t>
  </si>
  <si>
    <t>RINA ALFARO CASTRO</t>
  </si>
  <si>
    <t>06152309490011</t>
  </si>
  <si>
    <t>SARA ALFARO CASTRO</t>
  </si>
  <si>
    <t>06142801141049</t>
  </si>
  <si>
    <t>SERVICORP S.A DE C.V</t>
  </si>
  <si>
    <t>06143107971090</t>
  </si>
  <si>
    <t>OPERADORA DEL SUR, S. A. DE C.V.</t>
  </si>
  <si>
    <t>06141210830014</t>
  </si>
  <si>
    <t>PRODUCTOS CARNICOS S.A DE C.V.</t>
  </si>
  <si>
    <t>06143101550016</t>
  </si>
  <si>
    <t>BANCO AGRICOLA, S.A.</t>
  </si>
  <si>
    <t>06140101850027</t>
  </si>
  <si>
    <t>NEGOCIOS CAMYRAM S.A DE C.V</t>
  </si>
  <si>
    <t>06141009650016</t>
  </si>
  <si>
    <t>INDUSTRIAS MIKE MIKE S.A DE C.V.</t>
  </si>
  <si>
    <t>06142510021011</t>
  </si>
  <si>
    <t>LA CONSTANCIA LTDA DE C.V.</t>
  </si>
  <si>
    <t>06142808031087</t>
  </si>
  <si>
    <t>INVERSIONES STANLEY PACIFICO S.A DE C.V.</t>
  </si>
  <si>
    <t>06141111931016</t>
  </si>
  <si>
    <t>ENMANUEL S.A DE C.V.</t>
  </si>
  <si>
    <t>06140909921072</t>
  </si>
  <si>
    <t>POLYBAG S.A DE C.V.</t>
  </si>
  <si>
    <t>06141206740014</t>
  </si>
  <si>
    <t>NEMTEX S.A DE C.V.</t>
  </si>
  <si>
    <t>06142411181015</t>
  </si>
  <si>
    <t>INGENIERIA BEM S.A DE C.V.</t>
  </si>
  <si>
    <t>06142910131029</t>
  </si>
  <si>
    <t>UNILEVER EL SALVADOR SCC S.A DE C.V.</t>
  </si>
  <si>
    <t>06141511720027</t>
  </si>
  <si>
    <t>SUPER REPUESTOS EL SALVADOR S.A DE C.V.</t>
  </si>
  <si>
    <t>06140202021024</t>
  </si>
  <si>
    <t>PROGURSA S.A DE C.V.</t>
  </si>
  <si>
    <t>06142301690017</t>
  </si>
  <si>
    <t>HOTELES S.A DE C.V.</t>
  </si>
  <si>
    <t>06142703780037</t>
  </si>
  <si>
    <t>PINTURA Y ENDEREZADO S.A DE C.V.</t>
  </si>
  <si>
    <t>06140104620021</t>
  </si>
  <si>
    <t>TALLER DIDEA, S.A. DE C.V.</t>
  </si>
  <si>
    <t>06143112510011</t>
  </si>
  <si>
    <t>DIDEA S.A DE C.V.</t>
  </si>
  <si>
    <t>06141512001054</t>
  </si>
  <si>
    <t>GRUPO PAILL S.A DE C.V.</t>
  </si>
  <si>
    <t>06142311981022</t>
  </si>
  <si>
    <t>COMTRI S.A DE C.V.</t>
  </si>
  <si>
    <t>06142402121034</t>
  </si>
  <si>
    <t>BOMBOM S.A DE C.V.</t>
  </si>
  <si>
    <t>06142708620024</t>
  </si>
  <si>
    <t>ESTABLECIMIENTOS ANCALMO, S.A DE C.V</t>
  </si>
  <si>
    <t>06140702001011</t>
  </si>
  <si>
    <t>CORPORACION GRS S.A DE C.V.</t>
  </si>
  <si>
    <t>06140901921022</t>
  </si>
  <si>
    <t>GRANJA EL ROBLE S.A DE C.V.</t>
  </si>
  <si>
    <t>01</t>
  </si>
  <si>
    <t>06142510670040</t>
  </si>
  <si>
    <t>NELSON  ANTONIO CRESPIN</t>
  </si>
  <si>
    <t>06142509991015</t>
  </si>
  <si>
    <t>SUMELECTRIC S.A DE C.V.</t>
  </si>
  <si>
    <t>06142905971027</t>
  </si>
  <si>
    <t>ARTEPAL S.A DE C.V.</t>
  </si>
  <si>
    <t>09011807540013</t>
  </si>
  <si>
    <t>FEDERICO ELIX RIVERA MONGE</t>
  </si>
  <si>
    <t>07153108660012</t>
  </si>
  <si>
    <t>GIOVANNI ANTONIO FIGUEROA LEMUS</t>
  </si>
  <si>
    <t>12171707570010</t>
  </si>
  <si>
    <t>JOSE N BATARSE S.A DE C.V.</t>
  </si>
  <si>
    <t>12171711001012</t>
  </si>
  <si>
    <t>PORTILLO MATERIALES ELECTRICOS</t>
  </si>
  <si>
    <t>06141812831130</t>
  </si>
  <si>
    <t>CARLOS VLADIMIR ESCOBAR CORTEZ</t>
  </si>
  <si>
    <t>05032201151020</t>
  </si>
  <si>
    <t>ELECTRICOS OMEGA S.A DE C.V.</t>
  </si>
  <si>
    <t>02071501711022</t>
  </si>
  <si>
    <t>WILLIANS HENRY LEMUS ROSALES</t>
  </si>
  <si>
    <t>02071902091019</t>
  </si>
  <si>
    <t>INVERSIONES EL INDIO S.A DE C.V.</t>
  </si>
  <si>
    <t>12170110431030</t>
  </si>
  <si>
    <t>BETTY PEREIRA DE CABRERA</t>
  </si>
  <si>
    <t>03151705191025</t>
  </si>
  <si>
    <t>SUMINISTROS ELECTRICOS Y TECNOENERGIA S.A DE C.V.</t>
  </si>
  <si>
    <t>03162408781010</t>
  </si>
  <si>
    <t>ANA MAGDALENA HERRERA MORALES</t>
  </si>
  <si>
    <t>06161109771010</t>
  </si>
  <si>
    <t>CLAUDIA BEATRIZ PERALTA DE CAMPOS</t>
  </si>
  <si>
    <t>27/08/2021</t>
  </si>
  <si>
    <t>15041RESIN535782017</t>
  </si>
  <si>
    <t>17DS000C</t>
  </si>
  <si>
    <t>11/08/2021</t>
  </si>
  <si>
    <t>01/07/2021</t>
  </si>
  <si>
    <t>23/07/2021</t>
  </si>
  <si>
    <t>27/07/2021</t>
  </si>
  <si>
    <t>28/07/2021</t>
  </si>
  <si>
    <t>29/07/2021</t>
  </si>
  <si>
    <t>JULIO</t>
  </si>
  <si>
    <t>0.00</t>
  </si>
  <si>
    <t>03/07/2021</t>
  </si>
  <si>
    <t>30/07/2021</t>
  </si>
  <si>
    <t>21/07/2021</t>
  </si>
  <si>
    <t>19/07/2021</t>
  </si>
  <si>
    <t>20/07/2021</t>
  </si>
  <si>
    <t>05/07/2021</t>
  </si>
  <si>
    <t>3</t>
  </si>
  <si>
    <t>12</t>
  </si>
  <si>
    <t>1106855</t>
  </si>
  <si>
    <t>20217341667</t>
  </si>
  <si>
    <t>ZHEJIANG METRO ELECTRICAL CO. LTD</t>
  </si>
  <si>
    <t>727</t>
  </si>
  <si>
    <t>11181602731029</t>
  </si>
  <si>
    <t>ZENIA MARITZA MENDEZ DE FLORES</t>
  </si>
  <si>
    <t>722</t>
  </si>
  <si>
    <t>14819</t>
  </si>
  <si>
    <t>06140706750010</t>
  </si>
  <si>
    <t xml:space="preserve">BODEGAS GENERALES DE DEPOSITO S.A </t>
  </si>
  <si>
    <t>14785</t>
  </si>
  <si>
    <t>1325</t>
  </si>
  <si>
    <t>06142708121046</t>
  </si>
  <si>
    <t>PCS CENTRAL AMERICA, S.A DE C.V.</t>
  </si>
  <si>
    <t>109</t>
  </si>
  <si>
    <t>11020404600018</t>
  </si>
  <si>
    <t>JOSE VICTORINO ARIAS DIAZ</t>
  </si>
  <si>
    <t>3406</t>
  </si>
  <si>
    <t>06140507121070</t>
  </si>
  <si>
    <t>SISAFE S.A DE C.V.</t>
  </si>
  <si>
    <t>3407</t>
  </si>
  <si>
    <t>SEPTIEMBRE</t>
  </si>
  <si>
    <t>23/09/2021</t>
  </si>
  <si>
    <t>29/09/2021</t>
  </si>
  <si>
    <t>OCTUBRE</t>
  </si>
  <si>
    <t>19/10/2021</t>
  </si>
  <si>
    <t>25/10/2021</t>
  </si>
  <si>
    <t>NOVIEMBRE</t>
  </si>
  <si>
    <t>03/11/2021</t>
  </si>
  <si>
    <t>12171007201014</t>
  </si>
  <si>
    <t>VIELMAN CONSTRUCTORA S.A DE C.V.</t>
  </si>
  <si>
    <t>23/07/2022</t>
  </si>
  <si>
    <t xml:space="preserve">  </t>
  </si>
  <si>
    <t>14/07/2022</t>
  </si>
  <si>
    <t>06140108140066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</si>
</sst>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0" fillId="0" borderId="0" xfId="0" applyNumberFormat="1"/>
    <xf numFmtId="44" fontId="0" fillId="0" borderId="0" xfId="1" applyFont="1"/>
    <xf numFmtId="44" fontId="3" fillId="0" borderId="1" xfId="1" applyFont="1" applyBorder="1"/>
    <xf numFmtId="44" fontId="0" fillId="0" borderId="1" xfId="1" applyFont="1" applyBorder="1"/>
    <xf numFmtId="0" fontId="0" fillId="0" borderId="0" xfId="0" applyAlignment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49" fontId="5" fillId="0" borderId="6" xfId="0" applyNumberFormat="1" applyFont="1" applyBorder="1" applyAlignment="1">
      <alignment horizontal="right"/>
    </xf>
    <xf numFmtId="44" fontId="7" fillId="0" borderId="6" xfId="1" applyFont="1" applyBorder="1" applyAlignment="1">
      <alignment horizontal="right"/>
    </xf>
    <xf numFmtId="44" fontId="7" fillId="2" borderId="6" xfId="1" applyFont="1" applyFill="1" applyBorder="1" applyAlignment="1">
      <alignment horizontal="right"/>
    </xf>
    <xf numFmtId="49" fontId="7" fillId="0" borderId="7" xfId="0" applyNumberFormat="1" applyFont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right"/>
    </xf>
    <xf numFmtId="44" fontId="7" fillId="3" borderId="6" xfId="1" applyFont="1" applyFill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7" fillId="0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/>
    <xf numFmtId="0" fontId="7" fillId="0" borderId="6" xfId="1" applyNumberFormat="1" applyFont="1" applyFill="1" applyBorder="1" applyAlignment="1"/>
    <xf numFmtId="49" fontId="7" fillId="3" borderId="6" xfId="1" applyNumberFormat="1" applyFont="1" applyFill="1" applyBorder="1" applyAlignment="1">
      <alignment horizontal="center"/>
    </xf>
    <xf numFmtId="44" fontId="7" fillId="0" borderId="6" xfId="1" applyFont="1" applyFill="1" applyBorder="1" applyAlignment="1">
      <alignment horizontal="right"/>
    </xf>
    <xf numFmtId="0" fontId="7" fillId="0" borderId="6" xfId="1" applyNumberFormat="1" applyFont="1" applyBorder="1" applyAlignment="1"/>
    <xf numFmtId="44" fontId="7" fillId="0" borderId="6" xfId="1" applyNumberFormat="1" applyFont="1" applyBorder="1" applyAlignment="1">
      <alignment horizontal="right"/>
    </xf>
    <xf numFmtId="49" fontId="7" fillId="0" borderId="7" xfId="1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6" xfId="1" applyNumberFormat="1" applyFont="1" applyFill="1" applyBorder="1" applyAlignment="1">
      <alignment horizontal="right"/>
    </xf>
    <xf numFmtId="44" fontId="7" fillId="0" borderId="6" xfId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8" xfId="0" applyFont="1" applyBorder="1"/>
    <xf numFmtId="0" fontId="8" fillId="4" borderId="8" xfId="0" applyFont="1" applyFill="1" applyBorder="1"/>
    <xf numFmtId="0" fontId="8" fillId="0" borderId="0" xfId="0" applyFo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PLANTILLAS%20IVA%20F-07v9.10.xlsm" TargetMode="External"/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19</xdr:row>
      <xdr:rowOff>161925</xdr:rowOff>
    </xdr:to>
    <xdr:sp macro="" textlink="">
      <xdr:nvSpPr>
        <xdr:cNvPr id="4" name="3 Rectángulo redondeado"/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20</xdr:row>
      <xdr:rowOff>134472</xdr:rowOff>
    </xdr:from>
    <xdr:to>
      <xdr:col>3</xdr:col>
      <xdr:colOff>1322293</xdr:colOff>
      <xdr:row>21</xdr:row>
      <xdr:rowOff>168089</xdr:rowOff>
    </xdr:to>
    <xdr:sp macro="[2]!GuardarDatos" textlink="">
      <xdr:nvSpPr>
        <xdr:cNvPr id="6" name="5 Bisel"/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20</xdr:row>
      <xdr:rowOff>123265</xdr:rowOff>
    </xdr:from>
    <xdr:to>
      <xdr:col>2</xdr:col>
      <xdr:colOff>145676</xdr:colOff>
      <xdr:row>21</xdr:row>
      <xdr:rowOff>156882</xdr:rowOff>
    </xdr:to>
    <xdr:sp macro="[2]!LimpiarDatos" textlink="">
      <xdr:nvSpPr>
        <xdr:cNvPr id="5" name="4 Bisel"/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22</xdr:row>
      <xdr:rowOff>179293</xdr:rowOff>
    </xdr:from>
    <xdr:to>
      <xdr:col>3</xdr:col>
      <xdr:colOff>784412</xdr:colOff>
      <xdr:row>24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/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  <xdr:twoCellAnchor>
    <xdr:from>
      <xdr:col>6</xdr:col>
      <xdr:colOff>56030</xdr:colOff>
      <xdr:row>6</xdr:row>
      <xdr:rowOff>22412</xdr:rowOff>
    </xdr:from>
    <xdr:to>
      <xdr:col>7</xdr:col>
      <xdr:colOff>381000</xdr:colOff>
      <xdr:row>7</xdr:row>
      <xdr:rowOff>134471</xdr:rowOff>
    </xdr:to>
    <xdr:sp macro="" textlink="">
      <xdr:nvSpPr>
        <xdr:cNvPr id="7" name="6 Bisel">
          <a:hlinkClick xmlns:r="http://schemas.openxmlformats.org/officeDocument/2006/relationships" r:id="rId2"/>
        </xdr:cNvPr>
        <xdr:cNvSpPr/>
      </xdr:nvSpPr>
      <xdr:spPr>
        <a:xfrm>
          <a:off x="5165912" y="1613647"/>
          <a:ext cx="1086970" cy="302559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DECLARACION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3" name="2 Bisel"/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4" name="3 Bisel"/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515471</xdr:colOff>
      <xdr:row>0</xdr:row>
      <xdr:rowOff>952499</xdr:rowOff>
    </xdr:from>
    <xdr:to>
      <xdr:col>4</xdr:col>
      <xdr:colOff>161925</xdr:colOff>
      <xdr:row>19</xdr:row>
      <xdr:rowOff>104774</xdr:rowOff>
    </xdr:to>
    <xdr:sp macro="" textlink="">
      <xdr:nvSpPr>
        <xdr:cNvPr id="5" name="4 Rectángulo redondeado"/>
        <xdr:cNvSpPr/>
      </xdr:nvSpPr>
      <xdr:spPr>
        <a:xfrm>
          <a:off x="515471" y="952499"/>
          <a:ext cx="3400425" cy="3735481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6" name="5 Bisel"/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7" name="6 Bisel"/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/>
        <xdr:cNvSpPr/>
      </xdr:nvSpPr>
      <xdr:spPr>
        <a:xfrm>
          <a:off x="537883" y="13447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/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2]!LimpiarConsumi" textlink="">
      <xdr:nvSpPr>
        <xdr:cNvPr id="3" name="2 Bisel"/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2]!DatosConsumi" textlink="">
      <xdr:nvSpPr>
        <xdr:cNvPr id="7" name="6 Bisel"/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/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ncipal/Desktop/CLIENTES%20DE%20IVA/BASE%20DE%20CLIENTES%20IVA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>02040305560017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005703912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06141407001014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  <row r="377">
          <cell r="A377" t="str">
            <v>06141212921011</v>
          </cell>
          <cell r="B377" t="str">
            <v>KOSMOQUIMICA S.A DE C.V.</v>
          </cell>
        </row>
        <row r="378">
          <cell r="A378" t="str">
            <v>06140305931029</v>
          </cell>
          <cell r="B378" t="str">
            <v>DOÑO S.A DE C.V.</v>
          </cell>
        </row>
        <row r="379">
          <cell r="A379" t="str">
            <v>06141004121079</v>
          </cell>
          <cell r="B379" t="str">
            <v>PART PLUS S.A DE C.V.</v>
          </cell>
        </row>
        <row r="380">
          <cell r="A380" t="str">
            <v>04052407610012</v>
          </cell>
          <cell r="B380" t="str">
            <v>JOSE FRANCISCO RIVERA GALDAMEZ</v>
          </cell>
        </row>
        <row r="381">
          <cell r="A381" t="str">
            <v>05111202881011</v>
          </cell>
          <cell r="B381" t="str">
            <v>AUTOINDUSRIAS S.A DE C.V.</v>
          </cell>
        </row>
        <row r="382">
          <cell r="A382" t="str">
            <v>06143006961425</v>
          </cell>
          <cell r="B382" t="str">
            <v>ERICK ERNESTO LOPEZ</v>
          </cell>
        </row>
        <row r="383">
          <cell r="A383" t="str">
            <v>06141208141028</v>
          </cell>
          <cell r="B383" t="str">
            <v>KATYA Y FABIO S.A DE C.V.</v>
          </cell>
        </row>
        <row r="384">
          <cell r="A384" t="str">
            <v>06141111931016</v>
          </cell>
          <cell r="B384" t="str">
            <v>ENMANUEL, S.A DE C.V.</v>
          </cell>
        </row>
        <row r="385">
          <cell r="A385" t="str">
            <v>06141505091030</v>
          </cell>
          <cell r="B385" t="str">
            <v>COMERCIALIZADORA BF INTERNACIONAL</v>
          </cell>
        </row>
        <row r="386">
          <cell r="A386" t="str">
            <v>01062306811028</v>
          </cell>
          <cell r="B386" t="str">
            <v>ELIAS AQUINO GOMEZ</v>
          </cell>
        </row>
        <row r="387">
          <cell r="A387" t="str">
            <v>09043007610018</v>
          </cell>
          <cell r="B387" t="str">
            <v>SAUL POCASANGRE ESCOBAR</v>
          </cell>
        </row>
        <row r="388">
          <cell r="A388" t="str">
            <v>09031604801015</v>
          </cell>
          <cell r="B388" t="str">
            <v>ELIAS MISAEL GUZMAN FRANCO</v>
          </cell>
        </row>
        <row r="389">
          <cell r="A389" t="str">
            <v>03010901761015</v>
          </cell>
          <cell r="B389" t="str">
            <v>JIMMY DOUGLAS ALVARADO RAMOS</v>
          </cell>
        </row>
        <row r="390">
          <cell r="A390" t="str">
            <v>06142003971032</v>
          </cell>
          <cell r="B390" t="str">
            <v>INDUSTRIAS MECANICAS DOS MIL S.A DE C.V.</v>
          </cell>
        </row>
        <row r="391">
          <cell r="A391" t="str">
            <v>06140206001036</v>
          </cell>
          <cell r="B391" t="str">
            <v>LINEAS PUBLICITARIAS S.A DE C.V.</v>
          </cell>
        </row>
        <row r="392">
          <cell r="A392" t="str">
            <v>06140803061031</v>
          </cell>
          <cell r="B392" t="str">
            <v>FURAGRO, S.A DE C.V.</v>
          </cell>
        </row>
        <row r="393">
          <cell r="A393" t="str">
            <v>06142908661118</v>
          </cell>
          <cell r="B393" t="str">
            <v>EDGARDO ANTONIO URQUILLA AYALA</v>
          </cell>
        </row>
        <row r="394">
          <cell r="A394" t="str">
            <v>12171207011015</v>
          </cell>
          <cell r="B394" t="str">
            <v>INVERSIONES EL AGUILA S.A DE C.V.</v>
          </cell>
        </row>
        <row r="395">
          <cell r="A395" t="str">
            <v>06141812981018</v>
          </cell>
          <cell r="B395" t="str">
            <v>DIGICEL S.A DE C.V.</v>
          </cell>
        </row>
        <row r="396">
          <cell r="A396" t="str">
            <v>06140607941015</v>
          </cell>
          <cell r="B396" t="str">
            <v>PROMEFAR S.A DE C.V.</v>
          </cell>
        </row>
        <row r="397">
          <cell r="A397" t="str">
            <v>09060403540016</v>
          </cell>
          <cell r="B397" t="str">
            <v>VICTOR MANUEL HERNANDEZ QUINTEROS</v>
          </cell>
        </row>
        <row r="398">
          <cell r="A398" t="str">
            <v>06142710610105</v>
          </cell>
          <cell r="B398" t="str">
            <v>SERGIO GALILEO BERMUDEZ</v>
          </cell>
        </row>
        <row r="399">
          <cell r="A399" t="str">
            <v>08050209680010</v>
          </cell>
          <cell r="B399" t="str">
            <v>MARIO ALONSO BAIRES RODRIGUEZ</v>
          </cell>
        </row>
        <row r="400">
          <cell r="A400" t="str">
            <v>06140607191024</v>
          </cell>
          <cell r="B400" t="str">
            <v>GRUPO CUSCATLAN S.A DE C.V.</v>
          </cell>
        </row>
        <row r="401">
          <cell r="A401" t="str">
            <v>05031906450017</v>
          </cell>
          <cell r="B401" t="str">
            <v>JUAN ANTONIO RECINOS</v>
          </cell>
        </row>
        <row r="402">
          <cell r="A402" t="str">
            <v>06141204051040</v>
          </cell>
          <cell r="B402" t="str">
            <v>AMERICAN IMPORTS, S.A DE C.V.</v>
          </cell>
        </row>
        <row r="403">
          <cell r="A403" t="str">
            <v>06141107971011</v>
          </cell>
          <cell r="B403" t="str">
            <v>INNOVACION DIGITAL, S.A DE C.V.</v>
          </cell>
        </row>
        <row r="404">
          <cell r="A404" t="str">
            <v>05031610151010</v>
          </cell>
          <cell r="B404" t="str">
            <v>GRUPO DUARTE LOPEZ S.A DE C.V</v>
          </cell>
        </row>
        <row r="405">
          <cell r="A405" t="str">
            <v>06140806951020</v>
          </cell>
          <cell r="B405" t="str">
            <v>SERVICIOS INTEGRALES MEDICOS</v>
          </cell>
        </row>
        <row r="406">
          <cell r="A406" t="str">
            <v>06171801721029</v>
          </cell>
          <cell r="B406" t="str">
            <v>MARIA MAGDALENA CABRERA DE RODRIGUEZ</v>
          </cell>
        </row>
        <row r="407">
          <cell r="A407" t="str">
            <v>09091004741011</v>
          </cell>
          <cell r="B407" t="str">
            <v>HECTOR WILFREDO DIAZ</v>
          </cell>
        </row>
        <row r="408">
          <cell r="A408" t="str">
            <v>09082807751017</v>
          </cell>
          <cell r="B408" t="str">
            <v>JOSE ARMANDO LOPEZ LAINEZ</v>
          </cell>
        </row>
        <row r="409">
          <cell r="A409" t="str">
            <v>06143012981020</v>
          </cell>
          <cell r="B409" t="str">
            <v>INDUSTRIAS VICAL S.A DE C.V.</v>
          </cell>
        </row>
        <row r="410">
          <cell r="A410" t="str">
            <v>04292409751011</v>
          </cell>
          <cell r="B410" t="str">
            <v>VIDAL HERNANDEZ ERAZO</v>
          </cell>
        </row>
        <row r="411">
          <cell r="A411" t="str">
            <v>06140611181076</v>
          </cell>
          <cell r="B411" t="str">
            <v>DISTRIBUIDORA LAGOS VICUÑA EL SALVADOR</v>
          </cell>
        </row>
        <row r="412">
          <cell r="A412" t="str">
            <v>11083110731013</v>
          </cell>
          <cell r="B412" t="str">
            <v>ANIBAL GALILEO BERMUDEZ BERMUDEZ</v>
          </cell>
        </row>
        <row r="413">
          <cell r="A413" t="str">
            <v>06140801871168</v>
          </cell>
          <cell r="B413" t="str">
            <v>CLAUDIA JUDITH QUINTEROS</v>
          </cell>
        </row>
        <row r="414">
          <cell r="A414" t="str">
            <v>06142803730056</v>
          </cell>
          <cell r="B414" t="str">
            <v>ASEGURADORA AGRICOLA COMERCIAL</v>
          </cell>
        </row>
        <row r="415">
          <cell r="A415" t="str">
            <v>06141203981028</v>
          </cell>
          <cell r="B415" t="str">
            <v>CARGA URGENTE DE EL SALVADOR S.A DE C.V.</v>
          </cell>
        </row>
        <row r="416">
          <cell r="A416" t="str">
            <v>06142601961025</v>
          </cell>
          <cell r="B416" t="str">
            <v>FASOR S.A DE C.V.</v>
          </cell>
        </row>
        <row r="417">
          <cell r="A417" t="str">
            <v>05112507891021</v>
          </cell>
          <cell r="B417" t="str">
            <v>AUTODO S.A DE C.V.</v>
          </cell>
        </row>
        <row r="418">
          <cell r="A418" t="str">
            <v>06141211131017</v>
          </cell>
          <cell r="B418" t="str">
            <v>CORPORACION PROSPERO S.A DE C.V.</v>
          </cell>
        </row>
        <row r="419">
          <cell r="A419" t="str">
            <v>06141804851075</v>
          </cell>
          <cell r="B419" t="str">
            <v>HENRY EDGARDO LARREYNAGA</v>
          </cell>
        </row>
        <row r="420">
          <cell r="A420" t="str">
            <v>06141801101040</v>
          </cell>
          <cell r="B420" t="str">
            <v>ERICK AUTO PARTS S.A DE C.V.</v>
          </cell>
        </row>
        <row r="421">
          <cell r="A421" t="str">
            <v>11012111771014</v>
          </cell>
          <cell r="B421" t="str">
            <v>JOSE REYNALDO ARGUERA GONZALES</v>
          </cell>
        </row>
        <row r="422">
          <cell r="A422" t="str">
            <v>08110901590016</v>
          </cell>
          <cell r="B422" t="str">
            <v>MANUEL DE JESUS HERNANDEZ RODRIGUEZ</v>
          </cell>
        </row>
        <row r="423">
          <cell r="A423" t="str">
            <v>06141008051067</v>
          </cell>
          <cell r="B423" t="str">
            <v>GMG COMERCIAL EL SALVADOR, S.A DE C.V.</v>
          </cell>
        </row>
        <row r="424">
          <cell r="A424" t="str">
            <v>06141711941104</v>
          </cell>
          <cell r="B424" t="str">
            <v>FUNDACION INSTITUTO SALVADOREÑO DEL CEMENTO</v>
          </cell>
        </row>
        <row r="425">
          <cell r="A425" t="str">
            <v>06141903931021</v>
          </cell>
          <cell r="B425" t="str">
            <v>T.V OFFER, S.A DE C.V.</v>
          </cell>
        </row>
        <row r="426">
          <cell r="A426" t="str">
            <v>06142905111010</v>
          </cell>
          <cell r="B426" t="str">
            <v>GRUPO VALMIX S.A DE C.V.</v>
          </cell>
        </row>
        <row r="427">
          <cell r="A427" t="str">
            <v>06141411171030</v>
          </cell>
          <cell r="B427" t="str">
            <v>TEXAS GAS INTERNACIONAL, S.A DE C.V.</v>
          </cell>
        </row>
        <row r="428">
          <cell r="A428" t="str">
            <v>06142001941055</v>
          </cell>
          <cell r="B428" t="str">
            <v>REPUESTOS MIGUELÑOS S.A DE C.V.</v>
          </cell>
        </row>
        <row r="429">
          <cell r="A429" t="str">
            <v>02100402741017</v>
          </cell>
          <cell r="B429" t="str">
            <v>DLMARK GIOVANNI ASCENCIO ORTIZ</v>
          </cell>
        </row>
        <row r="430">
          <cell r="A430" t="str">
            <v>10100312771023</v>
          </cell>
          <cell r="B430" t="str">
            <v>REINA ISABEL SANCHEZ HERNANDEZ</v>
          </cell>
        </row>
        <row r="431">
          <cell r="A431" t="str">
            <v>06142002730017</v>
          </cell>
          <cell r="B431" t="str">
            <v>COMERCIAL AGROPECUARIA S.A DE C.V.</v>
          </cell>
        </row>
        <row r="432">
          <cell r="A432" t="str">
            <v>06142908941013</v>
          </cell>
          <cell r="B432" t="str">
            <v>M3 ASOCIADOS S.A DE C.V.</v>
          </cell>
        </row>
        <row r="433">
          <cell r="A433" t="str">
            <v>06141306161010</v>
          </cell>
          <cell r="B433" t="str">
            <v>ECAT S.A DE C.V.</v>
          </cell>
        </row>
        <row r="434">
          <cell r="A434" t="str">
            <v>14082407031015</v>
          </cell>
          <cell r="B434" t="str">
            <v>SEPROMED, S.A DE C.V.</v>
          </cell>
        </row>
        <row r="435">
          <cell r="A435" t="str">
            <v>06140705921391</v>
          </cell>
          <cell r="B435" t="str">
            <v>ISAAC VLADIMIR CALLEJAS RIVAS</v>
          </cell>
        </row>
        <row r="436">
          <cell r="A436" t="str">
            <v>06140506141077</v>
          </cell>
          <cell r="B436" t="str">
            <v>REDIFAR S.A DE C.V.</v>
          </cell>
        </row>
        <row r="437">
          <cell r="A437" t="str">
            <v>06142306881010</v>
          </cell>
          <cell r="B437" t="str">
            <v>FERROCENTRO S.A DE C.V.</v>
          </cell>
        </row>
        <row r="438">
          <cell r="A438" t="str">
            <v>12170403031010</v>
          </cell>
          <cell r="B438" t="str">
            <v>INVERSIONES ZORTRERAS S.A DE C.V.</v>
          </cell>
        </row>
        <row r="439">
          <cell r="A439" t="str">
            <v>06140907021031</v>
          </cell>
          <cell r="B439" t="str">
            <v>DISEÑARTE S.A DE C.V.</v>
          </cell>
        </row>
        <row r="440">
          <cell r="A440" t="str">
            <v>06142801081062</v>
          </cell>
          <cell r="B440" t="str">
            <v>RADIADORES Y ALGO MAS S.A DE C.V.</v>
          </cell>
        </row>
        <row r="441">
          <cell r="A441" t="str">
            <v>06142709760012</v>
          </cell>
          <cell r="B441" t="str">
            <v>OMNISPORT S.A DE C.V.</v>
          </cell>
        </row>
        <row r="442">
          <cell r="A442" t="str">
            <v>06141112171074</v>
          </cell>
          <cell r="B442" t="str">
            <v>ARISA CONSULTING, S.A DE C.V.</v>
          </cell>
        </row>
        <row r="443">
          <cell r="A443" t="str">
            <v>05111202111011</v>
          </cell>
          <cell r="B443" t="str">
            <v>RESAUTO, S.A DE C.V.</v>
          </cell>
        </row>
        <row r="444">
          <cell r="A444" t="str">
            <v>12091712181010</v>
          </cell>
          <cell r="B444" t="str">
            <v>CEHIMI, S.A DE C.V.</v>
          </cell>
        </row>
        <row r="445">
          <cell r="A445" t="str">
            <v>06141806991010</v>
          </cell>
          <cell r="B445" t="str">
            <v>CENTRAL HIDRAULICA S.A DE C.V.</v>
          </cell>
        </row>
        <row r="446">
          <cell r="A446" t="str">
            <v>06141706091038</v>
          </cell>
          <cell r="B446" t="str">
            <v>DIDEMA, S.A DE C.V.</v>
          </cell>
        </row>
        <row r="447">
          <cell r="A447" t="str">
            <v>06140110191055</v>
          </cell>
          <cell r="B447" t="str">
            <v>HYM, S.A DE C.V.</v>
          </cell>
        </row>
        <row r="448">
          <cell r="A448" t="str">
            <v>06141903931072</v>
          </cell>
          <cell r="B448" t="str">
            <v>BALMORE ALEJANDRO MARTINEZ VIZCARRA</v>
          </cell>
        </row>
        <row r="449">
          <cell r="A449" t="str">
            <v>06140704081039</v>
          </cell>
          <cell r="B449" t="str">
            <v>HOLCIM CONCRETOS, S.A DE C.V.</v>
          </cell>
        </row>
        <row r="450">
          <cell r="A450" t="str">
            <v>06142003921027</v>
          </cell>
          <cell r="B450" t="str">
            <v>MAPRECO S.A DE C.V.</v>
          </cell>
        </row>
        <row r="451">
          <cell r="A451" t="str">
            <v>06142502211030</v>
          </cell>
          <cell r="B451" t="str">
            <v>GRUPO TIRE EXPRESS, S.A DE C.V.</v>
          </cell>
        </row>
        <row r="452">
          <cell r="A452" t="str">
            <v>06140204091054</v>
          </cell>
          <cell r="B452" t="str">
            <v>CEMCOL COMERCIAL, S.A DE C.V.</v>
          </cell>
        </row>
        <row r="453">
          <cell r="A453" t="str">
            <v>06140803991446</v>
          </cell>
          <cell r="B453" t="str">
            <v>TANIA MICHELLE DELGADO VASQUEZ</v>
          </cell>
        </row>
        <row r="454">
          <cell r="A454" t="str">
            <v>05111501901029</v>
          </cell>
          <cell r="B454" t="str">
            <v>ANDRES FRANCISCO ZELAYA ROMERO</v>
          </cell>
        </row>
        <row r="455">
          <cell r="A455" t="str">
            <v>06143101860017</v>
          </cell>
          <cell r="B455" t="str">
            <v>REPUESTOS CANAHUATI S.A DE C.V.</v>
          </cell>
        </row>
        <row r="456">
          <cell r="A456" t="str">
            <v>06140112820027</v>
          </cell>
          <cell r="B456" t="str">
            <v>HOTEL PRELAC S.A DE C.V.</v>
          </cell>
        </row>
        <row r="457">
          <cell r="A457" t="str">
            <v>14081402711011</v>
          </cell>
          <cell r="B457" t="str">
            <v>SERVICENTRO PUMA PRESIDENCIAL</v>
          </cell>
        </row>
        <row r="458">
          <cell r="A458" t="str">
            <v>06142305771172</v>
          </cell>
          <cell r="B458" t="str">
            <v>SALVADOR ANTONIO ESCOBAR DURAN</v>
          </cell>
        </row>
        <row r="459">
          <cell r="A459" t="str">
            <v>05112309861010</v>
          </cell>
          <cell r="B459" t="str">
            <v>LUIS ALBERTO RIVERA MIRANDA</v>
          </cell>
        </row>
        <row r="460">
          <cell r="A460" t="str">
            <v>05033001211017</v>
          </cell>
          <cell r="B460" t="str">
            <v>EDKASA, S.A DE C.V.</v>
          </cell>
        </row>
        <row r="461">
          <cell r="A461" t="str">
            <v>05021704650019</v>
          </cell>
          <cell r="B461" t="str">
            <v>ANBAL ARTEAGA RIVERA</v>
          </cell>
        </row>
        <row r="462">
          <cell r="A462" t="str">
            <v>06141805181057</v>
          </cell>
          <cell r="B462" t="str">
            <v>A &amp; A MULTISERVICIOS, S.A DE C.V.</v>
          </cell>
        </row>
        <row r="463">
          <cell r="A463" t="str">
            <v>06141210081024</v>
          </cell>
          <cell r="B463" t="str">
            <v>GEO CRISDAY S.A DE C.V.</v>
          </cell>
        </row>
        <row r="464">
          <cell r="A464" t="str">
            <v>06141605860015</v>
          </cell>
          <cell r="B464" t="str">
            <v>LIGERAMENTE USADAS, S.A DE C.V.</v>
          </cell>
        </row>
        <row r="465">
          <cell r="A465" t="str">
            <v>06140403931037</v>
          </cell>
          <cell r="B465" t="str">
            <v>TECNIAVES S.A DE C.V.</v>
          </cell>
        </row>
        <row r="466">
          <cell r="A466" t="str">
            <v>06142305881032</v>
          </cell>
          <cell r="B466" t="str">
            <v xml:space="preserve">LABORATORIO SALVADOREÑO DE INGENIERIA </v>
          </cell>
        </row>
        <row r="467">
          <cell r="A467" t="str">
            <v>06142010921011</v>
          </cell>
          <cell r="B467" t="str">
            <v>TS INGENIEROS</v>
          </cell>
        </row>
        <row r="468">
          <cell r="A468" t="str">
            <v>05200406480012</v>
          </cell>
          <cell r="B468" t="str">
            <v>JOSE MARIA CALLES RODAS</v>
          </cell>
        </row>
        <row r="469">
          <cell r="A469" t="str">
            <v>06141511770020</v>
          </cell>
          <cell r="B469" t="str">
            <v>CENTRAL DE RODAMIENTOS S.A DE C.V.</v>
          </cell>
        </row>
        <row r="470">
          <cell r="A470" t="str">
            <v>20220242694</v>
          </cell>
          <cell r="B470" t="str">
            <v>QUANGONG MACHINERY CO LTD</v>
          </cell>
        </row>
        <row r="471">
          <cell r="A471" t="str">
            <v>06140705121042</v>
          </cell>
          <cell r="B471" t="str">
            <v>AVANCORT S.A DE C.V.</v>
          </cell>
        </row>
        <row r="472">
          <cell r="A472" t="str">
            <v>06142004991029</v>
          </cell>
          <cell r="B472" t="str">
            <v>PINTURAS DEL SUR DE EL SALVADOR S.A DE C.V.</v>
          </cell>
        </row>
        <row r="473">
          <cell r="A473" t="str">
            <v>06142101771068</v>
          </cell>
          <cell r="B473" t="str">
            <v>CARLOS ALBERTO REYES GARCIA</v>
          </cell>
        </row>
        <row r="474">
          <cell r="A474" t="str">
            <v>06141501151046</v>
          </cell>
          <cell r="B474" t="str">
            <v>OLC, S.A DE C.V</v>
          </cell>
        </row>
        <row r="475">
          <cell r="A475" t="str">
            <v>06141008661043</v>
          </cell>
          <cell r="B475" t="str">
            <v>DAVID CANAHUATI PINEDA</v>
          </cell>
        </row>
        <row r="476">
          <cell r="A476" t="str">
            <v>10100107701012</v>
          </cell>
          <cell r="B476" t="str">
            <v>OMAR SAUL MERINO ROMERO</v>
          </cell>
        </row>
        <row r="477">
          <cell r="A477" t="str">
            <v>2022284428</v>
          </cell>
          <cell r="B477" t="str">
            <v>INTERMIX GROUP INC</v>
          </cell>
        </row>
        <row r="478">
          <cell r="A478" t="str">
            <v>06142307011043</v>
          </cell>
          <cell r="B478" t="str">
            <v>CORPORACION OCEANICA EL SALVADOR</v>
          </cell>
        </row>
        <row r="479">
          <cell r="A479" t="str">
            <v>06141705620038</v>
          </cell>
          <cell r="B479" t="str">
            <v>ASOCIACION DEMOGRAFICA SALVADOREÑA</v>
          </cell>
        </row>
        <row r="480">
          <cell r="A480" t="str">
            <v>11052105601010</v>
          </cell>
          <cell r="B480" t="str">
            <v>CARLOS HUMBERTO RODRIGUEZ</v>
          </cell>
        </row>
        <row r="481">
          <cell r="A481" t="str">
            <v>05111204540020</v>
          </cell>
          <cell r="B481" t="str">
            <v>JULIO ALBERTO PONCE</v>
          </cell>
        </row>
        <row r="482">
          <cell r="A482" t="str">
            <v>06141910891035</v>
          </cell>
          <cell r="B482" t="str">
            <v>CONSEJO SALVADOREÑO DEL CAFÉ</v>
          </cell>
        </row>
        <row r="483">
          <cell r="A483" t="str">
            <v>06142402061074</v>
          </cell>
          <cell r="B483" t="str">
            <v>PROMED DE EL SALVADOR S.A DE C.V.</v>
          </cell>
        </row>
        <row r="484">
          <cell r="A484" t="str">
            <v>01011807801010</v>
          </cell>
          <cell r="B484" t="str">
            <v>LUIS ERNESTO GARCIA PUENTES</v>
          </cell>
        </row>
        <row r="485">
          <cell r="A485" t="str">
            <v>06142109161080</v>
          </cell>
          <cell r="B485" t="str">
            <v>BUGSTING S.A DE C.V.</v>
          </cell>
        </row>
        <row r="486">
          <cell r="A486" t="str">
            <v>08190805801010</v>
          </cell>
          <cell r="B486" t="str">
            <v xml:space="preserve">ALBA LORENA MOLINA </v>
          </cell>
        </row>
        <row r="487">
          <cell r="A487" t="str">
            <v>06141802781118</v>
          </cell>
          <cell r="B487" t="str">
            <v>CARLOS FERNANDO MARTINEZ UMANZOR</v>
          </cell>
        </row>
        <row r="488">
          <cell r="A488" t="str">
            <v>06141310941010</v>
          </cell>
          <cell r="B488" t="str">
            <v>CENTRO COMERCIAL PLAZA MERLIOT</v>
          </cell>
        </row>
        <row r="489">
          <cell r="A489" t="str">
            <v>06140611720026</v>
          </cell>
          <cell r="B489" t="str">
            <v>CONCRETO PREESFORZADO SALVADOREÑO S.A DE C.V.</v>
          </cell>
        </row>
        <row r="490">
          <cell r="A490" t="str">
            <v>06082908951032</v>
          </cell>
          <cell r="B490" t="str">
            <v>JOSE DANIEL VILLANUEVA ESCOBAR</v>
          </cell>
        </row>
        <row r="491">
          <cell r="A491" t="str">
            <v>06140312931018</v>
          </cell>
          <cell r="B491" t="str">
            <v>BANCO DE AMERICA CENTRAL S.A</v>
          </cell>
        </row>
        <row r="492">
          <cell r="A492" t="str">
            <v>06140801201057</v>
          </cell>
          <cell r="B492" t="str">
            <v>UNION DE PERSONAS, MELENDEZ PITIN</v>
          </cell>
        </row>
        <row r="493">
          <cell r="A493" t="str">
            <v>06142110921080</v>
          </cell>
          <cell r="B493" t="str">
            <v>DAVID ALEJANDRO NAVAS RODRIGUEZ</v>
          </cell>
        </row>
        <row r="494">
          <cell r="A494" t="str">
            <v>02102610171022</v>
          </cell>
          <cell r="B494" t="str">
            <v>DISTRIBUIDORA RINO S.A DE C.V</v>
          </cell>
        </row>
        <row r="495">
          <cell r="A495" t="str">
            <v>06142708820025</v>
          </cell>
          <cell r="B495" t="str">
            <v>QUIMICAL S.A DE C.V.</v>
          </cell>
        </row>
        <row r="496">
          <cell r="A496" t="str">
            <v>06141810011038</v>
          </cell>
          <cell r="B496" t="str">
            <v>DIAGRI, S.A DE C.V.</v>
          </cell>
        </row>
        <row r="497">
          <cell r="A497" t="str">
            <v>06142911161029</v>
          </cell>
          <cell r="B497" t="str">
            <v>FAST CARGO, S.A DE C.V.</v>
          </cell>
        </row>
        <row r="498">
          <cell r="A498" t="str">
            <v>06142602821197</v>
          </cell>
          <cell r="B498" t="str">
            <v>MARIA ELENA  AVELAR OLIVARES</v>
          </cell>
        </row>
        <row r="499">
          <cell r="A499" t="str">
            <v>05110203121022</v>
          </cell>
          <cell r="B499" t="str">
            <v>INVERSIONES EL QUIJOTE S.A DE C.V.</v>
          </cell>
        </row>
        <row r="500">
          <cell r="A500" t="str">
            <v>06140212161088</v>
          </cell>
          <cell r="B500" t="str">
            <v>BEAUTY SUPPLY S.A DE C.V.</v>
          </cell>
        </row>
        <row r="501">
          <cell r="A501" t="str">
            <v>06140506171022</v>
          </cell>
          <cell r="B501" t="str">
            <v>PASOS VERDES S.A DE C.V.</v>
          </cell>
        </row>
        <row r="502">
          <cell r="A502" t="str">
            <v>06140411981043</v>
          </cell>
          <cell r="B502" t="str">
            <v>CORPORACION C&amp;M S.A DE C.V.</v>
          </cell>
        </row>
        <row r="503">
          <cell r="A503" t="str">
            <v>14081304540017</v>
          </cell>
          <cell r="B503" t="str">
            <v>MOISES H. VIDES OLIVA</v>
          </cell>
        </row>
        <row r="504">
          <cell r="A504" t="str">
            <v>05151612570010</v>
          </cell>
          <cell r="B504" t="str">
            <v>JOSE EDGARDO BARRIOS AREVALO</v>
          </cell>
        </row>
        <row r="505">
          <cell r="A505" t="str">
            <v>05110512941018</v>
          </cell>
          <cell r="B505" t="str">
            <v>SOBRES DE EL SALVADOR, S.A DE C.V.</v>
          </cell>
        </row>
        <row r="506">
          <cell r="A506" t="str">
            <v>06142009640022</v>
          </cell>
          <cell r="B506" t="str">
            <v>OSCAR ARMANDO MENDOZA MENENDEZ</v>
          </cell>
        </row>
        <row r="507">
          <cell r="A507" t="str">
            <v>06142405941040</v>
          </cell>
          <cell r="B507" t="str">
            <v>INVERSIONES TEXTILES MAS, S.A DE C.V.</v>
          </cell>
        </row>
        <row r="508">
          <cell r="A508" t="str">
            <v>06142007061014</v>
          </cell>
          <cell r="B508" t="str">
            <v>NUTRI CENTER S.A DE C.V.</v>
          </cell>
        </row>
        <row r="509">
          <cell r="A509" t="str">
            <v>06143007091033</v>
          </cell>
          <cell r="B509" t="str">
            <v>CRECE CENTRO AMERICA S.A DE C.V.</v>
          </cell>
        </row>
        <row r="510">
          <cell r="A510" t="str">
            <v>06142706001019</v>
          </cell>
          <cell r="B510" t="str">
            <v>FARMACIAS CAMILA</v>
          </cell>
        </row>
        <row r="511">
          <cell r="A511" t="str">
            <v>07150312791010</v>
          </cell>
          <cell r="B511" t="str">
            <v>MARLON CRISTIAN ARTIGA LEIVA</v>
          </cell>
        </row>
        <row r="512">
          <cell r="A512" t="str">
            <v>06140306211046</v>
          </cell>
          <cell r="B512" t="str">
            <v>CEMENTO CENTROAMERICANO S.A DE C.V</v>
          </cell>
        </row>
        <row r="513">
          <cell r="A513" t="str">
            <v>06140103791012</v>
          </cell>
          <cell r="B513" t="str">
            <v>ELIA ELIZABETH HERNANDEZ RAUDA</v>
          </cell>
        </row>
        <row r="514">
          <cell r="A514" t="str">
            <v>06031708540016</v>
          </cell>
          <cell r="B514" t="str">
            <v>MARIO ANTONIO NOUBLEAU VALENCIA</v>
          </cell>
        </row>
        <row r="515">
          <cell r="A515" t="str">
            <v>06142903111055</v>
          </cell>
          <cell r="B515" t="str">
            <v>SALVAMEDICA S.A DE C.V.</v>
          </cell>
        </row>
        <row r="516">
          <cell r="A516" t="str">
            <v>06142508161086</v>
          </cell>
          <cell r="B516" t="str">
            <v>MI SALUD S.A DE C.V.</v>
          </cell>
        </row>
        <row r="517">
          <cell r="A517" t="str">
            <v>10020601761016</v>
          </cell>
          <cell r="B517" t="str">
            <v>FREDY EDGARDO TORRES DURAN</v>
          </cell>
        </row>
        <row r="518">
          <cell r="A518" t="str">
            <v>06142904931030</v>
          </cell>
          <cell r="B518" t="str">
            <v>PEREZ BENAVIDES S.A DE C.V.</v>
          </cell>
        </row>
        <row r="519">
          <cell r="A519" t="str">
            <v>06140702171049</v>
          </cell>
          <cell r="B519" t="str">
            <v>TRANSPORTES ALAS S.A DE C.V.</v>
          </cell>
        </row>
        <row r="520">
          <cell r="A520" t="str">
            <v>05010703161018</v>
          </cell>
          <cell r="B520" t="str">
            <v>GASPRO EL SALVADOR S.A DE C.V.</v>
          </cell>
        </row>
        <row r="521">
          <cell r="A521" t="str">
            <v>02132105590013</v>
          </cell>
          <cell r="B521" t="str">
            <v>OSCAR ALBERTO FLORES MENJIVAR</v>
          </cell>
        </row>
        <row r="522">
          <cell r="A522" t="str">
            <v>06142309921233</v>
          </cell>
          <cell r="B522" t="str">
            <v>LUIS ENRIQUE RIVERA PINEDA</v>
          </cell>
        </row>
        <row r="523">
          <cell r="A523" t="str">
            <v>06141606770022</v>
          </cell>
          <cell r="B523" t="str">
            <v>LIBRERÍA CERVANTES S.A DE C.V.</v>
          </cell>
        </row>
        <row r="524">
          <cell r="A524" t="str">
            <v>06142103171041</v>
          </cell>
          <cell r="B524" t="str">
            <v>LORO, S.A DE C.V.</v>
          </cell>
        </row>
        <row r="525">
          <cell r="A525" t="str">
            <v>06142202161023</v>
          </cell>
          <cell r="B525" t="str">
            <v>COSMOITALIA, S.A DE C.V.</v>
          </cell>
        </row>
        <row r="526">
          <cell r="A526" t="str">
            <v>02102905680033</v>
          </cell>
          <cell r="B526" t="str">
            <v>EDGAR OVIDIO NUÑEZ ARTEAGA</v>
          </cell>
        </row>
        <row r="527">
          <cell r="A527" t="str">
            <v>06142909941068</v>
          </cell>
          <cell r="B527" t="str">
            <v>SERIPRISA, S.A DE C.V.</v>
          </cell>
        </row>
        <row r="528">
          <cell r="A528" t="str">
            <v>03150901881084</v>
          </cell>
          <cell r="B528" t="str">
            <v>DAVID ORLANDO RIVERA RODRIGUEZ</v>
          </cell>
        </row>
        <row r="529">
          <cell r="A529" t="str">
            <v>06142306941020</v>
          </cell>
          <cell r="B529" t="str">
            <v>SUMINISTRO INTERNACIONAL DE REPUESTOS S.A DE C.V.</v>
          </cell>
        </row>
        <row r="530">
          <cell r="A530" t="str">
            <v>06143012931015</v>
          </cell>
          <cell r="B530" t="str">
            <v>ACAXUAL S.A DE C.V.</v>
          </cell>
        </row>
        <row r="531">
          <cell r="A531" t="str">
            <v>06140512081078</v>
          </cell>
          <cell r="B531" t="str">
            <v>CORTE Y PRESICION DE METALES, S.A DE C.V.</v>
          </cell>
        </row>
        <row r="532">
          <cell r="A532" t="str">
            <v>96422206810012</v>
          </cell>
          <cell r="B532" t="str">
            <v>TROPIGAS DE EL SALVADOR S.A</v>
          </cell>
        </row>
        <row r="533">
          <cell r="A533" t="str">
            <v>06142506731012</v>
          </cell>
          <cell r="B533" t="str">
            <v>EDWIN FRANCISCO ORTIZ FIGUEROA</v>
          </cell>
        </row>
        <row r="534">
          <cell r="A534" t="str">
            <v>06141112141043</v>
          </cell>
          <cell r="B534" t="str">
            <v>HYDRAULIC PARTS S.A DE C.V.</v>
          </cell>
        </row>
        <row r="535">
          <cell r="A535" t="str">
            <v>02101302161028</v>
          </cell>
          <cell r="B535" t="str">
            <v>IMPORTADORA Y EXPORTADORA JMJ S.A DE C.V.</v>
          </cell>
        </row>
        <row r="536">
          <cell r="A536" t="str">
            <v>06142404061020</v>
          </cell>
          <cell r="B536" t="str">
            <v>SOLUCIONES DE LOGISTICA S.A DE C.V.</v>
          </cell>
        </row>
        <row r="537">
          <cell r="A537" t="str">
            <v>06142005820017</v>
          </cell>
          <cell r="B537" t="str">
            <v>AGROQUIMICAS INDUSTRIALES S.A DE C.V.</v>
          </cell>
        </row>
        <row r="538">
          <cell r="A538" t="str">
            <v>06141502770029</v>
          </cell>
          <cell r="B538" t="str">
            <v>BRENNTAG EL SALVADOR S.A DE C.V.</v>
          </cell>
        </row>
        <row r="539">
          <cell r="A539" t="str">
            <v>06140405211015</v>
          </cell>
          <cell r="B539" t="str">
            <v>INVERSIONES INDUSTRIALES AGRICOLAS</v>
          </cell>
        </row>
        <row r="540">
          <cell r="A540" t="str">
            <v>02101811971020</v>
          </cell>
          <cell r="B540" t="str">
            <v>NUTRI FERTIL S.A DE C.V.</v>
          </cell>
        </row>
        <row r="541">
          <cell r="A541" t="str">
            <v>94110804831019</v>
          </cell>
          <cell r="B541" t="str">
            <v>CECIA HERNANDEZ RODRIGUEZ</v>
          </cell>
        </row>
        <row r="542">
          <cell r="A542" t="str">
            <v>06192311201016</v>
          </cell>
          <cell r="B542" t="str">
            <v>TRANSPORTES JASA, S.A DE C.V.</v>
          </cell>
        </row>
        <row r="543">
          <cell r="A543" t="str">
            <v>12171406701039</v>
          </cell>
          <cell r="B543" t="str">
            <v>ANA FRANCISCA CEDILLOS</v>
          </cell>
        </row>
        <row r="544">
          <cell r="A544" t="str">
            <v>12051401931014</v>
          </cell>
          <cell r="B544" t="str">
            <v>JUAN JOSE QUINTANILLA MAJANO</v>
          </cell>
        </row>
        <row r="545">
          <cell r="A545" t="str">
            <v>06142209520012</v>
          </cell>
          <cell r="B545" t="str">
            <v>EMPRESAS ADOC, S.A DE C.V.</v>
          </cell>
        </row>
        <row r="546">
          <cell r="A546" t="str">
            <v>06141009650016</v>
          </cell>
          <cell r="B546" t="str">
            <v>INDUSTRIAS MIKE MIKE, S.A DE C.V.</v>
          </cell>
        </row>
        <row r="547">
          <cell r="A547" t="str">
            <v>06141406741073</v>
          </cell>
          <cell r="B547" t="str">
            <v>JOSE LUIS  CRUZ MEJIA</v>
          </cell>
        </row>
        <row r="548">
          <cell r="A548" t="str">
            <v>03151110951018</v>
          </cell>
          <cell r="B548" t="str">
            <v>KATHERINE DANIELA CASTANEDA</v>
          </cell>
        </row>
        <row r="549">
          <cell r="A549" t="str">
            <v>06140209051093</v>
          </cell>
          <cell r="B549" t="str">
            <v>MOBIPLUS</v>
          </cell>
        </row>
        <row r="550">
          <cell r="A550" t="str">
            <v>06141111071017</v>
          </cell>
          <cell r="B550" t="str">
            <v>TRITON LOGISTICS S.A DE C.V.</v>
          </cell>
        </row>
        <row r="551">
          <cell r="A551" t="str">
            <v>06142303091115</v>
          </cell>
          <cell r="B551" t="str">
            <v>SERVICIOS Y TERMINALES S.A DE C.V.</v>
          </cell>
        </row>
        <row r="552">
          <cell r="A552" t="str">
            <v>06141305031024</v>
          </cell>
          <cell r="B552" t="str">
            <v>COMPAÑÍA DE LOGISTICA Y TRANSPORTE S.A DE C.V.</v>
          </cell>
        </row>
        <row r="553">
          <cell r="A553" t="str">
            <v>09032406620010</v>
          </cell>
          <cell r="B553" t="str">
            <v>JUAN ANTONIO RODAS RIVAS</v>
          </cell>
        </row>
        <row r="554">
          <cell r="A554" t="str">
            <v>06140103011033</v>
          </cell>
          <cell r="B554" t="str">
            <v>CARDOCOFFEE S.A DE C.V.</v>
          </cell>
        </row>
        <row r="555">
          <cell r="A555" t="str">
            <v>06140108140066</v>
          </cell>
          <cell r="B555" t="str">
            <v>DIRECCION GENERAL DE TESORERIA</v>
          </cell>
        </row>
        <row r="556">
          <cell r="A556" t="str">
            <v>04071607051010</v>
          </cell>
          <cell r="B556" t="str">
            <v>DIHARE S.A DE C.V.</v>
          </cell>
        </row>
        <row r="557">
          <cell r="A557" t="str">
            <v>10102803791010</v>
          </cell>
          <cell r="B557" t="str">
            <v>CESAR ANTONIO CASTILLO MARTINEZ</v>
          </cell>
        </row>
        <row r="558">
          <cell r="A558" t="str">
            <v>039938434</v>
          </cell>
          <cell r="B558" t="str">
            <v>EVELIA ESMERALDA MENDEZ</v>
          </cell>
        </row>
        <row r="559">
          <cell r="A559" t="str">
            <v>06142510720020</v>
          </cell>
          <cell r="B559" t="str">
            <v>PROVEEDORES INDUSTRIALES S.A DE C.V.</v>
          </cell>
        </row>
        <row r="560">
          <cell r="A560" t="str">
            <v>06140411191034</v>
          </cell>
          <cell r="B560" t="str">
            <v>CTMSAL LOGISTICS S.A DE C.V.</v>
          </cell>
        </row>
        <row r="561">
          <cell r="A561" t="str">
            <v>06141407771049</v>
          </cell>
          <cell r="B561" t="str">
            <v>MIGUEL ENRIQUE BUENDIA PICHE</v>
          </cell>
        </row>
        <row r="562">
          <cell r="A562" t="str">
            <v>02102509680048</v>
          </cell>
          <cell r="B562" t="str">
            <v>CARLOS HUMBERTO GARCIA RODRIGUEZ</v>
          </cell>
        </row>
        <row r="563">
          <cell r="A563" t="str">
            <v>06141812171024</v>
          </cell>
          <cell r="B563" t="str">
            <v>TRANSEMSA S.A DE C.V.</v>
          </cell>
        </row>
        <row r="564">
          <cell r="A564" t="str">
            <v>11211512530010</v>
          </cell>
          <cell r="B564" t="str">
            <v>JOSE RENE SARAVIA NIETO</v>
          </cell>
        </row>
        <row r="565">
          <cell r="A565" t="str">
            <v>05130906831014</v>
          </cell>
          <cell r="B565" t="str">
            <v>LILIAN ISABEL SEGOVIA DE MORALES</v>
          </cell>
        </row>
        <row r="566">
          <cell r="A566" t="str">
            <v>06143112791113</v>
          </cell>
          <cell r="B566" t="str">
            <v>MAURICIO ANTONIO CANALES BARRERA</v>
          </cell>
        </row>
        <row r="567">
          <cell r="A567" t="str">
            <v>06140202151068</v>
          </cell>
          <cell r="B567" t="str">
            <v>BRAU S.A DE C.V.</v>
          </cell>
        </row>
        <row r="568">
          <cell r="A568" t="str">
            <v>01012702670017</v>
          </cell>
          <cell r="B568" t="str">
            <v>VICTOR MANUEL AGUILAR CHINCHILLA</v>
          </cell>
        </row>
        <row r="569">
          <cell r="A569" t="str">
            <v>06141308931638</v>
          </cell>
          <cell r="B569" t="str">
            <v>OLIVER ALEXANDER CARRILLO HERNANDEZ</v>
          </cell>
        </row>
        <row r="570">
          <cell r="A570" t="str">
            <v>06142701691173</v>
          </cell>
          <cell r="B570" t="str">
            <v>ABRAHAM ANGEL ROMERO PERALTA</v>
          </cell>
        </row>
        <row r="571">
          <cell r="A571" t="str">
            <v>11152808751018</v>
          </cell>
          <cell r="B571" t="str">
            <v>JOEL DE JESUS ESCOBAR ZELAYA</v>
          </cell>
        </row>
        <row r="572">
          <cell r="A572" t="str">
            <v>03062505781046</v>
          </cell>
          <cell r="B572" t="str">
            <v>JOEL ELISEO PINTI MISMIT</v>
          </cell>
        </row>
        <row r="573">
          <cell r="A573" t="str">
            <v>06141408201025</v>
          </cell>
          <cell r="B573" t="str">
            <v>SERVICIOS ADUANEROS S.A DE C.V.</v>
          </cell>
        </row>
        <row r="574">
          <cell r="A574" t="str">
            <v>03011612731015</v>
          </cell>
          <cell r="B574" t="str">
            <v>RAFAEL AMAYA TOVAR</v>
          </cell>
        </row>
        <row r="575">
          <cell r="A575" t="str">
            <v>05111703630014</v>
          </cell>
          <cell r="B575" t="str">
            <v>JOSE RICARDO ANTONIO MOLINA</v>
          </cell>
        </row>
        <row r="576">
          <cell r="A576" t="str">
            <v>06072301881064</v>
          </cell>
          <cell r="B576" t="str">
            <v>MONICA LISET DURAN ALARCON</v>
          </cell>
        </row>
        <row r="577">
          <cell r="A577" t="str">
            <v>12172005540015</v>
          </cell>
          <cell r="B577" t="str">
            <v>JOSE ARNOLDO NUILA</v>
          </cell>
        </row>
        <row r="578">
          <cell r="A578" t="str">
            <v>05110504221014</v>
          </cell>
          <cell r="B578" t="str">
            <v>KOREA INYECTORES EL SALVADOR</v>
          </cell>
        </row>
        <row r="579">
          <cell r="A579" t="str">
            <v>02121402701012</v>
          </cell>
          <cell r="B579" t="str">
            <v>JORGE ALBERTO ALVAREZ RAMOS</v>
          </cell>
        </row>
        <row r="580">
          <cell r="A580" t="str">
            <v>06140502201024</v>
          </cell>
          <cell r="B580" t="str">
            <v>REPUESTOS REYES PESADOS DE EL SALVADOR</v>
          </cell>
        </row>
        <row r="581">
          <cell r="A581" t="str">
            <v>06141111981048</v>
          </cell>
          <cell r="B581" t="str">
            <v>CONTINENTAL MOTORES S.A DE C.V.</v>
          </cell>
        </row>
        <row r="582">
          <cell r="A582" t="str">
            <v>06142107031031</v>
          </cell>
          <cell r="B582" t="str">
            <v>GRUPO EXTREMO S.A DE C.V.</v>
          </cell>
        </row>
        <row r="583">
          <cell r="A583" t="str">
            <v>06142208811224</v>
          </cell>
          <cell r="B583" t="str">
            <v>JOSSELINE BEATRIZ MURILLO DE CAMPOS</v>
          </cell>
        </row>
        <row r="584">
          <cell r="A584" t="str">
            <v>06140210871142</v>
          </cell>
          <cell r="B584" t="str">
            <v>JOSE FELICIANO RIVERA SUNCIN</v>
          </cell>
        </row>
        <row r="585">
          <cell r="A585" t="str">
            <v>06142310971031</v>
          </cell>
          <cell r="B585" t="str">
            <v>FARMACIAS UNO S.A DE C.V.</v>
          </cell>
        </row>
        <row r="586">
          <cell r="A586" t="str">
            <v>06142409151044</v>
          </cell>
          <cell r="B586" t="str">
            <v>GRUPO ESCOBAR DUARTE S.A DE C.V.</v>
          </cell>
        </row>
        <row r="587">
          <cell r="A587" t="str">
            <v>01011201931032</v>
          </cell>
          <cell r="B587" t="str">
            <v>CESAR ROBERTO VALDIVIESO FLORES</v>
          </cell>
        </row>
        <row r="588">
          <cell r="A588" t="str">
            <v>06141407201064</v>
          </cell>
          <cell r="B588" t="str">
            <v>EXPLORER THE TRAVEL STORE S.A DE C.V.</v>
          </cell>
        </row>
        <row r="589">
          <cell r="A589" t="str">
            <v>06140909921056</v>
          </cell>
          <cell r="B589" t="str">
            <v>INTERGRES S.A DE C.V.</v>
          </cell>
        </row>
        <row r="590">
          <cell r="A590" t="str">
            <v>06142404821440</v>
          </cell>
          <cell r="B590" t="str">
            <v>VICKY JEANNETTE ZELAYA DE FIGUEROA</v>
          </cell>
        </row>
        <row r="591">
          <cell r="A591" t="str">
            <v>06142112991043</v>
          </cell>
          <cell r="B591" t="str">
            <v>SERVICIOS DE MANTENIMIENTO Y CONSTRUCCION DE OBRAS</v>
          </cell>
        </row>
        <row r="592">
          <cell r="A592" t="str">
            <v>11090105841010</v>
          </cell>
          <cell r="B592" t="str">
            <v>JOSE MAURICIO LOZA RODRIGUEZ</v>
          </cell>
        </row>
        <row r="593">
          <cell r="A593" t="str">
            <v>02100801991019</v>
          </cell>
          <cell r="B593" t="str">
            <v>SANTANI S.A DE C.V.</v>
          </cell>
        </row>
        <row r="594">
          <cell r="A594" t="str">
            <v>07010809771017</v>
          </cell>
          <cell r="B594" t="str">
            <v>RODOLFO ARQUIMIDES VASQUEZ RAMIREZ</v>
          </cell>
        </row>
        <row r="595">
          <cell r="A595" t="str">
            <v>12072208680013</v>
          </cell>
          <cell r="B595" t="str">
            <v>IMPORTADORA PELETERA COMERCIAL HIPOS</v>
          </cell>
        </row>
        <row r="596">
          <cell r="A596" t="str">
            <v>06140406191018</v>
          </cell>
          <cell r="B596" t="str">
            <v>FORZA ENERGY S.A DE C.V.</v>
          </cell>
        </row>
        <row r="597">
          <cell r="A597" t="str">
            <v>06142504701175</v>
          </cell>
          <cell r="B597" t="str">
            <v>ANA AMELIA HERNANDEZ GOMEZ</v>
          </cell>
        </row>
        <row r="598">
          <cell r="A598" t="str">
            <v>06140704841084</v>
          </cell>
          <cell r="B598" t="str">
            <v>JORGE ALBERTO MENJIVAR</v>
          </cell>
        </row>
        <row r="599">
          <cell r="A599" t="str">
            <v>06143008051124</v>
          </cell>
          <cell r="B599" t="str">
            <v>EXODO 14 S.A DE C.V.</v>
          </cell>
        </row>
        <row r="600">
          <cell r="A600" t="str">
            <v>01082009761012</v>
          </cell>
          <cell r="B600" t="str">
            <v>JOSE ANTONIO ESCOBAR ORELLANA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a1" displayName="Tabla1" ref="A3:Q12" totalsRowShown="0">
  <sortState ref="A3:Q74">
    <sortCondition ref="B2:B74"/>
  </sortState>
  <tableColumns count="17">
    <tableColumn id="1" name="MES"/>
    <tableColumn id="2" name="FECHA"/>
    <tableColumn id="3" name="CLASE DE DOC"/>
    <tableColumn id="4" name="TIPO DE DOC"/>
    <tableColumn id="5" name="CORRELATIVO"/>
    <tableColumn id="6" name="NIT PROV"/>
    <tableColumn id="7" name="N PROVEEDOR"/>
    <tableColumn id="8" name="C. EXENTAS" dataCellStyle="Moneda"/>
    <tableColumn id="9" name="I. EXENTAS" dataCellStyle="Moneda"/>
    <tableColumn id="10" name="IMPOR EX" dataCellStyle="Moneda"/>
    <tableColumn id="11" name="C. GRAVADA" dataCellStyle="Moneda"/>
    <tableColumn id="12" name="INTER GRAVA" dataCellStyle="Moneda"/>
    <tableColumn id="13" name="IMPOR BIENES" dataCellStyle="Moneda"/>
    <tableColumn id="14" name="IMPOR SERV" dataCellStyle="Moneda"/>
    <tableColumn id="15" name="IVA" dataCellStyle="Moneda"/>
    <tableColumn id="16" name="TOTAL C." dataCellStyle="Moneda"/>
    <tableColumn id="17" name="ANEXO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V85" totalsRowShown="0">
  <autoFilter ref="E2:V85"/>
  <sortState ref="E3:V91">
    <sortCondition descending="1" ref="K2:K91"/>
  </sortState>
  <tableColumns count="18">
    <tableColumn id="1" name="MES"/>
    <tableColumn id="2" name="FECHA"/>
    <tableColumn id="3" name="CLASE DE DOC"/>
    <tableColumn id="4" name="TIPO DE DOC"/>
    <tableColumn id="5" name="N° DE RESOLUCION"/>
    <tableColumn id="6" name="SERIE "/>
    <tableColumn id="7" name="N° DOC"/>
    <tableColumn id="8" name="CONTROL"/>
    <tableColumn id="9" name="NIT DE CLIENTE"/>
    <tableColumn id="10" name="NOMBRE DE CLIENTE"/>
    <tableColumn id="11" name="VENTA EXENTA" dataCellStyle="Moneda"/>
    <tableColumn id="12" name="VENTA NO SUJETA" dataCellStyle="Moneda"/>
    <tableColumn id="13" name="V. GRAVADA" dataCellStyle="Moneda"/>
    <tableColumn id="14" name="D.FISCAL" dataCellStyle="Moneda"/>
    <tableColumn id="15" name="V CTA DE 3" dataCellStyle="Moneda"/>
    <tableColumn id="16" name="D. FISCAL A 3" dataCellStyle="Moneda"/>
    <tableColumn id="17" name="VENTA TOTAL" dataCellStyle="Moneda"/>
    <tableColumn id="18" name="ANEX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V4" totalsRowShown="0">
  <autoFilter ref="A2:V4"/>
  <sortState ref="A3:V565">
    <sortCondition ref="G2:G565"/>
  </sortState>
  <tableColumns count="22">
    <tableColumn id="1" name="MES"/>
    <tableColumn id="2" name="FECHA"/>
    <tableColumn id="3" name="CLASE DE DOC"/>
    <tableColumn id="4" name="TIPO DE DOC"/>
    <tableColumn id="5" name="RESOLUCION"/>
    <tableColumn id="6" name="SERIE"/>
    <tableColumn id="7" name="CORRELTIVO"/>
    <tableColumn id="8" name="FINAL"/>
    <tableColumn id="9" name="CORRELTIVO2"/>
    <tableColumn id="10" name="FINAL3"/>
    <tableColumn id="11" name="VACIO"/>
    <tableColumn id="12" name="V EXENTA" dataCellStyle="Moneda"/>
    <tableColumn id="13" name="VENTAS NO" dataCellStyle="Moneda"/>
    <tableColumn id="14" name="V NO SUJETAS" dataCellStyle="Moneda"/>
    <tableColumn id="15" name="V GRAVADAS" dataCellStyle="Moneda"/>
    <tableColumn id="16" name="EX IN CA" dataCellStyle="Moneda"/>
    <tableColumn id="17" name="EX OUT CA" dataCellStyle="Moneda"/>
    <tableColumn id="18" name="EX SERVICE" dataCellStyle="Moneda"/>
    <tableColumn id="19" name="V ZONA FRAN" dataCellStyle="Moneda"/>
    <tableColumn id="20" name="V CTA A 3ERO" dataCellStyle="Moneda"/>
    <tableColumn id="21" name="TOTAL VENTA" dataCellStyle="Moneda"/>
    <tableColumn id="22" name="ANEX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7030A0"/>
  </sheetPr>
  <dimension ref="B1:D19"/>
  <sheetViews>
    <sheetView showGridLines="0" zoomScale="85" zoomScaleNormal="85" zoomScaleSheetLayoutView="85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8.28515625" customWidth="1"/>
    <col min="5" max="5" width="7.85546875" customWidth="1"/>
  </cols>
  <sheetData>
    <row r="1" spans="2:4" ht="49.5" customHeight="1" x14ac:dyDescent="0.25"/>
    <row r="2" spans="2:4" ht="15.75" thickBot="1" x14ac:dyDescent="0.3"/>
    <row r="3" spans="2:4" x14ac:dyDescent="0.25">
      <c r="B3" s="7" t="s">
        <v>17</v>
      </c>
      <c r="D3" s="13" t="s">
        <v>292</v>
      </c>
    </row>
    <row r="4" spans="2:4" x14ac:dyDescent="0.25">
      <c r="B4" s="7" t="s">
        <v>2</v>
      </c>
      <c r="D4" s="14" t="s">
        <v>335</v>
      </c>
    </row>
    <row r="5" spans="2:4" x14ac:dyDescent="0.25">
      <c r="B5" s="7" t="s">
        <v>3</v>
      </c>
      <c r="D5" s="9" t="s">
        <v>300</v>
      </c>
    </row>
    <row r="6" spans="2:4" x14ac:dyDescent="0.25">
      <c r="B6" s="7" t="s">
        <v>4</v>
      </c>
      <c r="D6" s="9" t="s">
        <v>301</v>
      </c>
    </row>
    <row r="7" spans="2:4" x14ac:dyDescent="0.25">
      <c r="B7" s="7" t="s">
        <v>5</v>
      </c>
      <c r="D7" s="15"/>
    </row>
    <row r="8" spans="2:4" x14ac:dyDescent="0.25">
      <c r="B8" s="7" t="s">
        <v>6</v>
      </c>
      <c r="D8" s="14" t="s">
        <v>336</v>
      </c>
    </row>
    <row r="9" spans="2:4" x14ac:dyDescent="0.25">
      <c r="B9" s="7" t="s">
        <v>86</v>
      </c>
      <c r="D9" s="30" t="str">
        <f>IFERROR(VLOOKUP(D8,'[1]BASE DE PROVEEDORES'!$A:$B,2,0),"No Existe")</f>
        <v>DIRECCION GENERAL DE TESORERIA</v>
      </c>
    </row>
    <row r="10" spans="2:4" x14ac:dyDescent="0.25">
      <c r="B10" s="7" t="s">
        <v>7</v>
      </c>
      <c r="D10" s="10">
        <v>0</v>
      </c>
    </row>
    <row r="11" spans="2:4" x14ac:dyDescent="0.25">
      <c r="B11" s="7" t="s">
        <v>8</v>
      </c>
      <c r="D11" s="10">
        <v>0</v>
      </c>
    </row>
    <row r="12" spans="2:4" x14ac:dyDescent="0.25">
      <c r="B12" s="7" t="s">
        <v>9</v>
      </c>
      <c r="D12" s="10">
        <v>0</v>
      </c>
    </row>
    <row r="13" spans="2:4" x14ac:dyDescent="0.25">
      <c r="B13" s="7" t="s">
        <v>10</v>
      </c>
      <c r="D13" s="16"/>
    </row>
    <row r="14" spans="2:4" x14ac:dyDescent="0.25">
      <c r="B14" s="7" t="s">
        <v>11</v>
      </c>
      <c r="D14" s="10">
        <v>0</v>
      </c>
    </row>
    <row r="15" spans="2:4" x14ac:dyDescent="0.25">
      <c r="B15" s="7" t="s">
        <v>13</v>
      </c>
      <c r="D15" s="10">
        <v>0</v>
      </c>
    </row>
    <row r="16" spans="2:4" x14ac:dyDescent="0.25">
      <c r="B16" s="7" t="s">
        <v>12</v>
      </c>
      <c r="D16" s="10">
        <v>0</v>
      </c>
    </row>
    <row r="17" spans="2:4" x14ac:dyDescent="0.25">
      <c r="B17" s="7" t="s">
        <v>14</v>
      </c>
      <c r="D17" s="10">
        <f>+(D16++D15+D14+D13)*0.13</f>
        <v>0</v>
      </c>
    </row>
    <row r="18" spans="2:4" x14ac:dyDescent="0.25">
      <c r="B18" s="7" t="s">
        <v>15</v>
      </c>
      <c r="D18" s="10">
        <f>+SUBTOTAL(9,D10,D11,D12,D13,D14,D15,D16,D17)</f>
        <v>0</v>
      </c>
    </row>
    <row r="19" spans="2:4" ht="15.75" thickBot="1" x14ac:dyDescent="0.3">
      <c r="B19" s="7" t="s">
        <v>16</v>
      </c>
      <c r="D19" s="12">
        <v>3</v>
      </c>
    </row>
  </sheetData>
  <dataValidations count="4">
    <dataValidation type="decimal" allowBlank="1" showInputMessage="1" showErrorMessage="1" errorTitle="Error de ingreso" error="Los datos ingresados no son validos solo se aceptan numeros" sqref="D10 D11 D12 D13 D14 D15 D16">
      <formula1>0</formula1>
      <formula2>10000000</formula2>
    </dataValidation>
    <dataValidation type="list" allowBlank="1" showInputMessage="1" showErrorMessage="1" sqref="D6">
      <formula1>"03,05,12"</formula1>
    </dataValidation>
    <dataValidation type="textLength" allowBlank="1" showInputMessage="1" showErrorMessage="1" sqref="D4">
      <formula1>10</formula1>
      <formula2>10</formula2>
    </dataValidation>
    <dataValidation type="textLength" allowBlank="1" showInputMessage="1" showErrorMessage="1" sqref="D8">
      <formula1>14</formula1>
      <formula2>14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3:Q13"/>
  <sheetViews>
    <sheetView workbookViewId="0">
      <selection activeCell="A4" sqref="A4:XFD6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5.42578125" customWidth="1"/>
    <col min="6" max="6" width="11.5703125" customWidth="1"/>
    <col min="7" max="7" width="24" customWidth="1"/>
    <col min="8" max="8" width="13.140625" style="3" customWidth="1"/>
    <col min="9" max="9" width="12.5703125" style="3" customWidth="1"/>
    <col min="10" max="10" width="11.85546875" style="3" customWidth="1"/>
    <col min="11" max="11" width="14.28515625" style="3" customWidth="1"/>
    <col min="12" max="12" width="15.140625" style="3" customWidth="1"/>
    <col min="13" max="13" width="15.85546875" style="3" customWidth="1"/>
    <col min="14" max="14" width="14.140625" style="3" customWidth="1"/>
    <col min="15" max="15" width="11.5703125" style="3" bestFit="1" customWidth="1"/>
    <col min="16" max="16" width="12.5703125" style="3" bestFit="1" customWidth="1"/>
  </cols>
  <sheetData>
    <row r="3" spans="1:17" x14ac:dyDescent="0.25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13</v>
      </c>
      <c r="N3" s="3" t="s">
        <v>12</v>
      </c>
      <c r="O3" s="3" t="s">
        <v>14</v>
      </c>
      <c r="P3" s="3" t="s">
        <v>15</v>
      </c>
      <c r="Q3" t="s">
        <v>16</v>
      </c>
    </row>
    <row r="4" spans="1:17" x14ac:dyDescent="0.25">
      <c r="A4" t="s">
        <v>292</v>
      </c>
      <c r="B4" t="s">
        <v>295</v>
      </c>
      <c r="C4" t="s">
        <v>1</v>
      </c>
      <c r="D4" t="s">
        <v>0</v>
      </c>
      <c r="E4" t="s">
        <v>305</v>
      </c>
      <c r="F4" t="s">
        <v>306</v>
      </c>
      <c r="G4" t="s">
        <v>307</v>
      </c>
      <c r="H4" s="3">
        <v>0</v>
      </c>
      <c r="I4" s="3" t="s">
        <v>293</v>
      </c>
      <c r="J4" s="3">
        <v>0</v>
      </c>
      <c r="K4" s="3">
        <v>95</v>
      </c>
      <c r="L4" s="3">
        <v>0</v>
      </c>
      <c r="M4" s="3">
        <v>0</v>
      </c>
      <c r="N4" s="3">
        <v>0</v>
      </c>
      <c r="O4" s="3">
        <v>12.35</v>
      </c>
      <c r="P4" s="3">
        <v>107.35</v>
      </c>
      <c r="Q4" t="s">
        <v>300</v>
      </c>
    </row>
    <row r="5" spans="1:17" x14ac:dyDescent="0.25">
      <c r="A5" t="s">
        <v>292</v>
      </c>
      <c r="B5" t="s">
        <v>289</v>
      </c>
      <c r="C5" t="s">
        <v>1</v>
      </c>
      <c r="D5" t="s">
        <v>0</v>
      </c>
      <c r="E5" t="s">
        <v>308</v>
      </c>
      <c r="F5" t="s">
        <v>306</v>
      </c>
      <c r="G5" t="s">
        <v>307</v>
      </c>
      <c r="H5" s="3">
        <v>0</v>
      </c>
      <c r="I5" s="3" t="s">
        <v>293</v>
      </c>
      <c r="J5" s="3">
        <v>0</v>
      </c>
      <c r="K5" s="3">
        <v>120</v>
      </c>
      <c r="L5" s="3">
        <v>0</v>
      </c>
      <c r="M5" s="3">
        <v>0</v>
      </c>
      <c r="N5" s="3">
        <v>0</v>
      </c>
      <c r="O5" s="3">
        <v>15.600000000000001</v>
      </c>
      <c r="P5" s="3">
        <v>135.6</v>
      </c>
      <c r="Q5" t="s">
        <v>300</v>
      </c>
    </row>
    <row r="6" spans="1:17" x14ac:dyDescent="0.25">
      <c r="A6" t="s">
        <v>292</v>
      </c>
      <c r="B6" t="s">
        <v>288</v>
      </c>
      <c r="C6" t="s">
        <v>1</v>
      </c>
      <c r="D6" t="s">
        <v>0</v>
      </c>
      <c r="E6" t="s">
        <v>309</v>
      </c>
      <c r="F6" t="s">
        <v>310</v>
      </c>
      <c r="G6" t="s">
        <v>311</v>
      </c>
      <c r="H6" s="3">
        <v>0</v>
      </c>
      <c r="I6" s="3" t="s">
        <v>293</v>
      </c>
      <c r="J6" s="3">
        <v>0</v>
      </c>
      <c r="K6" s="3">
        <v>161.66999999999999</v>
      </c>
      <c r="L6" s="3">
        <v>0</v>
      </c>
      <c r="M6" s="3">
        <v>0</v>
      </c>
      <c r="N6" s="3">
        <v>0</v>
      </c>
      <c r="O6" s="3">
        <v>21.017099999999999</v>
      </c>
      <c r="P6" s="3">
        <v>182.68709999999999</v>
      </c>
      <c r="Q6" t="s">
        <v>300</v>
      </c>
    </row>
    <row r="7" spans="1:17" x14ac:dyDescent="0.25">
      <c r="A7" t="s">
        <v>292</v>
      </c>
      <c r="B7" t="s">
        <v>296</v>
      </c>
      <c r="C7" t="s">
        <v>1</v>
      </c>
      <c r="D7" t="s">
        <v>0</v>
      </c>
      <c r="E7" t="s">
        <v>312</v>
      </c>
      <c r="F7" t="s">
        <v>310</v>
      </c>
      <c r="G7" t="s">
        <v>311</v>
      </c>
      <c r="H7" s="3">
        <v>0</v>
      </c>
      <c r="I7" s="3" t="s">
        <v>293</v>
      </c>
      <c r="J7" s="3">
        <v>0</v>
      </c>
      <c r="K7" s="3">
        <v>206.86</v>
      </c>
      <c r="L7" s="3">
        <v>0</v>
      </c>
      <c r="M7" s="3">
        <v>0</v>
      </c>
      <c r="N7" s="3">
        <v>0</v>
      </c>
      <c r="O7" s="3">
        <v>26.891800000000003</v>
      </c>
      <c r="P7" s="3">
        <v>233.7518</v>
      </c>
      <c r="Q7" t="s">
        <v>300</v>
      </c>
    </row>
    <row r="8" spans="1:17" x14ac:dyDescent="0.25">
      <c r="A8" t="s">
        <v>292</v>
      </c>
      <c r="B8" t="s">
        <v>297</v>
      </c>
      <c r="C8" t="s">
        <v>1</v>
      </c>
      <c r="D8" t="s">
        <v>0</v>
      </c>
      <c r="E8" t="s">
        <v>313</v>
      </c>
      <c r="F8" t="s">
        <v>314</v>
      </c>
      <c r="G8" t="s">
        <v>315</v>
      </c>
      <c r="H8" s="3">
        <v>0</v>
      </c>
      <c r="I8" s="3" t="s">
        <v>293</v>
      </c>
      <c r="J8" s="3">
        <v>0</v>
      </c>
      <c r="K8" s="3">
        <v>602.63</v>
      </c>
      <c r="L8" s="3">
        <v>0</v>
      </c>
      <c r="M8" s="3">
        <v>0</v>
      </c>
      <c r="N8" s="3">
        <v>0</v>
      </c>
      <c r="O8" s="3">
        <v>78.341899999999995</v>
      </c>
      <c r="P8" s="3">
        <v>680.97190000000001</v>
      </c>
      <c r="Q8" t="s">
        <v>300</v>
      </c>
    </row>
    <row r="9" spans="1:17" x14ac:dyDescent="0.25">
      <c r="A9" t="s">
        <v>292</v>
      </c>
      <c r="B9" t="s">
        <v>298</v>
      </c>
      <c r="C9" t="s">
        <v>1</v>
      </c>
      <c r="D9" t="s">
        <v>0</v>
      </c>
      <c r="E9" t="s">
        <v>316</v>
      </c>
      <c r="F9" t="s">
        <v>317</v>
      </c>
      <c r="G9" t="s">
        <v>318</v>
      </c>
      <c r="H9" s="3">
        <v>0</v>
      </c>
      <c r="I9" s="3" t="s">
        <v>293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13</v>
      </c>
      <c r="P9" s="3">
        <v>113</v>
      </c>
      <c r="Q9" t="s">
        <v>300</v>
      </c>
    </row>
    <row r="10" spans="1:17" x14ac:dyDescent="0.25">
      <c r="A10" t="s">
        <v>292</v>
      </c>
      <c r="B10" t="s">
        <v>299</v>
      </c>
      <c r="C10" t="s">
        <v>1</v>
      </c>
      <c r="D10" t="s">
        <v>0</v>
      </c>
      <c r="E10" t="s">
        <v>319</v>
      </c>
      <c r="F10" t="s">
        <v>320</v>
      </c>
      <c r="G10" t="s">
        <v>321</v>
      </c>
      <c r="H10" s="3">
        <v>0</v>
      </c>
      <c r="I10" s="3" t="s">
        <v>293</v>
      </c>
      <c r="J10" s="3">
        <v>0</v>
      </c>
      <c r="K10" s="3">
        <v>188.34</v>
      </c>
      <c r="L10" s="3">
        <v>0</v>
      </c>
      <c r="M10" s="3">
        <v>0</v>
      </c>
      <c r="N10" s="3">
        <v>0</v>
      </c>
      <c r="O10" s="3">
        <v>24.484200000000001</v>
      </c>
      <c r="P10" s="3">
        <v>212.82420000000002</v>
      </c>
      <c r="Q10" t="s">
        <v>300</v>
      </c>
    </row>
    <row r="11" spans="1:17" x14ac:dyDescent="0.25">
      <c r="A11" t="s">
        <v>292</v>
      </c>
      <c r="B11" t="s">
        <v>299</v>
      </c>
      <c r="C11" t="s">
        <v>1</v>
      </c>
      <c r="D11" t="s">
        <v>0</v>
      </c>
      <c r="E11" t="s">
        <v>322</v>
      </c>
      <c r="F11" t="s">
        <v>320</v>
      </c>
      <c r="G11" t="s">
        <v>321</v>
      </c>
      <c r="H11" s="3">
        <v>0</v>
      </c>
      <c r="I11" s="3" t="s">
        <v>293</v>
      </c>
      <c r="J11" s="3">
        <v>0</v>
      </c>
      <c r="K11" s="3">
        <v>147.53</v>
      </c>
      <c r="L11" s="3">
        <v>0</v>
      </c>
      <c r="M11" s="3">
        <v>0</v>
      </c>
      <c r="N11" s="3">
        <v>0</v>
      </c>
      <c r="O11" s="3">
        <v>19.178900000000002</v>
      </c>
      <c r="P11" s="3">
        <v>166.7089</v>
      </c>
      <c r="Q11" t="s">
        <v>300</v>
      </c>
    </row>
    <row r="12" spans="1:17" ht="15.75" thickBot="1" x14ac:dyDescent="0.3">
      <c r="A12" t="s">
        <v>292</v>
      </c>
      <c r="B12" t="s">
        <v>294</v>
      </c>
      <c r="C12" t="s">
        <v>300</v>
      </c>
      <c r="D12" t="s">
        <v>301</v>
      </c>
      <c r="E12" t="s">
        <v>302</v>
      </c>
      <c r="F12" t="s">
        <v>303</v>
      </c>
      <c r="G12" t="s">
        <v>304</v>
      </c>
      <c r="H12" s="3">
        <v>0</v>
      </c>
      <c r="I12" s="3" t="s">
        <v>293</v>
      </c>
      <c r="J12" s="3">
        <v>18</v>
      </c>
      <c r="K12" s="3">
        <v>0</v>
      </c>
      <c r="L12" s="3" t="s">
        <v>293</v>
      </c>
      <c r="M12" s="3">
        <v>24781.7</v>
      </c>
      <c r="N12" s="3">
        <v>0</v>
      </c>
      <c r="O12" s="3">
        <v>3221.6210000000001</v>
      </c>
      <c r="P12" s="3">
        <v>28021.321</v>
      </c>
      <c r="Q12" t="s">
        <v>300</v>
      </c>
    </row>
    <row r="13" spans="1:17" ht="15.75" thickBot="1" x14ac:dyDescent="0.3">
      <c r="A13" s="34" t="s">
        <v>87</v>
      </c>
      <c r="B13" s="35"/>
      <c r="C13" s="35"/>
      <c r="D13" s="35"/>
      <c r="E13" s="35"/>
      <c r="F13" s="35"/>
      <c r="G13" s="36"/>
      <c r="H13" s="4">
        <f>+SUBTOTAL(9,Tabla1[C. EXENTAS])</f>
        <v>0</v>
      </c>
      <c r="I13" s="4">
        <f>+SUBTOTAL(9,Tabla1[I. EXENTAS])</f>
        <v>0</v>
      </c>
      <c r="J13" s="4">
        <f>+SUBTOTAL(9,Tabla1[IMPOR EX])</f>
        <v>18</v>
      </c>
      <c r="K13" s="4">
        <f>+SUBTOTAL(9,Tabla1[C. GRAVADA])</f>
        <v>1622.0299999999997</v>
      </c>
      <c r="L13" s="4">
        <f>+SUBTOTAL(9,Tabla1[INTER GRAVA])</f>
        <v>0</v>
      </c>
      <c r="M13" s="4">
        <f>+SUBTOTAL(9,Tabla1[IMPOR BIENES])</f>
        <v>24781.7</v>
      </c>
      <c r="N13" s="4">
        <f>+SUBTOTAL(9,Tabla1[IMPOR SERV])</f>
        <v>0</v>
      </c>
      <c r="O13" s="4">
        <f>+SUBTOTAL(9,Tabla1[IVA])</f>
        <v>3432.4848999999999</v>
      </c>
      <c r="P13" s="4">
        <f>+SUBTOTAL(9,Tabla1[TOTAL C.])</f>
        <v>29854.214899999999</v>
      </c>
    </row>
  </sheetData>
  <dataConsolidate/>
  <conditionalFormatting sqref="E1:E1048576">
    <cfRule type="duplicateValues" dxfId="2" priority="1"/>
    <cfRule type="duplicateValues" dxfId="1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theme="9" tint="-0.499984740745262"/>
  </sheetPr>
  <dimension ref="B1:D19"/>
  <sheetViews>
    <sheetView showGridLines="0" zoomScale="85" zoomScaleNormal="85" zoomScaleSheetLayoutView="100" workbookViewId="0">
      <selection activeCell="D5" sqref="D5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6" customWidth="1"/>
    <col min="5" max="5" width="7.85546875" customWidth="1"/>
  </cols>
  <sheetData>
    <row r="1" spans="2:4" ht="90" customHeight="1" thickBot="1" x14ac:dyDescent="0.3"/>
    <row r="2" spans="2:4" x14ac:dyDescent="0.25">
      <c r="B2" s="7" t="s">
        <v>17</v>
      </c>
      <c r="D2" s="13" t="s">
        <v>292</v>
      </c>
    </row>
    <row r="3" spans="2:4" x14ac:dyDescent="0.25">
      <c r="B3" s="7" t="s">
        <v>2</v>
      </c>
      <c r="D3" s="14" t="s">
        <v>333</v>
      </c>
    </row>
    <row r="4" spans="2:4" x14ac:dyDescent="0.25">
      <c r="B4" s="7" t="s">
        <v>3</v>
      </c>
      <c r="D4" s="17" t="s">
        <v>1</v>
      </c>
    </row>
    <row r="5" spans="2:4" x14ac:dyDescent="0.25">
      <c r="B5" s="7" t="s">
        <v>4</v>
      </c>
      <c r="D5" s="17" t="s">
        <v>334</v>
      </c>
    </row>
    <row r="6" spans="2:4" x14ac:dyDescent="0.25">
      <c r="B6" s="8" t="s">
        <v>28</v>
      </c>
      <c r="D6" s="18" t="s">
        <v>284</v>
      </c>
    </row>
    <row r="7" spans="2:4" x14ac:dyDescent="0.25">
      <c r="B7" s="7" t="s">
        <v>27</v>
      </c>
      <c r="D7" s="18" t="s">
        <v>285</v>
      </c>
    </row>
    <row r="8" spans="2:4" x14ac:dyDescent="0.25">
      <c r="B8" s="7" t="s">
        <v>26</v>
      </c>
      <c r="D8" s="19"/>
    </row>
    <row r="9" spans="2:4" x14ac:dyDescent="0.25">
      <c r="B9" s="7" t="s">
        <v>25</v>
      </c>
      <c r="D9" s="20">
        <f>+D8</f>
        <v>0</v>
      </c>
    </row>
    <row r="10" spans="2:4" x14ac:dyDescent="0.25">
      <c r="B10" s="7" t="s">
        <v>24</v>
      </c>
      <c r="D10" s="21" t="s">
        <v>277</v>
      </c>
    </row>
    <row r="11" spans="2:4" x14ac:dyDescent="0.25">
      <c r="B11" s="8" t="s">
        <v>89</v>
      </c>
      <c r="D11" s="29" t="str">
        <f>IFERROR(VLOOKUP(D10,'base de clientes'!A:B,2,0),"No existe")</f>
        <v>SUMINISTROS ELECTRICOS Y TECNOENERGIA S.A DE C.V.</v>
      </c>
    </row>
    <row r="12" spans="2:4" x14ac:dyDescent="0.25">
      <c r="B12" s="8" t="s">
        <v>91</v>
      </c>
      <c r="D12" s="22">
        <v>0</v>
      </c>
    </row>
    <row r="13" spans="2:4" x14ac:dyDescent="0.25">
      <c r="B13" s="8" t="s">
        <v>90</v>
      </c>
      <c r="D13" s="10">
        <v>0</v>
      </c>
    </row>
    <row r="14" spans="2:4" x14ac:dyDescent="0.25">
      <c r="B14" s="7" t="s">
        <v>23</v>
      </c>
      <c r="D14" s="11">
        <v>0</v>
      </c>
    </row>
    <row r="15" spans="2:4" x14ac:dyDescent="0.25">
      <c r="B15" s="7" t="s">
        <v>22</v>
      </c>
      <c r="D15" s="22">
        <f>+D14*0.13</f>
        <v>0</v>
      </c>
    </row>
    <row r="16" spans="2:4" x14ac:dyDescent="0.25">
      <c r="B16" s="7" t="s">
        <v>21</v>
      </c>
      <c r="D16" s="10">
        <v>0</v>
      </c>
    </row>
    <row r="17" spans="2:4" x14ac:dyDescent="0.25">
      <c r="B17" s="7" t="s">
        <v>20</v>
      </c>
      <c r="D17" s="10">
        <v>0</v>
      </c>
    </row>
    <row r="18" spans="2:4" ht="15" customHeight="1" x14ac:dyDescent="0.25">
      <c r="B18" s="7" t="s">
        <v>92</v>
      </c>
      <c r="D18" s="10">
        <f>+(D12+D13+D14+D15+D16+D17)</f>
        <v>0</v>
      </c>
    </row>
    <row r="19" spans="2:4" ht="15.75" thickBot="1" x14ac:dyDescent="0.3">
      <c r="B19" s="7" t="s">
        <v>18</v>
      </c>
      <c r="D19" s="12" t="s">
        <v>1</v>
      </c>
    </row>
  </sheetData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</sheetPr>
  <dimension ref="E2:V86"/>
  <sheetViews>
    <sheetView tabSelected="1" topLeftCell="E1" workbookViewId="0">
      <selection activeCell="J22" sqref="J22"/>
    </sheetView>
  </sheetViews>
  <sheetFormatPr baseColWidth="10" defaultRowHeight="15" x14ac:dyDescent="0.25"/>
  <cols>
    <col min="1" max="4" width="0" hidden="1" customWidth="1"/>
    <col min="7" max="7" width="15.42578125" customWidth="1"/>
    <col min="8" max="8" width="14.28515625" customWidth="1"/>
    <col min="9" max="9" width="19.85546875" customWidth="1"/>
    <col min="12" max="12" width="11.5703125" customWidth="1"/>
    <col min="13" max="13" width="16.28515625" customWidth="1"/>
    <col min="14" max="14" width="27.28515625" customWidth="1"/>
    <col min="15" max="15" width="16.42578125" style="3" customWidth="1"/>
    <col min="16" max="16" width="19.28515625" style="3" customWidth="1"/>
    <col min="17" max="17" width="14.42578125" style="3" customWidth="1"/>
    <col min="18" max="18" width="11.42578125" style="3"/>
    <col min="19" max="19" width="12.42578125" style="3" customWidth="1"/>
    <col min="20" max="20" width="14.42578125" style="3" customWidth="1"/>
    <col min="21" max="21" width="15.140625" style="3" customWidth="1"/>
  </cols>
  <sheetData>
    <row r="2" spans="5:22" x14ac:dyDescent="0.25">
      <c r="E2" t="s">
        <v>17</v>
      </c>
      <c r="F2" t="s">
        <v>2</v>
      </c>
      <c r="G2" t="s">
        <v>3</v>
      </c>
      <c r="H2" t="s">
        <v>4</v>
      </c>
      <c r="I2" t="s">
        <v>28</v>
      </c>
      <c r="J2" t="s">
        <v>27</v>
      </c>
      <c r="K2" t="s">
        <v>26</v>
      </c>
      <c r="L2" t="s">
        <v>25</v>
      </c>
      <c r="M2" t="s">
        <v>24</v>
      </c>
      <c r="N2" t="s">
        <v>89</v>
      </c>
      <c r="O2" s="3" t="s">
        <v>91</v>
      </c>
      <c r="P2" s="3" t="s">
        <v>90</v>
      </c>
      <c r="Q2" s="3" t="s">
        <v>23</v>
      </c>
      <c r="R2" s="3" t="s">
        <v>22</v>
      </c>
      <c r="S2" s="3" t="s">
        <v>21</v>
      </c>
      <c r="T2" s="3" t="s">
        <v>20</v>
      </c>
      <c r="U2" s="3" t="s">
        <v>92</v>
      </c>
      <c r="V2" t="s">
        <v>18</v>
      </c>
    </row>
    <row r="3" spans="5:22" x14ac:dyDescent="0.25">
      <c r="E3" t="s">
        <v>329</v>
      </c>
      <c r="F3" t="s">
        <v>330</v>
      </c>
      <c r="G3" t="s">
        <v>1</v>
      </c>
      <c r="H3" t="s">
        <v>0</v>
      </c>
      <c r="I3" t="s">
        <v>284</v>
      </c>
      <c r="J3" t="s">
        <v>285</v>
      </c>
      <c r="K3">
        <v>250</v>
      </c>
      <c r="L3">
        <v>250</v>
      </c>
      <c r="M3" t="s">
        <v>275</v>
      </c>
      <c r="N3" t="s">
        <v>276</v>
      </c>
      <c r="O3" s="3">
        <v>0</v>
      </c>
      <c r="P3" s="3">
        <v>0</v>
      </c>
      <c r="Q3" s="3">
        <v>600</v>
      </c>
      <c r="R3" s="3">
        <v>78</v>
      </c>
      <c r="S3" s="3">
        <v>0</v>
      </c>
      <c r="T3" s="3">
        <v>0</v>
      </c>
      <c r="U3" s="3">
        <v>678</v>
      </c>
      <c r="V3" t="s">
        <v>1</v>
      </c>
    </row>
    <row r="4" spans="5:22" x14ac:dyDescent="0.25">
      <c r="E4" t="s">
        <v>329</v>
      </c>
      <c r="F4" t="s">
        <v>330</v>
      </c>
      <c r="G4" t="s">
        <v>1</v>
      </c>
      <c r="H4" t="s">
        <v>0</v>
      </c>
      <c r="I4" t="s">
        <v>284</v>
      </c>
      <c r="J4" t="s">
        <v>285</v>
      </c>
      <c r="K4">
        <v>249</v>
      </c>
      <c r="L4">
        <v>249</v>
      </c>
      <c r="M4" t="s">
        <v>277</v>
      </c>
      <c r="N4" t="s">
        <v>278</v>
      </c>
      <c r="O4" s="3">
        <v>0</v>
      </c>
      <c r="P4" s="3">
        <v>0</v>
      </c>
      <c r="Q4" s="3">
        <v>377</v>
      </c>
      <c r="R4" s="3">
        <v>49.010000000000005</v>
      </c>
      <c r="S4" s="3">
        <v>0</v>
      </c>
      <c r="T4" s="3">
        <v>0</v>
      </c>
      <c r="U4" s="3">
        <v>426.01</v>
      </c>
      <c r="V4" t="s">
        <v>1</v>
      </c>
    </row>
    <row r="5" spans="5:22" x14ac:dyDescent="0.25">
      <c r="E5" t="s">
        <v>329</v>
      </c>
      <c r="F5" t="s">
        <v>330</v>
      </c>
      <c r="G5" t="s">
        <v>1</v>
      </c>
      <c r="H5" t="s">
        <v>0</v>
      </c>
      <c r="I5" t="s">
        <v>284</v>
      </c>
      <c r="J5" t="s">
        <v>285</v>
      </c>
      <c r="K5">
        <v>248</v>
      </c>
      <c r="L5">
        <v>248</v>
      </c>
      <c r="M5" t="s">
        <v>281</v>
      </c>
      <c r="N5" t="s">
        <v>282</v>
      </c>
      <c r="O5" s="3">
        <v>0</v>
      </c>
      <c r="P5" s="3">
        <v>0</v>
      </c>
      <c r="Q5" s="3">
        <v>183.8</v>
      </c>
      <c r="R5" s="3">
        <v>23.894000000000002</v>
      </c>
      <c r="S5" s="3">
        <v>0</v>
      </c>
      <c r="T5" s="3">
        <v>0</v>
      </c>
      <c r="U5" s="3">
        <v>207.69400000000002</v>
      </c>
      <c r="V5" t="s">
        <v>1</v>
      </c>
    </row>
    <row r="6" spans="5:22" x14ac:dyDescent="0.25">
      <c r="E6" t="s">
        <v>329</v>
      </c>
      <c r="F6" t="s">
        <v>330</v>
      </c>
      <c r="G6" t="s">
        <v>1</v>
      </c>
      <c r="H6" t="s">
        <v>0</v>
      </c>
      <c r="I6" t="s">
        <v>284</v>
      </c>
      <c r="J6" t="s">
        <v>285</v>
      </c>
      <c r="K6">
        <v>247</v>
      </c>
      <c r="L6">
        <v>247</v>
      </c>
      <c r="M6" t="s">
        <v>150</v>
      </c>
      <c r="N6" t="s">
        <v>30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t="s">
        <v>1</v>
      </c>
    </row>
    <row r="7" spans="5:22" x14ac:dyDescent="0.25">
      <c r="E7" t="s">
        <v>329</v>
      </c>
      <c r="F7" t="s">
        <v>330</v>
      </c>
      <c r="G7" t="s">
        <v>1</v>
      </c>
      <c r="H7" t="s">
        <v>0</v>
      </c>
      <c r="I7" t="s">
        <v>284</v>
      </c>
      <c r="J7" t="s">
        <v>285</v>
      </c>
      <c r="K7">
        <v>246</v>
      </c>
      <c r="L7">
        <v>246</v>
      </c>
      <c r="M7" t="s">
        <v>150</v>
      </c>
      <c r="N7" t="s">
        <v>30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t="s">
        <v>1</v>
      </c>
    </row>
    <row r="8" spans="5:22" x14ac:dyDescent="0.25">
      <c r="E8" t="s">
        <v>326</v>
      </c>
      <c r="F8" t="s">
        <v>328</v>
      </c>
      <c r="G8" t="s">
        <v>1</v>
      </c>
      <c r="H8" t="s">
        <v>0</v>
      </c>
      <c r="I8" t="s">
        <v>284</v>
      </c>
      <c r="J8" t="s">
        <v>285</v>
      </c>
      <c r="K8">
        <v>245</v>
      </c>
      <c r="L8">
        <v>245</v>
      </c>
      <c r="M8" t="s">
        <v>281</v>
      </c>
      <c r="N8" t="s">
        <v>282</v>
      </c>
      <c r="O8" s="3">
        <v>0</v>
      </c>
      <c r="P8" s="3">
        <v>0</v>
      </c>
      <c r="Q8" s="3">
        <v>998.2</v>
      </c>
      <c r="R8" s="3">
        <v>129.76600000000002</v>
      </c>
      <c r="S8" s="3">
        <v>0</v>
      </c>
      <c r="T8" s="3">
        <v>0</v>
      </c>
      <c r="U8" s="3">
        <v>1127.9660000000001</v>
      </c>
      <c r="V8" t="s">
        <v>1</v>
      </c>
    </row>
    <row r="9" spans="5:22" x14ac:dyDescent="0.25">
      <c r="E9" t="s">
        <v>326</v>
      </c>
      <c r="F9" t="s">
        <v>328</v>
      </c>
      <c r="G9" t="s">
        <v>1</v>
      </c>
      <c r="H9" t="s">
        <v>0</v>
      </c>
      <c r="I9" t="s">
        <v>284</v>
      </c>
      <c r="J9" t="s">
        <v>285</v>
      </c>
      <c r="K9">
        <v>244</v>
      </c>
      <c r="L9">
        <v>244</v>
      </c>
      <c r="M9" t="s">
        <v>150</v>
      </c>
      <c r="N9" t="s">
        <v>30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t="s">
        <v>1</v>
      </c>
    </row>
    <row r="10" spans="5:22" x14ac:dyDescent="0.25">
      <c r="E10" t="s">
        <v>326</v>
      </c>
      <c r="F10" t="s">
        <v>328</v>
      </c>
      <c r="G10" t="s">
        <v>1</v>
      </c>
      <c r="H10" t="s">
        <v>0</v>
      </c>
      <c r="I10" t="s">
        <v>284</v>
      </c>
      <c r="J10" t="s">
        <v>285</v>
      </c>
      <c r="K10">
        <v>243</v>
      </c>
      <c r="L10">
        <v>243</v>
      </c>
      <c r="M10" t="s">
        <v>150</v>
      </c>
      <c r="N10" t="s">
        <v>30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t="s">
        <v>1</v>
      </c>
    </row>
    <row r="11" spans="5:22" x14ac:dyDescent="0.25">
      <c r="E11" t="s">
        <v>326</v>
      </c>
      <c r="F11" t="s">
        <v>328</v>
      </c>
      <c r="G11" t="s">
        <v>1</v>
      </c>
      <c r="H11" t="s">
        <v>0</v>
      </c>
      <c r="I11" t="s">
        <v>284</v>
      </c>
      <c r="J11" t="s">
        <v>285</v>
      </c>
      <c r="K11">
        <v>242</v>
      </c>
      <c r="L11">
        <v>242</v>
      </c>
      <c r="M11" t="s">
        <v>150</v>
      </c>
      <c r="N11" t="s">
        <v>30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t="s">
        <v>1</v>
      </c>
    </row>
    <row r="12" spans="5:22" x14ac:dyDescent="0.25">
      <c r="E12" t="s">
        <v>326</v>
      </c>
      <c r="F12" t="s">
        <v>328</v>
      </c>
      <c r="G12" t="s">
        <v>1</v>
      </c>
      <c r="H12" t="s">
        <v>0</v>
      </c>
      <c r="I12" t="s">
        <v>284</v>
      </c>
      <c r="J12" t="s">
        <v>285</v>
      </c>
      <c r="K12">
        <v>241</v>
      </c>
      <c r="L12">
        <v>241</v>
      </c>
      <c r="M12" t="s">
        <v>150</v>
      </c>
      <c r="N12" t="s">
        <v>30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t="s">
        <v>1</v>
      </c>
    </row>
    <row r="13" spans="5:22" x14ac:dyDescent="0.25">
      <c r="E13" t="s">
        <v>326</v>
      </c>
      <c r="F13" t="s">
        <v>327</v>
      </c>
      <c r="G13" t="s">
        <v>1</v>
      </c>
      <c r="H13" t="s">
        <v>0</v>
      </c>
      <c r="I13" t="s">
        <v>284</v>
      </c>
      <c r="J13" t="s">
        <v>285</v>
      </c>
      <c r="K13">
        <v>240</v>
      </c>
      <c r="L13">
        <v>240</v>
      </c>
      <c r="M13" t="s">
        <v>263</v>
      </c>
      <c r="N13" t="s">
        <v>264</v>
      </c>
      <c r="O13" s="3">
        <v>0</v>
      </c>
      <c r="P13" s="3">
        <v>0</v>
      </c>
      <c r="Q13" s="3">
        <v>825</v>
      </c>
      <c r="R13" s="3">
        <v>107.25</v>
      </c>
      <c r="S13" s="3">
        <v>0</v>
      </c>
      <c r="T13" s="3">
        <v>0</v>
      </c>
      <c r="U13" s="3">
        <v>932.25</v>
      </c>
      <c r="V13" t="s">
        <v>1</v>
      </c>
    </row>
    <row r="14" spans="5:22" x14ac:dyDescent="0.25">
      <c r="E14" t="s">
        <v>326</v>
      </c>
      <c r="F14" t="s">
        <v>327</v>
      </c>
      <c r="G14" t="s">
        <v>1</v>
      </c>
      <c r="H14" t="s">
        <v>0</v>
      </c>
      <c r="I14" t="s">
        <v>284</v>
      </c>
      <c r="J14" t="s">
        <v>285</v>
      </c>
      <c r="K14">
        <v>239</v>
      </c>
      <c r="L14">
        <v>239</v>
      </c>
      <c r="M14" t="s">
        <v>263</v>
      </c>
      <c r="N14" t="s">
        <v>264</v>
      </c>
      <c r="O14" s="3">
        <v>0</v>
      </c>
      <c r="P14" s="3">
        <v>0</v>
      </c>
      <c r="Q14" s="3">
        <v>537</v>
      </c>
      <c r="R14" s="3">
        <v>69.81</v>
      </c>
      <c r="S14" s="3">
        <v>0</v>
      </c>
      <c r="T14" s="3">
        <v>0</v>
      </c>
      <c r="U14" s="3">
        <v>606.80999999999995</v>
      </c>
      <c r="V14" t="s">
        <v>1</v>
      </c>
    </row>
    <row r="15" spans="5:22" x14ac:dyDescent="0.25">
      <c r="E15" t="s">
        <v>326</v>
      </c>
      <c r="F15" t="s">
        <v>327</v>
      </c>
      <c r="G15" t="s">
        <v>1</v>
      </c>
      <c r="H15" t="s">
        <v>0</v>
      </c>
      <c r="I15" t="s">
        <v>284</v>
      </c>
      <c r="J15" t="s">
        <v>285</v>
      </c>
      <c r="K15">
        <v>238</v>
      </c>
      <c r="L15">
        <v>238</v>
      </c>
      <c r="M15" t="s">
        <v>150</v>
      </c>
      <c r="N15" t="s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t="s">
        <v>1</v>
      </c>
    </row>
    <row r="16" spans="5:22" x14ac:dyDescent="0.25">
      <c r="E16" t="s">
        <v>323</v>
      </c>
      <c r="F16" t="s">
        <v>325</v>
      </c>
      <c r="G16" t="s">
        <v>1</v>
      </c>
      <c r="H16" t="s">
        <v>0</v>
      </c>
      <c r="I16" t="s">
        <v>284</v>
      </c>
      <c r="J16" t="s">
        <v>285</v>
      </c>
      <c r="K16">
        <v>237</v>
      </c>
      <c r="L16">
        <v>237</v>
      </c>
      <c r="M16" t="s">
        <v>281</v>
      </c>
      <c r="N16" t="s">
        <v>282</v>
      </c>
      <c r="O16" s="3">
        <v>0</v>
      </c>
      <c r="P16" s="3">
        <v>0</v>
      </c>
      <c r="Q16" s="3">
        <v>479.2</v>
      </c>
      <c r="R16" s="3">
        <v>62.295999999999999</v>
      </c>
      <c r="S16" s="3">
        <v>0</v>
      </c>
      <c r="T16" s="3">
        <v>0</v>
      </c>
      <c r="U16" s="3">
        <v>541.49599999999998</v>
      </c>
      <c r="V16" t="s">
        <v>1</v>
      </c>
    </row>
    <row r="17" spans="5:22" x14ac:dyDescent="0.25">
      <c r="E17" t="s">
        <v>323</v>
      </c>
      <c r="F17" t="s">
        <v>325</v>
      </c>
      <c r="G17" t="s">
        <v>1</v>
      </c>
      <c r="H17" t="s">
        <v>0</v>
      </c>
      <c r="I17" t="s">
        <v>284</v>
      </c>
      <c r="J17" t="s">
        <v>285</v>
      </c>
      <c r="K17">
        <v>236</v>
      </c>
      <c r="L17">
        <v>236</v>
      </c>
      <c r="M17" t="s">
        <v>150</v>
      </c>
      <c r="N17" t="s">
        <v>30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t="s">
        <v>1</v>
      </c>
    </row>
    <row r="18" spans="5:22" x14ac:dyDescent="0.25">
      <c r="E18" t="s">
        <v>323</v>
      </c>
      <c r="F18" t="s">
        <v>325</v>
      </c>
      <c r="G18" t="s">
        <v>1</v>
      </c>
      <c r="H18" t="s">
        <v>0</v>
      </c>
      <c r="I18" t="s">
        <v>284</v>
      </c>
      <c r="J18" t="s">
        <v>285</v>
      </c>
      <c r="K18">
        <v>235</v>
      </c>
      <c r="L18">
        <v>235</v>
      </c>
      <c r="M18" t="s">
        <v>150</v>
      </c>
      <c r="N18" t="s">
        <v>30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t="s">
        <v>1</v>
      </c>
    </row>
    <row r="19" spans="5:22" x14ac:dyDescent="0.25">
      <c r="E19" t="s">
        <v>323</v>
      </c>
      <c r="F19" t="s">
        <v>325</v>
      </c>
      <c r="G19" t="s">
        <v>1</v>
      </c>
      <c r="H19" t="s">
        <v>0</v>
      </c>
      <c r="I19" t="s">
        <v>284</v>
      </c>
      <c r="J19" t="s">
        <v>285</v>
      </c>
      <c r="K19">
        <v>234</v>
      </c>
      <c r="L19">
        <v>234</v>
      </c>
      <c r="M19" t="s">
        <v>275</v>
      </c>
      <c r="N19" t="s">
        <v>276</v>
      </c>
      <c r="O19" s="3">
        <v>0</v>
      </c>
      <c r="P19" s="3">
        <v>0</v>
      </c>
      <c r="Q19" s="3">
        <v>1333</v>
      </c>
      <c r="R19" s="3">
        <v>173.29</v>
      </c>
      <c r="S19" s="3">
        <v>0</v>
      </c>
      <c r="T19" s="3">
        <v>0</v>
      </c>
      <c r="U19" s="3">
        <v>1506.29</v>
      </c>
      <c r="V19" t="s">
        <v>1</v>
      </c>
    </row>
    <row r="20" spans="5:22" x14ac:dyDescent="0.25">
      <c r="E20" t="s">
        <v>323</v>
      </c>
      <c r="F20" t="s">
        <v>325</v>
      </c>
      <c r="G20" t="s">
        <v>1</v>
      </c>
      <c r="H20" t="s">
        <v>0</v>
      </c>
      <c r="I20" t="s">
        <v>284</v>
      </c>
      <c r="J20" t="s">
        <v>285</v>
      </c>
      <c r="K20">
        <v>233</v>
      </c>
      <c r="L20">
        <v>233</v>
      </c>
      <c r="M20" t="s">
        <v>259</v>
      </c>
      <c r="N20" t="s">
        <v>260</v>
      </c>
      <c r="O20" s="3">
        <v>0</v>
      </c>
      <c r="P20" s="3">
        <v>0</v>
      </c>
      <c r="Q20" s="3">
        <v>817.6</v>
      </c>
      <c r="R20" s="3">
        <v>106.28800000000001</v>
      </c>
      <c r="S20" s="3">
        <v>0</v>
      </c>
      <c r="T20" s="3">
        <v>0</v>
      </c>
      <c r="U20" s="3">
        <v>923.88800000000003</v>
      </c>
      <c r="V20" t="s">
        <v>1</v>
      </c>
    </row>
    <row r="21" spans="5:22" x14ac:dyDescent="0.25">
      <c r="E21" t="s">
        <v>323</v>
      </c>
      <c r="F21" t="s">
        <v>324</v>
      </c>
      <c r="G21" t="s">
        <v>1</v>
      </c>
      <c r="H21" t="s">
        <v>0</v>
      </c>
      <c r="I21" t="s">
        <v>284</v>
      </c>
      <c r="J21" t="s">
        <v>285</v>
      </c>
      <c r="K21">
        <v>232</v>
      </c>
      <c r="L21">
        <v>232</v>
      </c>
      <c r="M21" t="s">
        <v>281</v>
      </c>
      <c r="N21" t="s">
        <v>282</v>
      </c>
      <c r="O21" s="3">
        <v>0</v>
      </c>
      <c r="P21" s="3">
        <v>0</v>
      </c>
      <c r="Q21" s="3">
        <v>559.4</v>
      </c>
      <c r="R21" s="3">
        <v>72.721999999999994</v>
      </c>
      <c r="S21" s="3">
        <v>0</v>
      </c>
      <c r="T21" s="3">
        <v>0</v>
      </c>
      <c r="U21" s="3">
        <v>632.12199999999996</v>
      </c>
      <c r="V21" t="s">
        <v>1</v>
      </c>
    </row>
    <row r="22" spans="5:22" x14ac:dyDescent="0.25">
      <c r="E22" t="s">
        <v>323</v>
      </c>
      <c r="F22" t="s">
        <v>324</v>
      </c>
      <c r="G22" t="s">
        <v>1</v>
      </c>
      <c r="H22" t="s">
        <v>0</v>
      </c>
      <c r="I22" t="s">
        <v>284</v>
      </c>
      <c r="J22" t="s">
        <v>285</v>
      </c>
      <c r="K22">
        <v>231</v>
      </c>
      <c r="L22">
        <v>231</v>
      </c>
      <c r="M22" t="s">
        <v>150</v>
      </c>
      <c r="N22" t="s">
        <v>30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t="s">
        <v>1</v>
      </c>
    </row>
    <row r="23" spans="5:22" x14ac:dyDescent="0.25">
      <c r="E23" t="s">
        <v>88</v>
      </c>
      <c r="F23" t="s">
        <v>283</v>
      </c>
      <c r="G23" t="s">
        <v>1</v>
      </c>
      <c r="H23" t="s">
        <v>0</v>
      </c>
      <c r="I23" t="s">
        <v>284</v>
      </c>
      <c r="J23" t="s">
        <v>285</v>
      </c>
      <c r="K23">
        <v>230</v>
      </c>
      <c r="L23">
        <v>230</v>
      </c>
      <c r="M23" t="s">
        <v>259</v>
      </c>
      <c r="N23" t="s">
        <v>260</v>
      </c>
      <c r="O23" s="3">
        <v>0</v>
      </c>
      <c r="P23" s="3">
        <v>0</v>
      </c>
      <c r="Q23" s="3">
        <v>1269.8599999999999</v>
      </c>
      <c r="R23" s="3">
        <v>165.08179999999999</v>
      </c>
      <c r="S23" s="3">
        <v>0</v>
      </c>
      <c r="T23" s="3">
        <v>0</v>
      </c>
      <c r="U23" s="3">
        <v>1434.9417999999998</v>
      </c>
      <c r="V23" t="s">
        <v>1</v>
      </c>
    </row>
    <row r="24" spans="5:22" x14ac:dyDescent="0.25">
      <c r="E24" t="s">
        <v>88</v>
      </c>
      <c r="F24" t="s">
        <v>283</v>
      </c>
      <c r="G24" t="s">
        <v>1</v>
      </c>
      <c r="H24" t="s">
        <v>0</v>
      </c>
      <c r="I24" t="s">
        <v>284</v>
      </c>
      <c r="J24" t="s">
        <v>285</v>
      </c>
      <c r="K24">
        <v>229</v>
      </c>
      <c r="L24">
        <v>229</v>
      </c>
      <c r="M24" t="s">
        <v>150</v>
      </c>
      <c r="N24" t="s">
        <v>30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t="s">
        <v>1</v>
      </c>
    </row>
    <row r="25" spans="5:22" x14ac:dyDescent="0.25">
      <c r="E25" t="s">
        <v>88</v>
      </c>
      <c r="F25" t="s">
        <v>283</v>
      </c>
      <c r="G25" t="s">
        <v>1</v>
      </c>
      <c r="H25" t="s">
        <v>0</v>
      </c>
      <c r="I25" t="s">
        <v>284</v>
      </c>
      <c r="J25" t="s">
        <v>285</v>
      </c>
      <c r="K25">
        <v>228</v>
      </c>
      <c r="L25">
        <v>228</v>
      </c>
      <c r="M25" t="s">
        <v>281</v>
      </c>
      <c r="N25" t="s">
        <v>282</v>
      </c>
      <c r="O25" s="3">
        <v>0</v>
      </c>
      <c r="P25" s="3">
        <v>0</v>
      </c>
      <c r="Q25" s="3">
        <v>320</v>
      </c>
      <c r="R25" s="3">
        <v>41.6</v>
      </c>
      <c r="S25" s="3">
        <v>0</v>
      </c>
      <c r="T25" s="3">
        <v>0</v>
      </c>
      <c r="U25" s="3">
        <v>361.6</v>
      </c>
      <c r="V25" t="s">
        <v>1</v>
      </c>
    </row>
    <row r="26" spans="5:22" x14ac:dyDescent="0.25">
      <c r="E26" t="s">
        <v>88</v>
      </c>
      <c r="F26" t="s">
        <v>286</v>
      </c>
      <c r="G26" t="s">
        <v>1</v>
      </c>
      <c r="H26" t="s">
        <v>0</v>
      </c>
      <c r="I26" t="s">
        <v>284</v>
      </c>
      <c r="J26" t="s">
        <v>285</v>
      </c>
      <c r="K26">
        <v>227</v>
      </c>
      <c r="L26">
        <v>227</v>
      </c>
      <c r="M26" t="s">
        <v>265</v>
      </c>
      <c r="N26" t="s">
        <v>266</v>
      </c>
      <c r="O26" s="3">
        <v>0</v>
      </c>
      <c r="P26" s="3">
        <v>0</v>
      </c>
      <c r="Q26" s="3">
        <v>5411.76</v>
      </c>
      <c r="R26" s="3">
        <v>703.52880000000005</v>
      </c>
      <c r="S26" s="3">
        <v>0</v>
      </c>
      <c r="T26" s="3">
        <v>0</v>
      </c>
      <c r="U26" s="3">
        <v>6115.2888000000003</v>
      </c>
      <c r="V26" t="s">
        <v>1</v>
      </c>
    </row>
    <row r="27" spans="5:22" x14ac:dyDescent="0.25">
      <c r="E27" t="s">
        <v>88</v>
      </c>
      <c r="F27" t="s">
        <v>286</v>
      </c>
      <c r="G27" t="s">
        <v>1</v>
      </c>
      <c r="H27" t="s">
        <v>0</v>
      </c>
      <c r="I27" t="s">
        <v>284</v>
      </c>
      <c r="J27" t="s">
        <v>285</v>
      </c>
      <c r="K27">
        <v>226</v>
      </c>
      <c r="L27">
        <v>226</v>
      </c>
      <c r="M27" t="s">
        <v>275</v>
      </c>
      <c r="N27" t="s">
        <v>276</v>
      </c>
      <c r="O27" s="3">
        <v>0</v>
      </c>
      <c r="P27" s="3">
        <v>0</v>
      </c>
      <c r="Q27" s="3">
        <v>1420</v>
      </c>
      <c r="R27" s="3">
        <v>184.6</v>
      </c>
      <c r="S27" s="3">
        <v>0</v>
      </c>
      <c r="T27" s="3">
        <v>0</v>
      </c>
      <c r="U27" s="3">
        <v>1604.6</v>
      </c>
      <c r="V27" t="s">
        <v>1</v>
      </c>
    </row>
    <row r="28" spans="5:22" x14ac:dyDescent="0.25">
      <c r="E28" t="s">
        <v>292</v>
      </c>
      <c r="F28" t="s">
        <v>291</v>
      </c>
      <c r="G28" s="37" t="s">
        <v>1</v>
      </c>
      <c r="H28" s="37" t="s">
        <v>0</v>
      </c>
      <c r="I28" s="37" t="s">
        <v>284</v>
      </c>
      <c r="J28" s="37" t="s">
        <v>285</v>
      </c>
      <c r="K28" s="39">
        <v>224</v>
      </c>
      <c r="L28" s="39">
        <v>224</v>
      </c>
      <c r="M28" s="37" t="s">
        <v>257</v>
      </c>
      <c r="N28" s="37" t="s">
        <v>258</v>
      </c>
      <c r="O28" s="3">
        <v>0</v>
      </c>
      <c r="P28" s="3">
        <v>0</v>
      </c>
      <c r="Q28" s="38">
        <v>341.6</v>
      </c>
      <c r="R28" s="38">
        <v>44.408000000000001</v>
      </c>
      <c r="S28" s="3">
        <v>0</v>
      </c>
      <c r="T28" s="3">
        <v>0</v>
      </c>
      <c r="U28" s="38">
        <v>386.00800000000004</v>
      </c>
      <c r="V28" s="37" t="s">
        <v>1</v>
      </c>
    </row>
    <row r="29" spans="5:22" x14ac:dyDescent="0.25">
      <c r="E29" t="s">
        <v>292</v>
      </c>
      <c r="F29" t="s">
        <v>291</v>
      </c>
      <c r="G29" s="37" t="s">
        <v>1</v>
      </c>
      <c r="H29" s="37" t="s">
        <v>0</v>
      </c>
      <c r="I29" s="37" t="s">
        <v>284</v>
      </c>
      <c r="J29" s="37" t="s">
        <v>285</v>
      </c>
      <c r="K29" s="39">
        <v>223</v>
      </c>
      <c r="L29" s="39">
        <v>223</v>
      </c>
      <c r="M29" s="37" t="s">
        <v>271</v>
      </c>
      <c r="N29" s="37" t="s">
        <v>272</v>
      </c>
      <c r="O29" s="3">
        <v>0</v>
      </c>
      <c r="P29" s="3">
        <v>0</v>
      </c>
      <c r="Q29" s="38">
        <v>160</v>
      </c>
      <c r="R29" s="38">
        <v>20.8</v>
      </c>
      <c r="S29" s="3">
        <v>0</v>
      </c>
      <c r="T29" s="3">
        <v>0</v>
      </c>
      <c r="U29" s="38">
        <v>180.8</v>
      </c>
      <c r="V29" s="37" t="s">
        <v>1</v>
      </c>
    </row>
    <row r="30" spans="5:22" x14ac:dyDescent="0.25">
      <c r="E30" t="s">
        <v>292</v>
      </c>
      <c r="F30" t="s">
        <v>291</v>
      </c>
      <c r="G30" s="37" t="s">
        <v>1</v>
      </c>
      <c r="H30" s="37" t="s">
        <v>0</v>
      </c>
      <c r="I30" s="37" t="s">
        <v>284</v>
      </c>
      <c r="J30" s="37" t="s">
        <v>285</v>
      </c>
      <c r="K30" s="39">
        <v>222</v>
      </c>
      <c r="L30" s="39">
        <v>222</v>
      </c>
      <c r="M30" s="37" t="s">
        <v>273</v>
      </c>
      <c r="N30" s="37" t="s">
        <v>274</v>
      </c>
      <c r="O30" s="3">
        <v>0</v>
      </c>
      <c r="P30" s="3">
        <v>0</v>
      </c>
      <c r="Q30" s="38">
        <v>256.2</v>
      </c>
      <c r="R30" s="38">
        <v>33.305999999999997</v>
      </c>
      <c r="S30" s="3">
        <v>0</v>
      </c>
      <c r="T30" s="3">
        <v>0</v>
      </c>
      <c r="U30" s="38">
        <v>289.50599999999997</v>
      </c>
      <c r="V30" s="37" t="s">
        <v>1</v>
      </c>
    </row>
    <row r="31" spans="5:22" x14ac:dyDescent="0.25">
      <c r="E31" t="s">
        <v>292</v>
      </c>
      <c r="F31" t="s">
        <v>291</v>
      </c>
      <c r="G31" s="37" t="s">
        <v>1</v>
      </c>
      <c r="H31" s="37" t="s">
        <v>0</v>
      </c>
      <c r="I31" s="37" t="s">
        <v>284</v>
      </c>
      <c r="J31" s="37" t="s">
        <v>285</v>
      </c>
      <c r="K31" s="39">
        <v>221</v>
      </c>
      <c r="L31" s="39">
        <v>221</v>
      </c>
      <c r="M31" s="37" t="s">
        <v>273</v>
      </c>
      <c r="N31" s="37" t="s">
        <v>274</v>
      </c>
      <c r="O31" s="3">
        <v>0</v>
      </c>
      <c r="P31" s="3">
        <v>0</v>
      </c>
      <c r="Q31" s="38">
        <v>663.7</v>
      </c>
      <c r="R31" s="38">
        <v>86.281000000000006</v>
      </c>
      <c r="S31" s="3">
        <v>0</v>
      </c>
      <c r="T31" s="3">
        <v>0</v>
      </c>
      <c r="U31" s="38">
        <v>749.98099999999999</v>
      </c>
      <c r="V31" s="37" t="s">
        <v>1</v>
      </c>
    </row>
    <row r="32" spans="5:22" x14ac:dyDescent="0.25">
      <c r="E32" t="s">
        <v>292</v>
      </c>
      <c r="F32" t="s">
        <v>291</v>
      </c>
      <c r="G32" s="37" t="s">
        <v>1</v>
      </c>
      <c r="H32" s="37" t="s">
        <v>0</v>
      </c>
      <c r="I32" s="37" t="s">
        <v>284</v>
      </c>
      <c r="J32" s="37" t="s">
        <v>285</v>
      </c>
      <c r="K32" s="39">
        <v>220</v>
      </c>
      <c r="L32" s="39">
        <v>220</v>
      </c>
      <c r="M32" s="37" t="s">
        <v>257</v>
      </c>
      <c r="N32" s="37" t="s">
        <v>258</v>
      </c>
      <c r="O32" s="3">
        <v>0</v>
      </c>
      <c r="P32" s="3">
        <v>0</v>
      </c>
      <c r="Q32" s="38">
        <v>256.2</v>
      </c>
      <c r="R32" s="38">
        <v>33.305999999999997</v>
      </c>
      <c r="S32" s="3">
        <v>0</v>
      </c>
      <c r="T32" s="3">
        <v>0</v>
      </c>
      <c r="U32" s="38">
        <v>289.50599999999997</v>
      </c>
      <c r="V32" s="37" t="s">
        <v>1</v>
      </c>
    </row>
    <row r="33" spans="5:22" x14ac:dyDescent="0.25">
      <c r="E33" t="s">
        <v>292</v>
      </c>
      <c r="F33" t="s">
        <v>290</v>
      </c>
      <c r="G33" s="37" t="s">
        <v>1</v>
      </c>
      <c r="H33" s="37" t="s">
        <v>0</v>
      </c>
      <c r="I33" s="37" t="s">
        <v>284</v>
      </c>
      <c r="J33" s="37" t="s">
        <v>285</v>
      </c>
      <c r="K33" s="39">
        <v>219</v>
      </c>
      <c r="L33" s="39">
        <v>219</v>
      </c>
      <c r="M33" s="37" t="s">
        <v>263</v>
      </c>
      <c r="N33" s="37" t="s">
        <v>264</v>
      </c>
      <c r="O33" s="3">
        <v>0</v>
      </c>
      <c r="P33" s="3">
        <v>0</v>
      </c>
      <c r="Q33" s="38">
        <v>1102.7</v>
      </c>
      <c r="R33" s="38">
        <v>143.351</v>
      </c>
      <c r="S33" s="3">
        <v>0</v>
      </c>
      <c r="T33" s="3">
        <v>0</v>
      </c>
      <c r="U33" s="38">
        <v>1246.0509999999999</v>
      </c>
      <c r="V33" s="37" t="s">
        <v>1</v>
      </c>
    </row>
    <row r="34" spans="5:22" x14ac:dyDescent="0.25">
      <c r="E34" t="s">
        <v>292</v>
      </c>
      <c r="F34" t="s">
        <v>289</v>
      </c>
      <c r="G34" s="37" t="s">
        <v>1</v>
      </c>
      <c r="H34" s="37" t="s">
        <v>0</v>
      </c>
      <c r="I34" s="37" t="s">
        <v>284</v>
      </c>
      <c r="J34" s="37" t="s">
        <v>285</v>
      </c>
      <c r="K34" s="39">
        <v>218</v>
      </c>
      <c r="L34" s="39">
        <v>218</v>
      </c>
      <c r="M34" s="37" t="s">
        <v>275</v>
      </c>
      <c r="N34" s="37" t="s">
        <v>276</v>
      </c>
      <c r="O34" s="3">
        <v>0</v>
      </c>
      <c r="P34" s="3">
        <v>0</v>
      </c>
      <c r="Q34" s="38">
        <v>965.2</v>
      </c>
      <c r="R34" s="38">
        <v>125.47600000000001</v>
      </c>
      <c r="S34" s="3">
        <v>0</v>
      </c>
      <c r="T34" s="3">
        <v>0</v>
      </c>
      <c r="U34" s="38">
        <v>1090.6760000000002</v>
      </c>
      <c r="V34" s="37" t="s">
        <v>1</v>
      </c>
    </row>
    <row r="35" spans="5:22" x14ac:dyDescent="0.25">
      <c r="E35" t="s">
        <v>292</v>
      </c>
      <c r="F35" t="s">
        <v>289</v>
      </c>
      <c r="G35" s="37" t="s">
        <v>1</v>
      </c>
      <c r="H35" s="37" t="s">
        <v>0</v>
      </c>
      <c r="I35" s="37" t="s">
        <v>284</v>
      </c>
      <c r="J35" s="37" t="s">
        <v>285</v>
      </c>
      <c r="K35" s="39">
        <v>217</v>
      </c>
      <c r="L35" s="39">
        <v>217</v>
      </c>
      <c r="M35" s="37" t="s">
        <v>150</v>
      </c>
      <c r="N35" s="37" t="s">
        <v>30</v>
      </c>
      <c r="O35" s="3">
        <v>0</v>
      </c>
      <c r="P35" s="3">
        <v>0</v>
      </c>
      <c r="Q35" s="38">
        <v>0</v>
      </c>
      <c r="R35" s="38">
        <v>0</v>
      </c>
      <c r="S35" s="3">
        <v>0</v>
      </c>
      <c r="T35" s="3">
        <v>0</v>
      </c>
      <c r="U35" s="38">
        <v>0</v>
      </c>
      <c r="V35" s="37" t="s">
        <v>1</v>
      </c>
    </row>
    <row r="36" spans="5:22" x14ac:dyDescent="0.25">
      <c r="E36" t="s">
        <v>292</v>
      </c>
      <c r="F36" t="s">
        <v>288</v>
      </c>
      <c r="G36" s="37" t="s">
        <v>1</v>
      </c>
      <c r="H36" s="37" t="s">
        <v>0</v>
      </c>
      <c r="I36" s="37" t="s">
        <v>284</v>
      </c>
      <c r="J36" s="37" t="s">
        <v>285</v>
      </c>
      <c r="K36" s="39">
        <v>216</v>
      </c>
      <c r="L36" s="39">
        <v>216</v>
      </c>
      <c r="M36" s="37" t="s">
        <v>263</v>
      </c>
      <c r="N36" s="37" t="s">
        <v>264</v>
      </c>
      <c r="O36" s="3">
        <v>0</v>
      </c>
      <c r="P36" s="3">
        <v>0</v>
      </c>
      <c r="Q36" s="38">
        <v>2531.96</v>
      </c>
      <c r="R36" s="38">
        <v>329.15480000000002</v>
      </c>
      <c r="S36" s="3">
        <v>0</v>
      </c>
      <c r="T36" s="3">
        <v>0</v>
      </c>
      <c r="U36" s="38">
        <v>2861.1148000000003</v>
      </c>
      <c r="V36" s="37" t="s">
        <v>1</v>
      </c>
    </row>
    <row r="37" spans="5:22" x14ac:dyDescent="0.25">
      <c r="E37" t="s">
        <v>292</v>
      </c>
      <c r="F37" t="s">
        <v>288</v>
      </c>
      <c r="G37" s="37" t="s">
        <v>1</v>
      </c>
      <c r="H37" s="37" t="s">
        <v>0</v>
      </c>
      <c r="I37" s="37" t="s">
        <v>284</v>
      </c>
      <c r="J37" s="37" t="s">
        <v>285</v>
      </c>
      <c r="K37" s="39">
        <v>215</v>
      </c>
      <c r="L37" s="39">
        <v>215</v>
      </c>
      <c r="M37" s="37" t="s">
        <v>277</v>
      </c>
      <c r="N37" s="37" t="s">
        <v>278</v>
      </c>
      <c r="O37" s="3">
        <v>0</v>
      </c>
      <c r="P37" s="3">
        <v>0</v>
      </c>
      <c r="Q37" s="38">
        <v>3405</v>
      </c>
      <c r="R37" s="38">
        <v>442.65000000000003</v>
      </c>
      <c r="S37" s="3">
        <v>0</v>
      </c>
      <c r="T37" s="3">
        <v>0</v>
      </c>
      <c r="U37" s="38">
        <v>3847.65</v>
      </c>
      <c r="V37" s="37" t="s">
        <v>1</v>
      </c>
    </row>
    <row r="38" spans="5:22" x14ac:dyDescent="0.25">
      <c r="E38" t="s">
        <v>292</v>
      </c>
      <c r="F38" t="s">
        <v>288</v>
      </c>
      <c r="G38" s="37" t="s">
        <v>1</v>
      </c>
      <c r="H38" s="37" t="s">
        <v>0</v>
      </c>
      <c r="I38" s="37" t="s">
        <v>284</v>
      </c>
      <c r="J38" s="37" t="s">
        <v>285</v>
      </c>
      <c r="K38" s="39">
        <v>214</v>
      </c>
      <c r="L38" s="39">
        <v>214</v>
      </c>
      <c r="M38" s="37" t="s">
        <v>279</v>
      </c>
      <c r="N38" s="37" t="s">
        <v>280</v>
      </c>
      <c r="O38" s="3">
        <v>0</v>
      </c>
      <c r="P38" s="3">
        <v>0</v>
      </c>
      <c r="Q38" s="38">
        <v>1160.5999999999999</v>
      </c>
      <c r="R38" s="38">
        <v>150.87799999999999</v>
      </c>
      <c r="S38" s="3">
        <v>0</v>
      </c>
      <c r="T38" s="3">
        <v>0</v>
      </c>
      <c r="U38" s="38">
        <v>1311.4779999999998</v>
      </c>
      <c r="V38" s="37" t="s">
        <v>1</v>
      </c>
    </row>
    <row r="39" spans="5:22" x14ac:dyDescent="0.25">
      <c r="E39" t="s">
        <v>292</v>
      </c>
      <c r="F39" t="s">
        <v>288</v>
      </c>
      <c r="G39" s="37" t="s">
        <v>1</v>
      </c>
      <c r="H39" s="37" t="s">
        <v>0</v>
      </c>
      <c r="I39" s="37" t="s">
        <v>284</v>
      </c>
      <c r="J39" s="37" t="s">
        <v>285</v>
      </c>
      <c r="K39" s="39">
        <v>213</v>
      </c>
      <c r="L39" s="39">
        <v>213</v>
      </c>
      <c r="M39" s="37" t="s">
        <v>281</v>
      </c>
      <c r="N39" s="37" t="s">
        <v>282</v>
      </c>
      <c r="O39" s="3">
        <v>0</v>
      </c>
      <c r="P39" s="3">
        <v>0</v>
      </c>
      <c r="Q39" s="38">
        <v>903</v>
      </c>
      <c r="R39" s="38">
        <v>117.39</v>
      </c>
      <c r="S39" s="3">
        <v>0</v>
      </c>
      <c r="T39" s="3">
        <v>0</v>
      </c>
      <c r="U39" s="38">
        <v>1020.39</v>
      </c>
      <c r="V39" s="37" t="s">
        <v>1</v>
      </c>
    </row>
    <row r="40" spans="5:22" x14ac:dyDescent="0.25">
      <c r="E40" t="s">
        <v>292</v>
      </c>
      <c r="F40" t="s">
        <v>288</v>
      </c>
      <c r="G40" s="37" t="s">
        <v>1</v>
      </c>
      <c r="H40" s="37" t="s">
        <v>0</v>
      </c>
      <c r="I40" s="37" t="s">
        <v>284</v>
      </c>
      <c r="J40" s="37" t="s">
        <v>285</v>
      </c>
      <c r="K40" s="39">
        <v>212</v>
      </c>
      <c r="L40" s="39">
        <v>212</v>
      </c>
      <c r="M40" s="37" t="s">
        <v>261</v>
      </c>
      <c r="N40" s="37" t="s">
        <v>262</v>
      </c>
      <c r="O40" s="3">
        <v>0</v>
      </c>
      <c r="P40" s="3">
        <v>0</v>
      </c>
      <c r="Q40" s="38">
        <v>4588</v>
      </c>
      <c r="R40" s="38">
        <v>596.44000000000005</v>
      </c>
      <c r="S40" s="3">
        <v>0</v>
      </c>
      <c r="T40" s="3">
        <v>0</v>
      </c>
      <c r="U40" s="38">
        <v>5184.4400000000005</v>
      </c>
      <c r="V40" s="37" t="s">
        <v>1</v>
      </c>
    </row>
    <row r="41" spans="5:22" x14ac:dyDescent="0.25">
      <c r="E41" t="s">
        <v>292</v>
      </c>
      <c r="F41" t="s">
        <v>287</v>
      </c>
      <c r="G41" s="37" t="s">
        <v>1</v>
      </c>
      <c r="H41" s="37" t="s">
        <v>0</v>
      </c>
      <c r="I41" s="37" t="s">
        <v>284</v>
      </c>
      <c r="J41" s="37" t="s">
        <v>285</v>
      </c>
      <c r="K41" s="39">
        <v>211</v>
      </c>
      <c r="L41" s="39">
        <v>211</v>
      </c>
      <c r="M41" s="37" t="s">
        <v>150</v>
      </c>
      <c r="N41" s="37" t="s">
        <v>30</v>
      </c>
      <c r="O41" s="3">
        <v>0</v>
      </c>
      <c r="P41" s="3">
        <v>0</v>
      </c>
      <c r="Q41" s="38">
        <v>0</v>
      </c>
      <c r="R41" s="38">
        <v>0</v>
      </c>
      <c r="S41" s="3">
        <v>0</v>
      </c>
      <c r="T41" s="3">
        <v>0</v>
      </c>
      <c r="U41" s="38">
        <v>0</v>
      </c>
      <c r="V41" s="37" t="s">
        <v>1</v>
      </c>
    </row>
    <row r="42" spans="5:22" x14ac:dyDescent="0.25">
      <c r="E42" t="s">
        <v>292</v>
      </c>
      <c r="F42" t="s">
        <v>287</v>
      </c>
      <c r="G42" s="37" t="s">
        <v>1</v>
      </c>
      <c r="H42" s="37" t="s">
        <v>0</v>
      </c>
      <c r="I42" s="37" t="s">
        <v>284</v>
      </c>
      <c r="J42" s="37" t="s">
        <v>285</v>
      </c>
      <c r="K42" s="39">
        <v>210</v>
      </c>
      <c r="L42" s="39">
        <v>210</v>
      </c>
      <c r="M42" s="37" t="s">
        <v>255</v>
      </c>
      <c r="N42" s="37" t="s">
        <v>256</v>
      </c>
      <c r="O42" s="3">
        <v>0</v>
      </c>
      <c r="P42" s="3">
        <v>0</v>
      </c>
      <c r="Q42" s="38">
        <v>199.4</v>
      </c>
      <c r="R42" s="38">
        <v>25.922000000000001</v>
      </c>
      <c r="S42" s="3">
        <v>0</v>
      </c>
      <c r="T42" s="3">
        <v>0</v>
      </c>
      <c r="U42" s="38">
        <v>225.322</v>
      </c>
      <c r="V42" s="37" t="s">
        <v>1</v>
      </c>
    </row>
    <row r="43" spans="5:22" x14ac:dyDescent="0.25">
      <c r="E43" t="s">
        <v>292</v>
      </c>
      <c r="F43" t="s">
        <v>287</v>
      </c>
      <c r="G43" s="37" t="s">
        <v>1</v>
      </c>
      <c r="H43" s="37" t="s">
        <v>0</v>
      </c>
      <c r="I43" s="37" t="s">
        <v>284</v>
      </c>
      <c r="J43" s="37" t="s">
        <v>285</v>
      </c>
      <c r="K43" s="39">
        <v>209</v>
      </c>
      <c r="L43" s="39">
        <v>209</v>
      </c>
      <c r="M43" s="37" t="s">
        <v>259</v>
      </c>
      <c r="N43" s="37" t="s">
        <v>260</v>
      </c>
      <c r="O43" s="3">
        <v>0</v>
      </c>
      <c r="P43" s="3">
        <v>0</v>
      </c>
      <c r="Q43" s="38">
        <v>145.19999999999999</v>
      </c>
      <c r="R43" s="38">
        <v>18.875999999999998</v>
      </c>
      <c r="S43" s="3">
        <v>0</v>
      </c>
      <c r="T43" s="3">
        <v>0</v>
      </c>
      <c r="U43" s="38">
        <v>164.07599999999999</v>
      </c>
      <c r="V43" s="37" t="s">
        <v>1</v>
      </c>
    </row>
    <row r="44" spans="5:22" x14ac:dyDescent="0.25">
      <c r="E44" t="s">
        <v>292</v>
      </c>
      <c r="F44" t="s">
        <v>287</v>
      </c>
      <c r="G44" s="37" t="s">
        <v>1</v>
      </c>
      <c r="H44" s="37" t="s">
        <v>0</v>
      </c>
      <c r="I44" s="37" t="s">
        <v>284</v>
      </c>
      <c r="J44" s="37" t="s">
        <v>285</v>
      </c>
      <c r="K44" s="39">
        <v>208</v>
      </c>
      <c r="L44" s="39">
        <v>208</v>
      </c>
      <c r="M44" s="37" t="s">
        <v>281</v>
      </c>
      <c r="N44" s="37" t="s">
        <v>282</v>
      </c>
      <c r="O44" s="3">
        <v>0</v>
      </c>
      <c r="P44" s="3">
        <v>0</v>
      </c>
      <c r="Q44" s="38">
        <v>399</v>
      </c>
      <c r="R44" s="38">
        <v>51.870000000000005</v>
      </c>
      <c r="S44" s="3">
        <v>0</v>
      </c>
      <c r="T44" s="3">
        <v>0</v>
      </c>
      <c r="U44" s="38">
        <v>450.87</v>
      </c>
      <c r="V44" s="37" t="s">
        <v>1</v>
      </c>
    </row>
    <row r="45" spans="5:22" x14ac:dyDescent="0.25">
      <c r="E45" t="s">
        <v>292</v>
      </c>
      <c r="F45" t="s">
        <v>287</v>
      </c>
      <c r="G45" s="37" t="s">
        <v>1</v>
      </c>
      <c r="H45" s="37" t="s">
        <v>0</v>
      </c>
      <c r="I45" s="37" t="s">
        <v>284</v>
      </c>
      <c r="J45" s="37" t="s">
        <v>285</v>
      </c>
      <c r="K45" s="39">
        <v>207</v>
      </c>
      <c r="L45" s="39">
        <v>207</v>
      </c>
      <c r="M45" s="37" t="s">
        <v>281</v>
      </c>
      <c r="N45" s="37" t="s">
        <v>282</v>
      </c>
      <c r="O45" s="3">
        <v>0</v>
      </c>
      <c r="P45" s="3">
        <v>0</v>
      </c>
      <c r="Q45" s="38">
        <v>518.6</v>
      </c>
      <c r="R45" s="38">
        <v>67.418000000000006</v>
      </c>
      <c r="S45" s="3">
        <v>0</v>
      </c>
      <c r="T45" s="3">
        <v>0</v>
      </c>
      <c r="U45" s="38">
        <v>586.01800000000003</v>
      </c>
      <c r="V45" s="37" t="s">
        <v>1</v>
      </c>
    </row>
    <row r="46" spans="5:22" x14ac:dyDescent="0.25">
      <c r="E46" t="s">
        <v>292</v>
      </c>
      <c r="F46" t="s">
        <v>287</v>
      </c>
      <c r="G46" s="37" t="s">
        <v>1</v>
      </c>
      <c r="H46" s="37" t="s">
        <v>0</v>
      </c>
      <c r="I46" s="37" t="s">
        <v>284</v>
      </c>
      <c r="J46" s="37" t="s">
        <v>285</v>
      </c>
      <c r="K46" s="39">
        <v>206</v>
      </c>
      <c r="L46" s="39">
        <v>206</v>
      </c>
      <c r="M46" s="37" t="s">
        <v>281</v>
      </c>
      <c r="N46" s="37" t="s">
        <v>282</v>
      </c>
      <c r="O46" s="3">
        <v>0</v>
      </c>
      <c r="P46" s="3">
        <v>0</v>
      </c>
      <c r="Q46" s="38">
        <v>399</v>
      </c>
      <c r="R46" s="38">
        <v>51.870000000000005</v>
      </c>
      <c r="S46" s="3">
        <v>0</v>
      </c>
      <c r="T46" s="3">
        <v>0</v>
      </c>
      <c r="U46" s="38">
        <v>450.87</v>
      </c>
      <c r="V46" s="37" t="s">
        <v>1</v>
      </c>
    </row>
    <row r="47" spans="5:22" x14ac:dyDescent="0.25">
      <c r="E47" t="s">
        <v>292</v>
      </c>
      <c r="F47" t="s">
        <v>287</v>
      </c>
      <c r="G47" s="37" t="s">
        <v>1</v>
      </c>
      <c r="H47" s="37" t="s">
        <v>0</v>
      </c>
      <c r="I47" s="37" t="s">
        <v>284</v>
      </c>
      <c r="J47" s="37" t="s">
        <v>285</v>
      </c>
      <c r="K47" s="39">
        <v>205</v>
      </c>
      <c r="L47" s="39">
        <v>205</v>
      </c>
      <c r="M47" s="37" t="s">
        <v>275</v>
      </c>
      <c r="N47" s="37" t="s">
        <v>276</v>
      </c>
      <c r="O47" s="3">
        <v>0</v>
      </c>
      <c r="P47" s="3">
        <v>0</v>
      </c>
      <c r="Q47" s="38">
        <v>384.4</v>
      </c>
      <c r="R47" s="38">
        <v>49.972000000000001</v>
      </c>
      <c r="S47" s="3">
        <v>0</v>
      </c>
      <c r="T47" s="3">
        <v>0</v>
      </c>
      <c r="U47" s="38">
        <v>434.37199999999996</v>
      </c>
      <c r="V47" s="37" t="s">
        <v>1</v>
      </c>
    </row>
    <row r="48" spans="5:22" x14ac:dyDescent="0.25">
      <c r="E48" t="s">
        <v>292</v>
      </c>
      <c r="F48" t="s">
        <v>287</v>
      </c>
      <c r="G48" s="37" t="s">
        <v>1</v>
      </c>
      <c r="H48" s="37" t="s">
        <v>0</v>
      </c>
      <c r="I48" s="37" t="s">
        <v>284</v>
      </c>
      <c r="J48" s="37" t="s">
        <v>285</v>
      </c>
      <c r="K48" s="39">
        <v>204</v>
      </c>
      <c r="L48" s="39">
        <v>204</v>
      </c>
      <c r="M48" s="37" t="s">
        <v>277</v>
      </c>
      <c r="N48" s="37" t="s">
        <v>278</v>
      </c>
      <c r="O48" s="3">
        <v>0</v>
      </c>
      <c r="P48" s="3">
        <v>0</v>
      </c>
      <c r="Q48" s="38">
        <v>69.599999999999994</v>
      </c>
      <c r="R48" s="38">
        <v>9.048</v>
      </c>
      <c r="S48" s="3">
        <v>0</v>
      </c>
      <c r="T48" s="3">
        <v>0</v>
      </c>
      <c r="U48" s="38">
        <v>78.647999999999996</v>
      </c>
      <c r="V48" s="37" t="s">
        <v>1</v>
      </c>
    </row>
    <row r="49" spans="5:22" x14ac:dyDescent="0.25">
      <c r="E49" t="s">
        <v>292</v>
      </c>
      <c r="F49" t="s">
        <v>287</v>
      </c>
      <c r="G49" s="37" t="s">
        <v>1</v>
      </c>
      <c r="H49" s="37" t="s">
        <v>0</v>
      </c>
      <c r="I49" s="37" t="s">
        <v>284</v>
      </c>
      <c r="J49" s="37" t="s">
        <v>285</v>
      </c>
      <c r="K49" s="39">
        <v>203</v>
      </c>
      <c r="L49" s="39">
        <v>203</v>
      </c>
      <c r="M49" s="37" t="s">
        <v>281</v>
      </c>
      <c r="N49" s="37" t="s">
        <v>282</v>
      </c>
      <c r="O49" s="3">
        <v>0</v>
      </c>
      <c r="P49" s="3">
        <v>0</v>
      </c>
      <c r="Q49" s="38">
        <v>399</v>
      </c>
      <c r="R49" s="38">
        <v>51.870000000000005</v>
      </c>
      <c r="S49" s="3">
        <v>0</v>
      </c>
      <c r="T49" s="3">
        <v>0</v>
      </c>
      <c r="U49" s="38">
        <v>450.87</v>
      </c>
      <c r="V49" s="37" t="s">
        <v>1</v>
      </c>
    </row>
    <row r="50" spans="5:22" x14ac:dyDescent="0.25">
      <c r="E50" t="s">
        <v>292</v>
      </c>
      <c r="F50" t="s">
        <v>287</v>
      </c>
      <c r="G50" s="37" t="s">
        <v>1</v>
      </c>
      <c r="H50" s="37" t="s">
        <v>0</v>
      </c>
      <c r="I50" s="37" t="s">
        <v>284</v>
      </c>
      <c r="J50" s="37" t="s">
        <v>285</v>
      </c>
      <c r="K50" s="39">
        <v>202</v>
      </c>
      <c r="L50" s="39">
        <v>202</v>
      </c>
      <c r="M50" s="37" t="s">
        <v>259</v>
      </c>
      <c r="N50" s="37" t="s">
        <v>260</v>
      </c>
      <c r="O50" s="3">
        <v>0</v>
      </c>
      <c r="P50" s="3">
        <v>0</v>
      </c>
      <c r="Q50" s="38">
        <v>363</v>
      </c>
      <c r="R50" s="38">
        <v>47.190000000000005</v>
      </c>
      <c r="S50" s="3">
        <v>0</v>
      </c>
      <c r="T50" s="3">
        <v>0</v>
      </c>
      <c r="U50" s="38">
        <v>410.19</v>
      </c>
      <c r="V50" s="37" t="s">
        <v>1</v>
      </c>
    </row>
    <row r="51" spans="5:22" x14ac:dyDescent="0.25">
      <c r="E51" t="s">
        <v>292</v>
      </c>
      <c r="F51" t="s">
        <v>287</v>
      </c>
      <c r="G51" s="37" t="s">
        <v>1</v>
      </c>
      <c r="H51" s="37" t="s">
        <v>0</v>
      </c>
      <c r="I51" s="37" t="s">
        <v>284</v>
      </c>
      <c r="J51" s="37" t="s">
        <v>285</v>
      </c>
      <c r="K51" s="39">
        <v>201</v>
      </c>
      <c r="L51" s="39">
        <v>201</v>
      </c>
      <c r="M51" s="37" t="s">
        <v>253</v>
      </c>
      <c r="N51" s="37" t="s">
        <v>254</v>
      </c>
      <c r="O51" s="3">
        <v>0</v>
      </c>
      <c r="P51" s="3">
        <v>0</v>
      </c>
      <c r="Q51" s="38">
        <v>279.2</v>
      </c>
      <c r="R51" s="38">
        <v>36.295999999999999</v>
      </c>
      <c r="S51" s="3">
        <v>0</v>
      </c>
      <c r="T51" s="3">
        <v>0</v>
      </c>
      <c r="U51" s="38">
        <v>315.49599999999998</v>
      </c>
      <c r="V51" s="37" t="s">
        <v>1</v>
      </c>
    </row>
    <row r="52" spans="5:22" x14ac:dyDescent="0.25">
      <c r="E52" t="s">
        <v>292</v>
      </c>
      <c r="F52" t="s">
        <v>287</v>
      </c>
      <c r="G52" s="37" t="s">
        <v>1</v>
      </c>
      <c r="H52" s="37" t="s">
        <v>0</v>
      </c>
      <c r="I52" s="37" t="s">
        <v>284</v>
      </c>
      <c r="J52" s="37" t="s">
        <v>285</v>
      </c>
      <c r="K52" s="39">
        <v>200</v>
      </c>
      <c r="L52" s="39">
        <v>200</v>
      </c>
      <c r="M52" s="37" t="s">
        <v>269</v>
      </c>
      <c r="N52" s="37" t="s">
        <v>270</v>
      </c>
      <c r="O52" s="3">
        <v>0</v>
      </c>
      <c r="P52" s="3">
        <v>0</v>
      </c>
      <c r="Q52" s="38">
        <v>160</v>
      </c>
      <c r="R52" s="38">
        <v>20.8</v>
      </c>
      <c r="S52" s="3">
        <v>0</v>
      </c>
      <c r="T52" s="3">
        <v>0</v>
      </c>
      <c r="U52" s="38">
        <v>180.8</v>
      </c>
      <c r="V52" s="37" t="s">
        <v>1</v>
      </c>
    </row>
    <row r="53" spans="5:22" x14ac:dyDescent="0.25">
      <c r="E53" t="s">
        <v>292</v>
      </c>
      <c r="F53" t="s">
        <v>287</v>
      </c>
      <c r="G53" s="37" t="s">
        <v>1</v>
      </c>
      <c r="H53" s="37" t="s">
        <v>0</v>
      </c>
      <c r="I53" s="37" t="s">
        <v>284</v>
      </c>
      <c r="J53" s="37" t="s">
        <v>285</v>
      </c>
      <c r="K53" s="39">
        <v>199</v>
      </c>
      <c r="L53" s="39">
        <v>199</v>
      </c>
      <c r="M53" s="37" t="s">
        <v>265</v>
      </c>
      <c r="N53" s="37" t="s">
        <v>266</v>
      </c>
      <c r="O53" s="3">
        <v>0</v>
      </c>
      <c r="P53" s="3">
        <v>0</v>
      </c>
      <c r="Q53" s="38">
        <v>1404.8</v>
      </c>
      <c r="R53" s="38">
        <v>182.624</v>
      </c>
      <c r="S53" s="3">
        <v>0</v>
      </c>
      <c r="T53" s="3">
        <v>0</v>
      </c>
      <c r="U53" s="38">
        <v>1587.424</v>
      </c>
      <c r="V53" s="37" t="s">
        <v>1</v>
      </c>
    </row>
    <row r="54" spans="5:22" x14ac:dyDescent="0.25">
      <c r="E54" t="s">
        <v>292</v>
      </c>
      <c r="F54" t="s">
        <v>287</v>
      </c>
      <c r="G54" s="37" t="s">
        <v>1</v>
      </c>
      <c r="H54" s="37" t="s">
        <v>0</v>
      </c>
      <c r="I54" s="37" t="s">
        <v>284</v>
      </c>
      <c r="J54" s="37" t="s">
        <v>285</v>
      </c>
      <c r="K54" s="39">
        <v>198</v>
      </c>
      <c r="L54" s="39">
        <v>198</v>
      </c>
      <c r="M54" s="37" t="s">
        <v>259</v>
      </c>
      <c r="N54" s="37" t="s">
        <v>260</v>
      </c>
      <c r="O54" s="3">
        <v>0</v>
      </c>
      <c r="P54" s="3">
        <v>0</v>
      </c>
      <c r="Q54" s="38">
        <v>2227.5</v>
      </c>
      <c r="R54" s="38">
        <v>289.57499999999999</v>
      </c>
      <c r="S54" s="3">
        <v>0</v>
      </c>
      <c r="T54" s="3">
        <v>0</v>
      </c>
      <c r="U54" s="38">
        <v>2517.0749999999998</v>
      </c>
      <c r="V54" s="37" t="s">
        <v>1</v>
      </c>
    </row>
    <row r="55" spans="5:22" x14ac:dyDescent="0.25">
      <c r="E55" t="s">
        <v>292</v>
      </c>
      <c r="F55" t="s">
        <v>287</v>
      </c>
      <c r="G55" s="37" t="s">
        <v>1</v>
      </c>
      <c r="H55" s="37" t="s">
        <v>0</v>
      </c>
      <c r="I55" s="37" t="s">
        <v>284</v>
      </c>
      <c r="J55" s="37" t="s">
        <v>285</v>
      </c>
      <c r="K55" s="39">
        <v>197</v>
      </c>
      <c r="L55" s="39">
        <v>197</v>
      </c>
      <c r="M55" s="37" t="s">
        <v>279</v>
      </c>
      <c r="N55" s="37" t="s">
        <v>280</v>
      </c>
      <c r="O55" s="3">
        <v>0</v>
      </c>
      <c r="P55" s="3">
        <v>0</v>
      </c>
      <c r="Q55" s="38">
        <v>612</v>
      </c>
      <c r="R55" s="38">
        <v>79.56</v>
      </c>
      <c r="S55" s="3">
        <v>0</v>
      </c>
      <c r="T55" s="3">
        <v>0</v>
      </c>
      <c r="U55" s="38">
        <v>691.56</v>
      </c>
      <c r="V55" s="37" t="s">
        <v>1</v>
      </c>
    </row>
    <row r="56" spans="5:22" x14ac:dyDescent="0.25">
      <c r="E56" t="s">
        <v>292</v>
      </c>
      <c r="F56" t="s">
        <v>287</v>
      </c>
      <c r="G56" s="37" t="s">
        <v>1</v>
      </c>
      <c r="H56" s="37" t="s">
        <v>0</v>
      </c>
      <c r="I56" s="37" t="s">
        <v>284</v>
      </c>
      <c r="J56" s="37" t="s">
        <v>285</v>
      </c>
      <c r="K56" s="39">
        <v>196</v>
      </c>
      <c r="L56" s="39">
        <v>196</v>
      </c>
      <c r="M56" s="37" t="s">
        <v>150</v>
      </c>
      <c r="N56" s="37" t="s">
        <v>30</v>
      </c>
      <c r="O56" s="3">
        <v>0</v>
      </c>
      <c r="P56" s="3">
        <v>0</v>
      </c>
      <c r="Q56" s="38">
        <v>0</v>
      </c>
      <c r="R56" s="38">
        <v>0</v>
      </c>
      <c r="S56" s="3">
        <v>0</v>
      </c>
      <c r="T56" s="3">
        <v>0</v>
      </c>
      <c r="U56" s="38">
        <v>0</v>
      </c>
      <c r="V56" s="37" t="s">
        <v>1</v>
      </c>
    </row>
    <row r="57" spans="5:22" x14ac:dyDescent="0.25">
      <c r="E57" t="s">
        <v>292</v>
      </c>
      <c r="F57" t="s">
        <v>287</v>
      </c>
      <c r="G57" s="37" t="s">
        <v>1</v>
      </c>
      <c r="H57" s="37" t="s">
        <v>0</v>
      </c>
      <c r="I57" s="37" t="s">
        <v>284</v>
      </c>
      <c r="J57" s="37" t="s">
        <v>285</v>
      </c>
      <c r="K57" s="39">
        <v>195</v>
      </c>
      <c r="L57" s="39">
        <v>195</v>
      </c>
      <c r="M57" s="37" t="s">
        <v>277</v>
      </c>
      <c r="N57" s="37" t="s">
        <v>278</v>
      </c>
      <c r="O57" s="3">
        <v>0</v>
      </c>
      <c r="P57" s="3">
        <v>0</v>
      </c>
      <c r="Q57" s="38">
        <v>208.8</v>
      </c>
      <c r="R57" s="38">
        <v>27.144000000000002</v>
      </c>
      <c r="S57" s="3">
        <v>0</v>
      </c>
      <c r="T57" s="3">
        <v>0</v>
      </c>
      <c r="U57" s="38">
        <v>235.94400000000002</v>
      </c>
      <c r="V57" s="37" t="s">
        <v>1</v>
      </c>
    </row>
    <row r="58" spans="5:22" x14ac:dyDescent="0.25">
      <c r="E58" t="s">
        <v>292</v>
      </c>
      <c r="F58" t="s">
        <v>287</v>
      </c>
      <c r="G58" s="37" t="s">
        <v>1</v>
      </c>
      <c r="H58" s="37" t="s">
        <v>0</v>
      </c>
      <c r="I58" s="37" t="s">
        <v>284</v>
      </c>
      <c r="J58" s="37" t="s">
        <v>285</v>
      </c>
      <c r="K58" s="39">
        <v>194</v>
      </c>
      <c r="L58" s="39">
        <v>194</v>
      </c>
      <c r="M58" s="37" t="s">
        <v>269</v>
      </c>
      <c r="N58" s="37" t="s">
        <v>270</v>
      </c>
      <c r="O58" s="3">
        <v>0</v>
      </c>
      <c r="P58" s="3">
        <v>0</v>
      </c>
      <c r="Q58" s="38">
        <v>297</v>
      </c>
      <c r="R58" s="38">
        <v>38.61</v>
      </c>
      <c r="S58" s="3">
        <v>0</v>
      </c>
      <c r="T58" s="3">
        <v>0</v>
      </c>
      <c r="U58" s="38">
        <v>335.61</v>
      </c>
      <c r="V58" s="37" t="s">
        <v>1</v>
      </c>
    </row>
    <row r="59" spans="5:22" x14ac:dyDescent="0.25">
      <c r="E59" t="s">
        <v>292</v>
      </c>
      <c r="F59" t="s">
        <v>287</v>
      </c>
      <c r="G59" s="37" t="s">
        <v>1</v>
      </c>
      <c r="H59" s="37" t="s">
        <v>0</v>
      </c>
      <c r="I59" s="37" t="s">
        <v>284</v>
      </c>
      <c r="J59" s="37" t="s">
        <v>285</v>
      </c>
      <c r="K59" s="39">
        <v>193</v>
      </c>
      <c r="L59" s="39">
        <v>193</v>
      </c>
      <c r="M59" s="37" t="s">
        <v>259</v>
      </c>
      <c r="N59" s="37" t="s">
        <v>260</v>
      </c>
      <c r="O59" s="3">
        <v>0</v>
      </c>
      <c r="P59" s="3">
        <v>0</v>
      </c>
      <c r="Q59" s="38">
        <v>710.7</v>
      </c>
      <c r="R59" s="38">
        <v>92.391000000000005</v>
      </c>
      <c r="S59" s="3">
        <v>0</v>
      </c>
      <c r="T59" s="3">
        <v>0</v>
      </c>
      <c r="U59" s="38">
        <v>803.09100000000001</v>
      </c>
      <c r="V59" s="37" t="s">
        <v>1</v>
      </c>
    </row>
    <row r="60" spans="5:22" x14ac:dyDescent="0.25">
      <c r="E60" t="s">
        <v>292</v>
      </c>
      <c r="F60" t="s">
        <v>287</v>
      </c>
      <c r="G60" s="37" t="s">
        <v>1</v>
      </c>
      <c r="H60" s="37" t="s">
        <v>0</v>
      </c>
      <c r="I60" s="37" t="s">
        <v>284</v>
      </c>
      <c r="J60" s="37" t="s">
        <v>285</v>
      </c>
      <c r="K60" s="39">
        <v>192</v>
      </c>
      <c r="L60" s="39">
        <v>192</v>
      </c>
      <c r="M60" s="37" t="s">
        <v>275</v>
      </c>
      <c r="N60" s="37" t="s">
        <v>276</v>
      </c>
      <c r="O60" s="3">
        <v>0</v>
      </c>
      <c r="P60" s="3">
        <v>0</v>
      </c>
      <c r="Q60" s="38">
        <v>621</v>
      </c>
      <c r="R60" s="38">
        <v>80.73</v>
      </c>
      <c r="S60" s="3">
        <v>0</v>
      </c>
      <c r="T60" s="3">
        <v>0</v>
      </c>
      <c r="U60" s="38">
        <v>701.73</v>
      </c>
      <c r="V60" s="37" t="s">
        <v>1</v>
      </c>
    </row>
    <row r="61" spans="5:22" x14ac:dyDescent="0.25">
      <c r="E61" t="s">
        <v>292</v>
      </c>
      <c r="F61" t="s">
        <v>287</v>
      </c>
      <c r="G61" s="37" t="s">
        <v>1</v>
      </c>
      <c r="H61" s="37" t="s">
        <v>0</v>
      </c>
      <c r="I61" s="37" t="s">
        <v>284</v>
      </c>
      <c r="J61" s="37" t="s">
        <v>285</v>
      </c>
      <c r="K61" s="39">
        <v>191</v>
      </c>
      <c r="L61" s="39">
        <v>191</v>
      </c>
      <c r="M61" s="37" t="s">
        <v>150</v>
      </c>
      <c r="N61" s="37" t="s">
        <v>30</v>
      </c>
      <c r="O61" s="3">
        <v>0</v>
      </c>
      <c r="P61" s="3">
        <v>0</v>
      </c>
      <c r="Q61" s="38">
        <v>0</v>
      </c>
      <c r="R61" s="38">
        <v>0</v>
      </c>
      <c r="S61" s="3">
        <v>0</v>
      </c>
      <c r="T61" s="3">
        <v>0</v>
      </c>
      <c r="U61" s="38">
        <v>0</v>
      </c>
      <c r="V61" s="37" t="s">
        <v>1</v>
      </c>
    </row>
    <row r="62" spans="5:22" x14ac:dyDescent="0.25">
      <c r="E62" t="s">
        <v>292</v>
      </c>
      <c r="F62" t="s">
        <v>287</v>
      </c>
      <c r="G62" s="37" t="s">
        <v>1</v>
      </c>
      <c r="H62" s="37" t="s">
        <v>0</v>
      </c>
      <c r="I62" s="37" t="s">
        <v>284</v>
      </c>
      <c r="J62" s="37" t="s">
        <v>285</v>
      </c>
      <c r="K62" s="39">
        <v>190</v>
      </c>
      <c r="L62" s="39">
        <v>190</v>
      </c>
      <c r="M62" s="37" t="s">
        <v>277</v>
      </c>
      <c r="N62" s="37" t="s">
        <v>278</v>
      </c>
      <c r="O62" s="3">
        <v>0</v>
      </c>
      <c r="P62" s="3">
        <v>0</v>
      </c>
      <c r="Q62" s="38">
        <v>452.4</v>
      </c>
      <c r="R62" s="38">
        <v>58.811999999999998</v>
      </c>
      <c r="S62" s="3">
        <v>0</v>
      </c>
      <c r="T62" s="3">
        <v>0</v>
      </c>
      <c r="U62" s="38">
        <v>511.21199999999999</v>
      </c>
      <c r="V62" s="37" t="s">
        <v>1</v>
      </c>
    </row>
    <row r="63" spans="5:22" x14ac:dyDescent="0.25">
      <c r="E63" t="s">
        <v>292</v>
      </c>
      <c r="F63" t="s">
        <v>287</v>
      </c>
      <c r="G63" s="37" t="s">
        <v>1</v>
      </c>
      <c r="H63" s="37" t="s">
        <v>0</v>
      </c>
      <c r="I63" s="37" t="s">
        <v>284</v>
      </c>
      <c r="J63" s="37" t="s">
        <v>285</v>
      </c>
      <c r="K63" s="39">
        <v>189</v>
      </c>
      <c r="L63" s="39">
        <v>189</v>
      </c>
      <c r="M63" s="37" t="s">
        <v>275</v>
      </c>
      <c r="N63" s="37" t="s">
        <v>276</v>
      </c>
      <c r="O63" s="3">
        <v>0</v>
      </c>
      <c r="P63" s="3">
        <v>0</v>
      </c>
      <c r="Q63" s="38">
        <v>169.76</v>
      </c>
      <c r="R63" s="38">
        <v>22.0688</v>
      </c>
      <c r="S63" s="3">
        <v>0</v>
      </c>
      <c r="T63" s="3">
        <v>0</v>
      </c>
      <c r="U63" s="38">
        <v>191.8288</v>
      </c>
      <c r="V63" s="37" t="s">
        <v>1</v>
      </c>
    </row>
    <row r="64" spans="5:22" x14ac:dyDescent="0.25">
      <c r="E64" t="s">
        <v>292</v>
      </c>
      <c r="F64" t="s">
        <v>287</v>
      </c>
      <c r="G64" s="37" t="s">
        <v>1</v>
      </c>
      <c r="H64" s="37" t="s">
        <v>0</v>
      </c>
      <c r="I64" s="37" t="s">
        <v>284</v>
      </c>
      <c r="J64" s="37" t="s">
        <v>285</v>
      </c>
      <c r="K64" s="39">
        <v>188</v>
      </c>
      <c r="L64" s="39">
        <v>188</v>
      </c>
      <c r="M64" s="37" t="s">
        <v>150</v>
      </c>
      <c r="N64" s="37" t="s">
        <v>30</v>
      </c>
      <c r="O64" s="3">
        <v>0</v>
      </c>
      <c r="P64" s="3">
        <v>0</v>
      </c>
      <c r="Q64" s="38">
        <v>0</v>
      </c>
      <c r="R64" s="38">
        <v>0</v>
      </c>
      <c r="S64" s="3">
        <v>0</v>
      </c>
      <c r="T64" s="3">
        <v>0</v>
      </c>
      <c r="U64" s="38">
        <v>0</v>
      </c>
      <c r="V64" s="37" t="s">
        <v>1</v>
      </c>
    </row>
    <row r="65" spans="5:22" x14ac:dyDescent="0.25">
      <c r="E65" t="s">
        <v>292</v>
      </c>
      <c r="F65" t="s">
        <v>287</v>
      </c>
      <c r="G65" s="37" t="s">
        <v>1</v>
      </c>
      <c r="H65" s="37" t="s">
        <v>0</v>
      </c>
      <c r="I65" s="37" t="s">
        <v>284</v>
      </c>
      <c r="J65" s="37" t="s">
        <v>285</v>
      </c>
      <c r="K65" s="39">
        <v>187</v>
      </c>
      <c r="L65" s="39">
        <v>187</v>
      </c>
      <c r="M65" s="37" t="s">
        <v>259</v>
      </c>
      <c r="N65" s="37" t="s">
        <v>260</v>
      </c>
      <c r="O65" s="3">
        <v>0</v>
      </c>
      <c r="P65" s="3">
        <v>0</v>
      </c>
      <c r="Q65" s="38">
        <v>229.4</v>
      </c>
      <c r="R65" s="38">
        <v>29.822000000000003</v>
      </c>
      <c r="S65" s="3">
        <v>0</v>
      </c>
      <c r="T65" s="3">
        <v>0</v>
      </c>
      <c r="U65" s="38">
        <v>259.22199999999998</v>
      </c>
      <c r="V65" s="37" t="s">
        <v>1</v>
      </c>
    </row>
    <row r="66" spans="5:22" x14ac:dyDescent="0.25">
      <c r="E66" t="s">
        <v>292</v>
      </c>
      <c r="F66" t="s">
        <v>287</v>
      </c>
      <c r="G66" s="37" t="s">
        <v>1</v>
      </c>
      <c r="H66" s="37" t="s">
        <v>0</v>
      </c>
      <c r="I66" s="37" t="s">
        <v>284</v>
      </c>
      <c r="J66" s="37" t="s">
        <v>285</v>
      </c>
      <c r="K66" s="39">
        <v>186</v>
      </c>
      <c r="L66" s="39">
        <v>186</v>
      </c>
      <c r="M66" s="37" t="s">
        <v>269</v>
      </c>
      <c r="N66" s="37" t="s">
        <v>270</v>
      </c>
      <c r="O66" s="3">
        <v>0</v>
      </c>
      <c r="P66" s="3">
        <v>0</v>
      </c>
      <c r="Q66" s="38">
        <v>80</v>
      </c>
      <c r="R66" s="38">
        <v>10.4</v>
      </c>
      <c r="S66" s="3">
        <v>0</v>
      </c>
      <c r="T66" s="3">
        <v>0</v>
      </c>
      <c r="U66" s="38">
        <v>90.4</v>
      </c>
      <c r="V66" s="37" t="s">
        <v>1</v>
      </c>
    </row>
    <row r="67" spans="5:22" x14ac:dyDescent="0.25">
      <c r="E67" t="s">
        <v>292</v>
      </c>
      <c r="F67" t="s">
        <v>287</v>
      </c>
      <c r="G67" s="37" t="s">
        <v>1</v>
      </c>
      <c r="H67" s="37" t="s">
        <v>0</v>
      </c>
      <c r="I67" s="37" t="s">
        <v>284</v>
      </c>
      <c r="J67" s="37" t="s">
        <v>285</v>
      </c>
      <c r="K67" s="39">
        <v>185</v>
      </c>
      <c r="L67" s="39">
        <v>185</v>
      </c>
      <c r="M67" s="37" t="s">
        <v>255</v>
      </c>
      <c r="N67" s="37" t="s">
        <v>256</v>
      </c>
      <c r="O67" s="3">
        <v>0</v>
      </c>
      <c r="P67" s="3">
        <v>0</v>
      </c>
      <c r="Q67" s="38">
        <v>149.4</v>
      </c>
      <c r="R67" s="38">
        <v>19.422000000000001</v>
      </c>
      <c r="S67" s="3">
        <v>0</v>
      </c>
      <c r="T67" s="3">
        <v>0</v>
      </c>
      <c r="U67" s="38">
        <v>168.822</v>
      </c>
      <c r="V67" s="37" t="s">
        <v>1</v>
      </c>
    </row>
    <row r="68" spans="5:22" x14ac:dyDescent="0.25">
      <c r="E68" t="s">
        <v>292</v>
      </c>
      <c r="F68" t="s">
        <v>287</v>
      </c>
      <c r="G68" s="37" t="s">
        <v>1</v>
      </c>
      <c r="H68" s="37" t="s">
        <v>0</v>
      </c>
      <c r="I68" s="37" t="s">
        <v>284</v>
      </c>
      <c r="J68" s="37" t="s">
        <v>285</v>
      </c>
      <c r="K68" s="39">
        <v>184</v>
      </c>
      <c r="L68" s="39">
        <v>184</v>
      </c>
      <c r="M68" s="37" t="s">
        <v>253</v>
      </c>
      <c r="N68" s="37" t="s">
        <v>254</v>
      </c>
      <c r="O68" s="3">
        <v>0</v>
      </c>
      <c r="P68" s="3">
        <v>0</v>
      </c>
      <c r="Q68" s="38">
        <v>233.4</v>
      </c>
      <c r="R68" s="38">
        <v>30.342000000000002</v>
      </c>
      <c r="S68" s="3">
        <v>0</v>
      </c>
      <c r="T68" s="3">
        <v>0</v>
      </c>
      <c r="U68" s="38">
        <v>263.74200000000002</v>
      </c>
      <c r="V68" s="37" t="s">
        <v>1</v>
      </c>
    </row>
    <row r="69" spans="5:22" x14ac:dyDescent="0.25">
      <c r="E69" t="s">
        <v>292</v>
      </c>
      <c r="F69" t="s">
        <v>287</v>
      </c>
      <c r="G69" s="37" t="s">
        <v>1</v>
      </c>
      <c r="H69" s="37" t="s">
        <v>0</v>
      </c>
      <c r="I69" s="37" t="s">
        <v>284</v>
      </c>
      <c r="J69" s="37" t="s">
        <v>285</v>
      </c>
      <c r="K69" s="39">
        <v>183</v>
      </c>
      <c r="L69" s="39">
        <v>183</v>
      </c>
      <c r="M69" s="37" t="s">
        <v>261</v>
      </c>
      <c r="N69" s="37" t="s">
        <v>262</v>
      </c>
      <c r="O69" s="3">
        <v>0</v>
      </c>
      <c r="P69" s="3">
        <v>0</v>
      </c>
      <c r="Q69" s="38">
        <v>1258</v>
      </c>
      <c r="R69" s="38">
        <v>163.54</v>
      </c>
      <c r="S69" s="3">
        <v>0</v>
      </c>
      <c r="T69" s="3">
        <v>0</v>
      </c>
      <c r="U69" s="38">
        <v>1421.54</v>
      </c>
      <c r="V69" s="37" t="s">
        <v>1</v>
      </c>
    </row>
    <row r="70" spans="5:22" x14ac:dyDescent="0.25">
      <c r="E70" t="s">
        <v>292</v>
      </c>
      <c r="F70" t="s">
        <v>287</v>
      </c>
      <c r="G70" s="37" t="s">
        <v>1</v>
      </c>
      <c r="H70" s="37" t="s">
        <v>0</v>
      </c>
      <c r="I70" s="37" t="s">
        <v>284</v>
      </c>
      <c r="J70" s="37" t="s">
        <v>285</v>
      </c>
      <c r="K70" s="39">
        <v>182</v>
      </c>
      <c r="L70" s="39">
        <v>182</v>
      </c>
      <c r="M70" s="37" t="s">
        <v>273</v>
      </c>
      <c r="N70" s="37" t="s">
        <v>274</v>
      </c>
      <c r="O70" s="3">
        <v>0</v>
      </c>
      <c r="P70" s="3">
        <v>0</v>
      </c>
      <c r="Q70" s="38">
        <v>110</v>
      </c>
      <c r="R70" s="38">
        <v>14.3</v>
      </c>
      <c r="S70" s="3">
        <v>0</v>
      </c>
      <c r="T70" s="3">
        <v>0</v>
      </c>
      <c r="U70" s="38">
        <v>124.3</v>
      </c>
      <c r="V70" s="37" t="s">
        <v>1</v>
      </c>
    </row>
    <row r="71" spans="5:22" x14ac:dyDescent="0.25">
      <c r="E71" t="s">
        <v>292</v>
      </c>
      <c r="F71" t="s">
        <v>287</v>
      </c>
      <c r="G71" s="37" t="s">
        <v>1</v>
      </c>
      <c r="H71" s="37" t="s">
        <v>0</v>
      </c>
      <c r="I71" s="37" t="s">
        <v>284</v>
      </c>
      <c r="J71" s="37" t="s">
        <v>285</v>
      </c>
      <c r="K71" s="39">
        <v>181</v>
      </c>
      <c r="L71" s="39">
        <v>181</v>
      </c>
      <c r="M71" s="37" t="s">
        <v>273</v>
      </c>
      <c r="N71" s="37" t="s">
        <v>274</v>
      </c>
      <c r="O71" s="3">
        <v>0</v>
      </c>
      <c r="P71" s="3">
        <v>0</v>
      </c>
      <c r="Q71" s="38">
        <v>110</v>
      </c>
      <c r="R71" s="38">
        <v>14.3</v>
      </c>
      <c r="S71" s="3">
        <v>0</v>
      </c>
      <c r="T71" s="3">
        <v>0</v>
      </c>
      <c r="U71" s="38">
        <v>124.3</v>
      </c>
      <c r="V71" s="37" t="s">
        <v>1</v>
      </c>
    </row>
    <row r="72" spans="5:22" x14ac:dyDescent="0.25">
      <c r="E72" t="s">
        <v>292</v>
      </c>
      <c r="F72" t="s">
        <v>287</v>
      </c>
      <c r="G72" s="37" t="s">
        <v>1</v>
      </c>
      <c r="H72" s="37" t="s">
        <v>0</v>
      </c>
      <c r="I72" s="37" t="s">
        <v>284</v>
      </c>
      <c r="J72" s="37" t="s">
        <v>285</v>
      </c>
      <c r="K72" s="39">
        <v>180</v>
      </c>
      <c r="L72" s="39">
        <v>180</v>
      </c>
      <c r="M72" s="37" t="s">
        <v>273</v>
      </c>
      <c r="N72" s="37" t="s">
        <v>274</v>
      </c>
      <c r="O72" s="3">
        <v>0</v>
      </c>
      <c r="P72" s="3">
        <v>0</v>
      </c>
      <c r="Q72" s="38">
        <v>395.44</v>
      </c>
      <c r="R72" s="38">
        <v>51.407200000000003</v>
      </c>
      <c r="S72" s="3">
        <v>0</v>
      </c>
      <c r="T72" s="3">
        <v>0</v>
      </c>
      <c r="U72" s="38">
        <v>446.84719999999999</v>
      </c>
      <c r="V72" s="37" t="s">
        <v>1</v>
      </c>
    </row>
    <row r="73" spans="5:22" x14ac:dyDescent="0.25">
      <c r="E73" t="s">
        <v>292</v>
      </c>
      <c r="F73" t="s">
        <v>287</v>
      </c>
      <c r="G73" s="37" t="s">
        <v>1</v>
      </c>
      <c r="H73" s="37" t="s">
        <v>0</v>
      </c>
      <c r="I73" s="37" t="s">
        <v>284</v>
      </c>
      <c r="J73" s="37" t="s">
        <v>285</v>
      </c>
      <c r="K73" s="39">
        <v>179</v>
      </c>
      <c r="L73" s="39">
        <v>179</v>
      </c>
      <c r="M73" s="37" t="s">
        <v>273</v>
      </c>
      <c r="N73" s="37" t="s">
        <v>274</v>
      </c>
      <c r="O73" s="3">
        <v>0</v>
      </c>
      <c r="P73" s="3">
        <v>0</v>
      </c>
      <c r="Q73" s="38">
        <v>587</v>
      </c>
      <c r="R73" s="38">
        <v>76.31</v>
      </c>
      <c r="S73" s="3">
        <v>0</v>
      </c>
      <c r="T73" s="3">
        <v>0</v>
      </c>
      <c r="U73" s="38">
        <v>663.31</v>
      </c>
      <c r="V73" s="37" t="s">
        <v>1</v>
      </c>
    </row>
    <row r="74" spans="5:22" x14ac:dyDescent="0.25">
      <c r="E74" t="s">
        <v>292</v>
      </c>
      <c r="F74" t="s">
        <v>287</v>
      </c>
      <c r="G74" s="37" t="s">
        <v>1</v>
      </c>
      <c r="H74" s="37" t="s">
        <v>0</v>
      </c>
      <c r="I74" s="37" t="s">
        <v>284</v>
      </c>
      <c r="J74" s="37" t="s">
        <v>285</v>
      </c>
      <c r="K74" s="39">
        <v>178</v>
      </c>
      <c r="L74" s="39">
        <v>178</v>
      </c>
      <c r="M74" s="37" t="s">
        <v>271</v>
      </c>
      <c r="N74" s="37" t="s">
        <v>272</v>
      </c>
      <c r="O74" s="3">
        <v>0</v>
      </c>
      <c r="P74" s="3">
        <v>0</v>
      </c>
      <c r="Q74" s="38">
        <v>160</v>
      </c>
      <c r="R74" s="38">
        <v>20.8</v>
      </c>
      <c r="S74" s="3">
        <v>0</v>
      </c>
      <c r="T74" s="3">
        <v>0</v>
      </c>
      <c r="U74" s="38">
        <v>180.8</v>
      </c>
      <c r="V74" s="37" t="s">
        <v>1</v>
      </c>
    </row>
    <row r="75" spans="5:22" x14ac:dyDescent="0.25">
      <c r="E75" t="s">
        <v>292</v>
      </c>
      <c r="F75" t="s">
        <v>287</v>
      </c>
      <c r="G75" s="37" t="s">
        <v>1</v>
      </c>
      <c r="H75" s="37" t="s">
        <v>0</v>
      </c>
      <c r="I75" s="37" t="s">
        <v>284</v>
      </c>
      <c r="J75" s="37" t="s">
        <v>285</v>
      </c>
      <c r="K75" s="39">
        <v>177</v>
      </c>
      <c r="L75" s="39">
        <v>177</v>
      </c>
      <c r="M75" s="37" t="s">
        <v>269</v>
      </c>
      <c r="N75" s="37" t="s">
        <v>270</v>
      </c>
      <c r="O75" s="3">
        <v>0</v>
      </c>
      <c r="P75" s="3">
        <v>0</v>
      </c>
      <c r="Q75" s="38">
        <v>368</v>
      </c>
      <c r="R75" s="38">
        <v>47.84</v>
      </c>
      <c r="S75" s="3">
        <v>0</v>
      </c>
      <c r="T75" s="3">
        <v>0</v>
      </c>
      <c r="U75" s="38">
        <v>415.84000000000003</v>
      </c>
      <c r="V75" s="37" t="s">
        <v>1</v>
      </c>
    </row>
    <row r="76" spans="5:22" x14ac:dyDescent="0.25">
      <c r="E76" t="s">
        <v>292</v>
      </c>
      <c r="F76" t="s">
        <v>287</v>
      </c>
      <c r="G76" s="37" t="s">
        <v>1</v>
      </c>
      <c r="H76" s="37" t="s">
        <v>0</v>
      </c>
      <c r="I76" s="37" t="s">
        <v>284</v>
      </c>
      <c r="J76" s="37" t="s">
        <v>285</v>
      </c>
      <c r="K76" s="39">
        <v>176</v>
      </c>
      <c r="L76" s="39">
        <v>176</v>
      </c>
      <c r="M76" s="37" t="s">
        <v>267</v>
      </c>
      <c r="N76" s="37" t="s">
        <v>268</v>
      </c>
      <c r="O76" s="3">
        <v>0</v>
      </c>
      <c r="P76" s="3">
        <v>0</v>
      </c>
      <c r="Q76" s="38">
        <v>3498.88</v>
      </c>
      <c r="R76" s="38">
        <v>454.85440000000006</v>
      </c>
      <c r="S76" s="3">
        <v>0</v>
      </c>
      <c r="T76" s="3">
        <v>0</v>
      </c>
      <c r="U76" s="38">
        <v>3953.7344000000003</v>
      </c>
      <c r="V76" s="37" t="s">
        <v>1</v>
      </c>
    </row>
    <row r="77" spans="5:22" x14ac:dyDescent="0.25">
      <c r="E77" t="s">
        <v>292</v>
      </c>
      <c r="F77" t="s">
        <v>287</v>
      </c>
      <c r="G77" s="37" t="s">
        <v>1</v>
      </c>
      <c r="H77" s="37" t="s">
        <v>0</v>
      </c>
      <c r="I77" s="37" t="s">
        <v>284</v>
      </c>
      <c r="J77" s="37" t="s">
        <v>285</v>
      </c>
      <c r="K77" s="39">
        <v>175</v>
      </c>
      <c r="L77" s="39">
        <v>175</v>
      </c>
      <c r="M77" s="37" t="s">
        <v>265</v>
      </c>
      <c r="N77" s="37" t="s">
        <v>266</v>
      </c>
      <c r="O77" s="3">
        <v>0</v>
      </c>
      <c r="P77" s="3">
        <v>0</v>
      </c>
      <c r="Q77" s="38">
        <v>2247.58</v>
      </c>
      <c r="R77" s="38">
        <v>292.18540000000002</v>
      </c>
      <c r="S77" s="3">
        <v>0</v>
      </c>
      <c r="T77" s="3">
        <v>0</v>
      </c>
      <c r="U77" s="38">
        <v>2539.7653999999998</v>
      </c>
      <c r="V77" s="37" t="s">
        <v>1</v>
      </c>
    </row>
    <row r="78" spans="5:22" x14ac:dyDescent="0.25">
      <c r="E78" t="s">
        <v>292</v>
      </c>
      <c r="F78" t="s">
        <v>287</v>
      </c>
      <c r="G78" s="37" t="s">
        <v>1</v>
      </c>
      <c r="H78" s="37" t="s">
        <v>0</v>
      </c>
      <c r="I78" s="37" t="s">
        <v>284</v>
      </c>
      <c r="J78" s="37" t="s">
        <v>285</v>
      </c>
      <c r="K78" s="39">
        <v>174</v>
      </c>
      <c r="L78" s="39">
        <v>174</v>
      </c>
      <c r="M78" s="37" t="s">
        <v>263</v>
      </c>
      <c r="N78" s="37" t="s">
        <v>264</v>
      </c>
      <c r="O78" s="3">
        <v>0</v>
      </c>
      <c r="P78" s="3">
        <v>0</v>
      </c>
      <c r="Q78" s="38">
        <v>1193.5999999999999</v>
      </c>
      <c r="R78" s="38">
        <v>155.16800000000001</v>
      </c>
      <c r="S78" s="3">
        <v>0</v>
      </c>
      <c r="T78" s="3">
        <v>0</v>
      </c>
      <c r="U78" s="38">
        <v>1348.768</v>
      </c>
      <c r="V78" s="37" t="s">
        <v>1</v>
      </c>
    </row>
    <row r="79" spans="5:22" x14ac:dyDescent="0.25">
      <c r="E79" t="s">
        <v>292</v>
      </c>
      <c r="F79" t="s">
        <v>287</v>
      </c>
      <c r="G79" s="37" t="s">
        <v>1</v>
      </c>
      <c r="H79" s="37" t="s">
        <v>0</v>
      </c>
      <c r="I79" s="37" t="s">
        <v>284</v>
      </c>
      <c r="J79" s="37" t="s">
        <v>285</v>
      </c>
      <c r="K79" s="39">
        <v>173</v>
      </c>
      <c r="L79" s="39">
        <v>173</v>
      </c>
      <c r="M79" s="37" t="s">
        <v>263</v>
      </c>
      <c r="N79" s="37" t="s">
        <v>264</v>
      </c>
      <c r="O79" s="3">
        <v>0</v>
      </c>
      <c r="P79" s="3">
        <v>0</v>
      </c>
      <c r="Q79" s="38">
        <v>2130.4</v>
      </c>
      <c r="R79" s="38">
        <v>276.952</v>
      </c>
      <c r="S79" s="3">
        <v>0</v>
      </c>
      <c r="T79" s="3">
        <v>0</v>
      </c>
      <c r="U79" s="38">
        <v>2407.3519999999999</v>
      </c>
      <c r="V79" s="37" t="s">
        <v>1</v>
      </c>
    </row>
    <row r="80" spans="5:22" x14ac:dyDescent="0.25">
      <c r="E80" t="s">
        <v>292</v>
      </c>
      <c r="F80" t="s">
        <v>287</v>
      </c>
      <c r="G80" s="37" t="s">
        <v>1</v>
      </c>
      <c r="H80" s="37" t="s">
        <v>0</v>
      </c>
      <c r="I80" s="37" t="s">
        <v>284</v>
      </c>
      <c r="J80" s="37" t="s">
        <v>285</v>
      </c>
      <c r="K80" s="39">
        <v>172</v>
      </c>
      <c r="L80" s="39">
        <v>172</v>
      </c>
      <c r="M80" s="37" t="s">
        <v>253</v>
      </c>
      <c r="N80" s="37" t="s">
        <v>254</v>
      </c>
      <c r="O80" s="3">
        <v>0</v>
      </c>
      <c r="P80" s="3">
        <v>0</v>
      </c>
      <c r="Q80" s="38">
        <v>353</v>
      </c>
      <c r="R80" s="38">
        <v>45.89</v>
      </c>
      <c r="S80" s="3">
        <v>0</v>
      </c>
      <c r="T80" s="3">
        <v>0</v>
      </c>
      <c r="U80" s="38">
        <v>398.89</v>
      </c>
      <c r="V80" s="37" t="s">
        <v>1</v>
      </c>
    </row>
    <row r="81" spans="5:22" x14ac:dyDescent="0.25">
      <c r="E81" t="s">
        <v>292</v>
      </c>
      <c r="F81" t="s">
        <v>287</v>
      </c>
      <c r="G81" s="37" t="s">
        <v>1</v>
      </c>
      <c r="H81" s="37" t="s">
        <v>0</v>
      </c>
      <c r="I81" s="37" t="s">
        <v>284</v>
      </c>
      <c r="J81" s="37" t="s">
        <v>285</v>
      </c>
      <c r="K81" s="39">
        <v>171</v>
      </c>
      <c r="L81" s="39">
        <v>171</v>
      </c>
      <c r="M81" s="37" t="s">
        <v>261</v>
      </c>
      <c r="N81" s="37" t="s">
        <v>262</v>
      </c>
      <c r="O81" s="3">
        <v>0</v>
      </c>
      <c r="P81" s="3">
        <v>0</v>
      </c>
      <c r="Q81" s="38">
        <v>708</v>
      </c>
      <c r="R81" s="38">
        <v>92.04</v>
      </c>
      <c r="S81" s="3">
        <v>0</v>
      </c>
      <c r="T81" s="3">
        <v>0</v>
      </c>
      <c r="U81" s="38">
        <v>800.04</v>
      </c>
      <c r="V81" s="37" t="s">
        <v>1</v>
      </c>
    </row>
    <row r="82" spans="5:22" x14ac:dyDescent="0.25">
      <c r="E82" t="s">
        <v>292</v>
      </c>
      <c r="F82" t="s">
        <v>287</v>
      </c>
      <c r="G82" s="37" t="s">
        <v>1</v>
      </c>
      <c r="H82" s="37" t="s">
        <v>0</v>
      </c>
      <c r="I82" s="37" t="s">
        <v>284</v>
      </c>
      <c r="J82" s="37" t="s">
        <v>285</v>
      </c>
      <c r="K82" s="39">
        <v>170</v>
      </c>
      <c r="L82" s="39">
        <v>170</v>
      </c>
      <c r="M82" s="37" t="s">
        <v>259</v>
      </c>
      <c r="N82" s="37" t="s">
        <v>260</v>
      </c>
      <c r="O82" s="3">
        <v>0</v>
      </c>
      <c r="P82" s="3">
        <v>0</v>
      </c>
      <c r="Q82" s="38">
        <v>310.88</v>
      </c>
      <c r="R82" s="38">
        <v>40.414400000000001</v>
      </c>
      <c r="S82" s="3">
        <v>0</v>
      </c>
      <c r="T82" s="3">
        <v>0</v>
      </c>
      <c r="U82" s="38">
        <v>351.2944</v>
      </c>
      <c r="V82" s="37" t="s">
        <v>1</v>
      </c>
    </row>
    <row r="83" spans="5:22" x14ac:dyDescent="0.25">
      <c r="E83" t="s">
        <v>292</v>
      </c>
      <c r="F83" t="s">
        <v>287</v>
      </c>
      <c r="G83" s="37" t="s">
        <v>1</v>
      </c>
      <c r="H83" s="37" t="s">
        <v>0</v>
      </c>
      <c r="I83" s="37" t="s">
        <v>284</v>
      </c>
      <c r="J83" s="37" t="s">
        <v>285</v>
      </c>
      <c r="K83" s="39">
        <v>169</v>
      </c>
      <c r="L83" s="39">
        <v>169</v>
      </c>
      <c r="M83" s="37" t="s">
        <v>257</v>
      </c>
      <c r="N83" s="37" t="s">
        <v>258</v>
      </c>
      <c r="O83" s="3">
        <v>0</v>
      </c>
      <c r="P83" s="3">
        <v>0</v>
      </c>
      <c r="Q83" s="38">
        <v>395</v>
      </c>
      <c r="R83" s="38">
        <v>51.35</v>
      </c>
      <c r="S83" s="3">
        <v>0</v>
      </c>
      <c r="T83" s="3">
        <v>0</v>
      </c>
      <c r="U83" s="38">
        <v>446.35</v>
      </c>
      <c r="V83" s="37" t="s">
        <v>1</v>
      </c>
    </row>
    <row r="84" spans="5:22" x14ac:dyDescent="0.25">
      <c r="E84" t="s">
        <v>292</v>
      </c>
      <c r="F84" t="s">
        <v>287</v>
      </c>
      <c r="G84" s="37" t="s">
        <v>1</v>
      </c>
      <c r="H84" s="37" t="s">
        <v>0</v>
      </c>
      <c r="I84" s="37" t="s">
        <v>284</v>
      </c>
      <c r="J84" s="37" t="s">
        <v>285</v>
      </c>
      <c r="K84" s="39">
        <v>168</v>
      </c>
      <c r="L84" s="39">
        <v>168</v>
      </c>
      <c r="M84" s="37" t="s">
        <v>255</v>
      </c>
      <c r="N84" s="37" t="s">
        <v>256</v>
      </c>
      <c r="O84" s="3">
        <v>0</v>
      </c>
      <c r="P84" s="3">
        <v>0</v>
      </c>
      <c r="Q84" s="38">
        <v>306.10000000000002</v>
      </c>
      <c r="R84" s="38">
        <v>39.793000000000006</v>
      </c>
      <c r="S84" s="3">
        <v>0</v>
      </c>
      <c r="T84" s="3">
        <v>0</v>
      </c>
      <c r="U84" s="38">
        <v>345.89300000000003</v>
      </c>
      <c r="V84" s="37" t="s">
        <v>1</v>
      </c>
    </row>
    <row r="85" spans="5:22" ht="15.75" thickBot="1" x14ac:dyDescent="0.3">
      <c r="E85" t="s">
        <v>292</v>
      </c>
      <c r="F85" t="s">
        <v>287</v>
      </c>
      <c r="G85" s="37" t="s">
        <v>1</v>
      </c>
      <c r="H85" s="37" t="s">
        <v>0</v>
      </c>
      <c r="I85" s="37" t="s">
        <v>284</v>
      </c>
      <c r="J85" s="37" t="s">
        <v>285</v>
      </c>
      <c r="K85" s="39">
        <v>167</v>
      </c>
      <c r="L85" s="39">
        <v>167</v>
      </c>
      <c r="M85" s="37" t="s">
        <v>253</v>
      </c>
      <c r="N85" s="37" t="s">
        <v>254</v>
      </c>
      <c r="O85" s="3">
        <v>0</v>
      </c>
      <c r="P85" s="3">
        <v>0</v>
      </c>
      <c r="Q85" s="38">
        <v>398.92</v>
      </c>
      <c r="R85" s="38">
        <v>51.8596</v>
      </c>
      <c r="S85" s="3">
        <v>0</v>
      </c>
      <c r="T85" s="3">
        <v>0</v>
      </c>
      <c r="U85" s="38">
        <v>450.77960000000002</v>
      </c>
      <c r="V85" s="37" t="s">
        <v>1</v>
      </c>
    </row>
    <row r="86" spans="5:22" ht="15.75" thickBot="1" x14ac:dyDescent="0.3">
      <c r="E86" s="34" t="s">
        <v>93</v>
      </c>
      <c r="F86" s="35"/>
      <c r="G86" s="35"/>
      <c r="H86" s="35"/>
      <c r="I86" s="35"/>
      <c r="J86" s="35"/>
      <c r="K86" s="35"/>
      <c r="L86" s="35"/>
      <c r="M86" s="35"/>
      <c r="N86" s="36"/>
      <c r="O86" s="5">
        <f>+SUBTOTAL(9,Tabla2[VENTA EXENTA])</f>
        <v>0</v>
      </c>
      <c r="P86" s="5">
        <f>+SUBTOTAL(9,Tabla2[VENTA NO SUJETA])</f>
        <v>0</v>
      </c>
      <c r="Q86" s="5">
        <f>+SUBTOTAL(9,Tabla2[V. GRAVADA])</f>
        <v>56709.340000000004</v>
      </c>
      <c r="R86" s="5">
        <f>+SUBTOTAL(9,Tabla2[D.FISCAL])</f>
        <v>7372.2141999999976</v>
      </c>
      <c r="S86" s="5">
        <f>+SUBTOTAL(9,Tabla2[V CTA DE 3])</f>
        <v>0</v>
      </c>
      <c r="T86" s="5">
        <f>+SUBTOTAL(9,Tabla2[D. FISCAL A 3])</f>
        <v>0</v>
      </c>
      <c r="U86" s="5">
        <f>+SUBTOTAL(9,Tabla2[VENTA TOTAL])</f>
        <v>64081.554200000021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theme="4"/>
  </sheetPr>
  <dimension ref="B1:D23"/>
  <sheetViews>
    <sheetView showGridLines="0" zoomScale="85" zoomScaleNormal="85" workbookViewId="0">
      <selection activeCell="D6" sqref="D6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6" customWidth="1"/>
    <col min="5" max="5" width="7.85546875" customWidth="1"/>
  </cols>
  <sheetData>
    <row r="1" spans="2:4" ht="79.5" customHeight="1" thickBot="1" x14ac:dyDescent="0.3"/>
    <row r="2" spans="2:4" x14ac:dyDescent="0.25">
      <c r="B2" s="7" t="s">
        <v>17</v>
      </c>
      <c r="D2" s="13" t="s">
        <v>88</v>
      </c>
    </row>
    <row r="3" spans="2:4" x14ac:dyDescent="0.25">
      <c r="B3" s="7" t="s">
        <v>2</v>
      </c>
      <c r="D3" s="14"/>
    </row>
    <row r="4" spans="2:4" x14ac:dyDescent="0.25">
      <c r="B4" s="7" t="s">
        <v>3</v>
      </c>
      <c r="D4" s="17" t="s">
        <v>1</v>
      </c>
    </row>
    <row r="5" spans="2:4" x14ac:dyDescent="0.25">
      <c r="B5" s="26" t="s">
        <v>4</v>
      </c>
      <c r="D5" s="17" t="s">
        <v>252</v>
      </c>
    </row>
    <row r="6" spans="2:4" x14ac:dyDescent="0.25">
      <c r="B6" s="8" t="s">
        <v>85</v>
      </c>
      <c r="D6" s="17"/>
    </row>
    <row r="7" spans="2:4" x14ac:dyDescent="0.25">
      <c r="B7" s="8" t="s">
        <v>84</v>
      </c>
      <c r="D7" s="17"/>
    </row>
    <row r="8" spans="2:4" x14ac:dyDescent="0.25">
      <c r="B8" s="8" t="s">
        <v>83</v>
      </c>
      <c r="D8" s="19"/>
    </row>
    <row r="9" spans="2:4" x14ac:dyDescent="0.25">
      <c r="B9" s="7" t="s">
        <v>82</v>
      </c>
      <c r="D9" s="20">
        <f>+D8</f>
        <v>0</v>
      </c>
    </row>
    <row r="10" spans="2:4" x14ac:dyDescent="0.25">
      <c r="B10" s="7" t="s">
        <v>83</v>
      </c>
      <c r="D10" s="28">
        <f>+D9</f>
        <v>0</v>
      </c>
    </row>
    <row r="11" spans="2:4" x14ac:dyDescent="0.25">
      <c r="B11" s="7" t="s">
        <v>82</v>
      </c>
      <c r="D11" s="23">
        <f>+D10</f>
        <v>0</v>
      </c>
    </row>
    <row r="12" spans="2:4" x14ac:dyDescent="0.25">
      <c r="B12" s="7" t="s">
        <v>81</v>
      </c>
      <c r="D12" s="23">
        <v>0</v>
      </c>
    </row>
    <row r="13" spans="2:4" x14ac:dyDescent="0.25">
      <c r="B13" s="7" t="s">
        <v>80</v>
      </c>
      <c r="D13" s="10">
        <v>0</v>
      </c>
    </row>
    <row r="14" spans="2:4" x14ac:dyDescent="0.25">
      <c r="B14" s="7" t="s">
        <v>79</v>
      </c>
      <c r="D14" s="22">
        <v>0</v>
      </c>
    </row>
    <row r="15" spans="2:4" x14ac:dyDescent="0.25">
      <c r="B15" s="27" t="s">
        <v>78</v>
      </c>
      <c r="D15" s="22">
        <v>0</v>
      </c>
    </row>
    <row r="16" spans="2:4" x14ac:dyDescent="0.25">
      <c r="B16" s="27" t="s">
        <v>77</v>
      </c>
      <c r="D16" s="16">
        <v>0</v>
      </c>
    </row>
    <row r="17" spans="2:4" x14ac:dyDescent="0.25">
      <c r="B17" s="27" t="s">
        <v>76</v>
      </c>
      <c r="D17" s="10">
        <v>0</v>
      </c>
    </row>
    <row r="18" spans="2:4" x14ac:dyDescent="0.25">
      <c r="B18" s="27" t="s">
        <v>75</v>
      </c>
      <c r="D18" s="10">
        <v>0</v>
      </c>
    </row>
    <row r="19" spans="2:4" x14ac:dyDescent="0.25">
      <c r="B19" s="27" t="s">
        <v>74</v>
      </c>
      <c r="D19" s="10">
        <v>0</v>
      </c>
    </row>
    <row r="20" spans="2:4" x14ac:dyDescent="0.25">
      <c r="B20" s="27" t="s">
        <v>73</v>
      </c>
      <c r="D20" s="10">
        <v>0</v>
      </c>
    </row>
    <row r="21" spans="2:4" x14ac:dyDescent="0.25">
      <c r="B21" s="27" t="s">
        <v>72</v>
      </c>
      <c r="D21" s="10">
        <v>0</v>
      </c>
    </row>
    <row r="22" spans="2:4" x14ac:dyDescent="0.25">
      <c r="B22" s="27" t="s">
        <v>19</v>
      </c>
      <c r="D22" s="24">
        <f>SUM(D13:D21)</f>
        <v>0</v>
      </c>
    </row>
    <row r="23" spans="2:4" ht="15.75" thickBot="1" x14ac:dyDescent="0.3">
      <c r="B23" s="27" t="s">
        <v>18</v>
      </c>
      <c r="D23" s="25" t="s">
        <v>71</v>
      </c>
    </row>
  </sheetData>
  <dataValidations count="1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-0.249977111117893"/>
  </sheetPr>
  <dimension ref="A2:V5"/>
  <sheetViews>
    <sheetView workbookViewId="0">
      <selection activeCell="A3" sqref="A3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4.5703125" customWidth="1"/>
    <col min="6" max="6" width="11.42578125" customWidth="1"/>
    <col min="7" max="7" width="14.140625" customWidth="1"/>
    <col min="8" max="8" width="11.42578125" customWidth="1"/>
    <col min="9" max="9" width="15.140625" customWidth="1"/>
    <col min="11" max="11" width="11.42578125" customWidth="1"/>
    <col min="12" max="12" width="11.7109375" style="3" customWidth="1"/>
    <col min="13" max="13" width="13.42578125" style="3" customWidth="1"/>
    <col min="14" max="14" width="15.5703125" style="3" customWidth="1"/>
    <col min="15" max="15" width="14.85546875" style="3" customWidth="1"/>
    <col min="16" max="16" width="11.42578125" style="3"/>
    <col min="17" max="17" width="12.42578125" style="3" customWidth="1"/>
    <col min="18" max="18" width="12.85546875" style="3" customWidth="1"/>
    <col min="19" max="19" width="15.28515625" style="3" customWidth="1"/>
    <col min="20" max="20" width="15" style="3" customWidth="1"/>
    <col min="21" max="21" width="15.140625" style="3" customWidth="1"/>
    <col min="22" max="22" width="12.5703125" bestFit="1" customWidth="1"/>
  </cols>
  <sheetData>
    <row r="2" spans="1:22" x14ac:dyDescent="0.25">
      <c r="A2" t="s">
        <v>17</v>
      </c>
      <c r="B2" t="s">
        <v>2</v>
      </c>
      <c r="C2" t="s">
        <v>3</v>
      </c>
      <c r="D2" t="s">
        <v>4</v>
      </c>
      <c r="E2" t="s">
        <v>85</v>
      </c>
      <c r="F2" t="s">
        <v>84</v>
      </c>
      <c r="G2" t="s">
        <v>83</v>
      </c>
      <c r="H2" t="s">
        <v>82</v>
      </c>
      <c r="I2" t="s">
        <v>94</v>
      </c>
      <c r="J2" t="s">
        <v>95</v>
      </c>
      <c r="K2" t="s">
        <v>81</v>
      </c>
      <c r="L2" s="3" t="s">
        <v>80</v>
      </c>
      <c r="M2" s="3" t="s">
        <v>79</v>
      </c>
      <c r="N2" s="3" t="s">
        <v>78</v>
      </c>
      <c r="O2" s="3" t="s">
        <v>77</v>
      </c>
      <c r="P2" s="3" t="s">
        <v>76</v>
      </c>
      <c r="Q2" s="3" t="s">
        <v>75</v>
      </c>
      <c r="R2" s="3" t="s">
        <v>74</v>
      </c>
      <c r="S2" s="3" t="s">
        <v>73</v>
      </c>
      <c r="T2" s="3" t="s">
        <v>72</v>
      </c>
      <c r="U2" s="3" t="s">
        <v>19</v>
      </c>
      <c r="V2" t="s">
        <v>18</v>
      </c>
    </row>
    <row r="3" spans="1:22" s="3" customFormat="1" x14ac:dyDescent="0.25">
      <c r="A3"/>
      <c r="B3" s="1"/>
      <c r="C3"/>
      <c r="D3" s="1"/>
      <c r="E3"/>
      <c r="F3"/>
      <c r="G3"/>
      <c r="H3"/>
      <c r="I3"/>
      <c r="J3"/>
      <c r="K3"/>
      <c r="V3"/>
    </row>
    <row r="4" spans="1:22" s="3" customFormat="1" ht="15.75" thickBot="1" x14ac:dyDescent="0.3">
      <c r="A4"/>
      <c r="B4"/>
      <c r="C4"/>
      <c r="D4"/>
      <c r="E4"/>
      <c r="F4"/>
      <c r="G4"/>
      <c r="H4"/>
      <c r="I4"/>
      <c r="J4"/>
      <c r="K4"/>
      <c r="V4"/>
    </row>
    <row r="5" spans="1:22" ht="15.75" thickBot="1" x14ac:dyDescent="0.3">
      <c r="A5" s="40" t="s">
        <v>93</v>
      </c>
      <c r="B5" s="41"/>
      <c r="C5" s="41"/>
      <c r="D5" s="41"/>
      <c r="E5" s="41"/>
      <c r="F5" s="41"/>
      <c r="G5" s="41"/>
      <c r="H5" s="41"/>
      <c r="I5" s="41"/>
      <c r="J5" s="41"/>
      <c r="K5" s="42"/>
      <c r="L5" s="5">
        <f>+SUBTOTAL(9,Tabla3[V EXENTA])</f>
        <v>0</v>
      </c>
      <c r="M5" s="5">
        <f>+SUBTOTAL(9,Tabla3[VENTAS NO])</f>
        <v>0</v>
      </c>
      <c r="N5" s="5">
        <f>+SUBTOTAL(9,Tabla3[V NO SUJETAS])</f>
        <v>0</v>
      </c>
      <c r="O5" s="5">
        <f>+SUBTOTAL(9,Tabla3[V GRAVADAS])</f>
        <v>0</v>
      </c>
      <c r="P5" s="5">
        <f>+SUBTOTAL(9,Tabla3[EX IN CA])</f>
        <v>0</v>
      </c>
      <c r="Q5" s="5">
        <f>+SUBTOTAL(9,Tabla3[EX OUT CA])</f>
        <v>0</v>
      </c>
      <c r="R5" s="5">
        <f>+SUBTOTAL(9,Tabla3[EX SERVICE])</f>
        <v>0</v>
      </c>
      <c r="S5" s="5">
        <f>+SUBTOTAL(9,Tabla3[V ZONA FRAN])</f>
        <v>0</v>
      </c>
      <c r="T5" s="5">
        <f>+SUBTOTAL(9,Tabla3[V CTA A 3ERO])</f>
        <v>0</v>
      </c>
      <c r="U5" s="5">
        <f>+SUBTOTAL(9,Tabla3[TOTAL VENTA])</f>
        <v>0</v>
      </c>
      <c r="V5" s="3">
        <f>+U5/1.13</f>
        <v>0</v>
      </c>
    </row>
  </sheetData>
  <mergeCells count="1">
    <mergeCell ref="A5:K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00B0F0"/>
  </sheetPr>
  <dimension ref="A1:I115"/>
  <sheetViews>
    <sheetView topLeftCell="A55" workbookViewId="0">
      <selection activeCell="B68" sqref="B68"/>
    </sheetView>
  </sheetViews>
  <sheetFormatPr baseColWidth="10" defaultRowHeight="15" x14ac:dyDescent="0.25"/>
  <cols>
    <col min="1" max="1" width="15" style="1" bestFit="1" customWidth="1"/>
    <col min="2" max="2" width="48" bestFit="1" customWidth="1"/>
    <col min="5" max="5" width="17.28515625" bestFit="1" customWidth="1"/>
    <col min="9" max="9" width="11.42578125" style="2"/>
  </cols>
  <sheetData>
    <row r="1" spans="1:8" x14ac:dyDescent="0.25">
      <c r="A1" s="1" t="s">
        <v>70</v>
      </c>
      <c r="B1" t="s">
        <v>69</v>
      </c>
    </row>
    <row r="2" spans="1:8" x14ac:dyDescent="0.25">
      <c r="A2" s="1" t="s">
        <v>68</v>
      </c>
      <c r="B2" t="s">
        <v>67</v>
      </c>
      <c r="E2" s="1"/>
      <c r="F2" s="1"/>
      <c r="G2" s="1"/>
      <c r="H2" s="1"/>
    </row>
    <row r="3" spans="1:8" x14ac:dyDescent="0.25">
      <c r="A3" s="1" t="s">
        <v>66</v>
      </c>
      <c r="B3" t="s">
        <v>65</v>
      </c>
      <c r="E3" s="1"/>
      <c r="F3" s="1"/>
      <c r="G3" s="1"/>
      <c r="H3" s="1"/>
    </row>
    <row r="4" spans="1:8" x14ac:dyDescent="0.25">
      <c r="A4" s="1" t="s">
        <v>64</v>
      </c>
      <c r="B4" t="s">
        <v>63</v>
      </c>
      <c r="E4" s="1"/>
      <c r="F4" s="1"/>
      <c r="G4" s="1"/>
      <c r="H4" s="1"/>
    </row>
    <row r="5" spans="1:8" x14ac:dyDescent="0.25">
      <c r="A5" s="1" t="s">
        <v>62</v>
      </c>
      <c r="B5" t="s">
        <v>61</v>
      </c>
      <c r="E5" s="1"/>
      <c r="F5" s="1"/>
      <c r="G5" s="1"/>
      <c r="H5" s="1"/>
    </row>
    <row r="6" spans="1:8" x14ac:dyDescent="0.25">
      <c r="A6" s="1" t="s">
        <v>60</v>
      </c>
      <c r="B6" t="s">
        <v>59</v>
      </c>
      <c r="E6" s="1"/>
      <c r="F6" s="1"/>
      <c r="G6" s="1"/>
      <c r="H6" s="1"/>
    </row>
    <row r="7" spans="1:8" x14ac:dyDescent="0.25">
      <c r="A7" s="1" t="s">
        <v>58</v>
      </c>
      <c r="B7" t="s">
        <v>57</v>
      </c>
      <c r="E7" s="1"/>
      <c r="F7" s="1"/>
      <c r="G7" s="1"/>
      <c r="H7" s="1"/>
    </row>
    <row r="8" spans="1:8" x14ac:dyDescent="0.25">
      <c r="A8" s="1" t="s">
        <v>56</v>
      </c>
      <c r="B8" t="s">
        <v>55</v>
      </c>
      <c r="E8" s="1"/>
      <c r="F8" s="1"/>
      <c r="G8" s="1"/>
      <c r="H8" s="1"/>
    </row>
    <row r="9" spans="1:8" x14ac:dyDescent="0.25">
      <c r="A9" s="1" t="s">
        <v>54</v>
      </c>
      <c r="B9" t="s">
        <v>53</v>
      </c>
      <c r="E9" s="1"/>
      <c r="F9" s="1"/>
      <c r="G9" s="1"/>
      <c r="H9" s="1"/>
    </row>
    <row r="10" spans="1:8" x14ac:dyDescent="0.25">
      <c r="A10" s="1" t="s">
        <v>52</v>
      </c>
      <c r="B10" t="s">
        <v>51</v>
      </c>
      <c r="E10" s="1"/>
      <c r="F10" s="1"/>
      <c r="G10" s="1"/>
      <c r="H10" s="1"/>
    </row>
    <row r="11" spans="1:8" x14ac:dyDescent="0.25">
      <c r="A11" s="1" t="s">
        <v>50</v>
      </c>
      <c r="B11" t="s">
        <v>49</v>
      </c>
      <c r="E11" s="1"/>
      <c r="F11" s="1"/>
      <c r="G11" s="1"/>
      <c r="H11" s="1"/>
    </row>
    <row r="12" spans="1:8" x14ac:dyDescent="0.25">
      <c r="A12" s="1" t="s">
        <v>48</v>
      </c>
      <c r="B12" t="s">
        <v>47</v>
      </c>
      <c r="E12" s="1"/>
      <c r="F12" s="1"/>
      <c r="G12" s="1"/>
      <c r="H12" s="1"/>
    </row>
    <row r="13" spans="1:8" x14ac:dyDescent="0.25">
      <c r="A13" s="1" t="s">
        <v>46</v>
      </c>
      <c r="B13" t="s">
        <v>45</v>
      </c>
    </row>
    <row r="14" spans="1:8" x14ac:dyDescent="0.25">
      <c r="A14" s="1" t="s">
        <v>44</v>
      </c>
      <c r="B14" t="s">
        <v>43</v>
      </c>
    </row>
    <row r="15" spans="1:8" x14ac:dyDescent="0.25">
      <c r="A15" s="1" t="s">
        <v>42</v>
      </c>
      <c r="B15" t="s">
        <v>41</v>
      </c>
    </row>
    <row r="16" spans="1:8" x14ac:dyDescent="0.25">
      <c r="A16" s="1" t="s">
        <v>40</v>
      </c>
      <c r="B16" t="s">
        <v>39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36</v>
      </c>
      <c r="B18" t="s">
        <v>35</v>
      </c>
    </row>
    <row r="19" spans="1:2" x14ac:dyDescent="0.25">
      <c r="A19" s="1" t="s">
        <v>34</v>
      </c>
      <c r="B19" t="s">
        <v>33</v>
      </c>
    </row>
    <row r="20" spans="1:2" x14ac:dyDescent="0.25">
      <c r="A20" s="1" t="s">
        <v>32</v>
      </c>
      <c r="B20" t="s">
        <v>31</v>
      </c>
    </row>
    <row r="21" spans="1:2" x14ac:dyDescent="0.25">
      <c r="A21" s="1" t="s">
        <v>96</v>
      </c>
      <c r="B21" t="s">
        <v>97</v>
      </c>
    </row>
    <row r="22" spans="1:2" x14ac:dyDescent="0.25">
      <c r="A22" s="1" t="s">
        <v>98</v>
      </c>
      <c r="B22" t="s">
        <v>99</v>
      </c>
    </row>
    <row r="23" spans="1:2" x14ac:dyDescent="0.25">
      <c r="A23" s="1" t="s">
        <v>100</v>
      </c>
      <c r="B23" t="s">
        <v>101</v>
      </c>
    </row>
    <row r="24" spans="1:2" x14ac:dyDescent="0.25">
      <c r="A24" s="1" t="s">
        <v>102</v>
      </c>
      <c r="B24" t="s">
        <v>103</v>
      </c>
    </row>
    <row r="25" spans="1:2" x14ac:dyDescent="0.25">
      <c r="A25" s="1" t="s">
        <v>104</v>
      </c>
      <c r="B25" t="s">
        <v>105</v>
      </c>
    </row>
    <row r="26" spans="1:2" x14ac:dyDescent="0.25">
      <c r="A26" s="1" t="s">
        <v>106</v>
      </c>
      <c r="B26" t="s">
        <v>107</v>
      </c>
    </row>
    <row r="27" spans="1:2" x14ac:dyDescent="0.25">
      <c r="A27" s="1" t="s">
        <v>108</v>
      </c>
      <c r="B27" t="s">
        <v>109</v>
      </c>
    </row>
    <row r="28" spans="1:2" x14ac:dyDescent="0.25">
      <c r="A28" s="1" t="s">
        <v>110</v>
      </c>
      <c r="B28" t="s">
        <v>111</v>
      </c>
    </row>
    <row r="29" spans="1:2" x14ac:dyDescent="0.25">
      <c r="A29" s="1" t="s">
        <v>112</v>
      </c>
      <c r="B29" t="s">
        <v>113</v>
      </c>
    </row>
    <row r="30" spans="1:2" x14ac:dyDescent="0.25">
      <c r="A30" s="1" t="s">
        <v>114</v>
      </c>
      <c r="B30" t="s">
        <v>115</v>
      </c>
    </row>
    <row r="31" spans="1:2" x14ac:dyDescent="0.25">
      <c r="A31" s="1" t="s">
        <v>116</v>
      </c>
      <c r="B31" t="s">
        <v>117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121</v>
      </c>
    </row>
    <row r="34" spans="1:2" x14ac:dyDescent="0.25">
      <c r="A34" s="1" t="s">
        <v>122</v>
      </c>
      <c r="B34" t="s">
        <v>123</v>
      </c>
    </row>
    <row r="35" spans="1:2" x14ac:dyDescent="0.25">
      <c r="A35" s="1" t="s">
        <v>124</v>
      </c>
      <c r="B35" t="s">
        <v>125</v>
      </c>
    </row>
    <row r="36" spans="1:2" x14ac:dyDescent="0.25">
      <c r="A36" s="1" t="s">
        <v>126</v>
      </c>
      <c r="B36" t="s">
        <v>127</v>
      </c>
    </row>
    <row r="37" spans="1:2" x14ac:dyDescent="0.25">
      <c r="A37" s="1" t="s">
        <v>128</v>
      </c>
      <c r="B37" t="s">
        <v>129</v>
      </c>
    </row>
    <row r="38" spans="1:2" x14ac:dyDescent="0.25">
      <c r="A38" s="1" t="s">
        <v>130</v>
      </c>
      <c r="B38" t="s">
        <v>131</v>
      </c>
    </row>
    <row r="39" spans="1:2" x14ac:dyDescent="0.25">
      <c r="A39" s="1" t="s">
        <v>132</v>
      </c>
      <c r="B39" t="s">
        <v>133</v>
      </c>
    </row>
    <row r="40" spans="1:2" x14ac:dyDescent="0.25">
      <c r="A40" s="1" t="s">
        <v>134</v>
      </c>
      <c r="B40" t="s">
        <v>135</v>
      </c>
    </row>
    <row r="41" spans="1:2" x14ac:dyDescent="0.25">
      <c r="A41" s="1" t="s">
        <v>136</v>
      </c>
      <c r="B41" t="s">
        <v>137</v>
      </c>
    </row>
    <row r="42" spans="1:2" x14ac:dyDescent="0.25">
      <c r="A42" s="1" t="s">
        <v>138</v>
      </c>
      <c r="B42" t="s">
        <v>139</v>
      </c>
    </row>
    <row r="43" spans="1:2" x14ac:dyDescent="0.25">
      <c r="A43" s="1" t="s">
        <v>140</v>
      </c>
      <c r="B43" t="s">
        <v>141</v>
      </c>
    </row>
    <row r="44" spans="1:2" x14ac:dyDescent="0.25">
      <c r="A44" s="1" t="s">
        <v>142</v>
      </c>
      <c r="B44" t="s">
        <v>143</v>
      </c>
    </row>
    <row r="45" spans="1:2" x14ac:dyDescent="0.25">
      <c r="A45" s="1" t="s">
        <v>144</v>
      </c>
      <c r="B45" t="s">
        <v>145</v>
      </c>
    </row>
    <row r="46" spans="1:2" x14ac:dyDescent="0.25">
      <c r="A46" s="1" t="s">
        <v>146</v>
      </c>
      <c r="B46" t="s">
        <v>147</v>
      </c>
    </row>
    <row r="47" spans="1:2" x14ac:dyDescent="0.25">
      <c r="A47" s="1" t="s">
        <v>148</v>
      </c>
      <c r="B47" t="s">
        <v>149</v>
      </c>
    </row>
    <row r="48" spans="1:2" x14ac:dyDescent="0.25">
      <c r="A48" s="1" t="s">
        <v>150</v>
      </c>
      <c r="B48" s="1" t="s">
        <v>30</v>
      </c>
    </row>
    <row r="49" spans="1:2" x14ac:dyDescent="0.25">
      <c r="A49" s="1" t="s">
        <v>151</v>
      </c>
      <c r="B49" t="s">
        <v>152</v>
      </c>
    </row>
    <row r="50" spans="1:2" x14ac:dyDescent="0.25">
      <c r="A50" s="1" t="s">
        <v>153</v>
      </c>
      <c r="B50" t="s">
        <v>154</v>
      </c>
    </row>
    <row r="51" spans="1:2" x14ac:dyDescent="0.25">
      <c r="A51" s="1" t="s">
        <v>155</v>
      </c>
      <c r="B51" t="s">
        <v>156</v>
      </c>
    </row>
    <row r="52" spans="1:2" x14ac:dyDescent="0.25">
      <c r="A52" s="1" t="s">
        <v>157</v>
      </c>
      <c r="B52" t="s">
        <v>158</v>
      </c>
    </row>
    <row r="53" spans="1:2" x14ac:dyDescent="0.25">
      <c r="A53" s="1" t="s">
        <v>159</v>
      </c>
      <c r="B53" t="s">
        <v>160</v>
      </c>
    </row>
    <row r="54" spans="1:2" x14ac:dyDescent="0.25">
      <c r="A54" s="1" t="s">
        <v>161</v>
      </c>
      <c r="B54" t="s">
        <v>162</v>
      </c>
    </row>
    <row r="55" spans="1:2" x14ac:dyDescent="0.25">
      <c r="A55" s="1" t="s">
        <v>163</v>
      </c>
      <c r="B55" t="s">
        <v>164</v>
      </c>
    </row>
    <row r="56" spans="1:2" x14ac:dyDescent="0.25">
      <c r="A56" s="1" t="s">
        <v>29</v>
      </c>
      <c r="B56" t="s">
        <v>165</v>
      </c>
    </row>
    <row r="57" spans="1:2" x14ac:dyDescent="0.25">
      <c r="A57" s="1" t="s">
        <v>166</v>
      </c>
      <c r="B57" t="s">
        <v>167</v>
      </c>
    </row>
    <row r="58" spans="1:2" x14ac:dyDescent="0.25">
      <c r="A58" s="1" t="s">
        <v>168</v>
      </c>
      <c r="B58" t="s">
        <v>169</v>
      </c>
    </row>
    <row r="59" spans="1:2" x14ac:dyDescent="0.25">
      <c r="A59" s="1" t="s">
        <v>170</v>
      </c>
      <c r="B59" t="s">
        <v>171</v>
      </c>
    </row>
    <row r="60" spans="1:2" x14ac:dyDescent="0.25">
      <c r="A60" s="1" t="s">
        <v>172</v>
      </c>
      <c r="B60" t="s">
        <v>173</v>
      </c>
    </row>
    <row r="61" spans="1:2" x14ac:dyDescent="0.25">
      <c r="A61" s="1" t="s">
        <v>174</v>
      </c>
      <c r="B61" t="s">
        <v>175</v>
      </c>
    </row>
    <row r="62" spans="1:2" x14ac:dyDescent="0.25">
      <c r="A62" s="1" t="s">
        <v>176</v>
      </c>
      <c r="B62" t="s">
        <v>177</v>
      </c>
    </row>
    <row r="63" spans="1:2" x14ac:dyDescent="0.25">
      <c r="A63" s="1" t="s">
        <v>178</v>
      </c>
      <c r="B63" t="s">
        <v>179</v>
      </c>
    </row>
    <row r="64" spans="1:2" x14ac:dyDescent="0.25">
      <c r="A64" s="1" t="s">
        <v>180</v>
      </c>
      <c r="B64" t="s">
        <v>181</v>
      </c>
    </row>
    <row r="65" spans="1:2" x14ac:dyDescent="0.25">
      <c r="A65" s="1" t="s">
        <v>182</v>
      </c>
      <c r="B65" t="s">
        <v>183</v>
      </c>
    </row>
    <row r="66" spans="1:2" x14ac:dyDescent="0.25">
      <c r="A66" s="1" t="s">
        <v>184</v>
      </c>
      <c r="B66" t="s">
        <v>185</v>
      </c>
    </row>
    <row r="67" spans="1:2" x14ac:dyDescent="0.25">
      <c r="A67" s="1" t="s">
        <v>186</v>
      </c>
      <c r="B67" t="s">
        <v>187</v>
      </c>
    </row>
    <row r="68" spans="1:2" x14ac:dyDescent="0.25">
      <c r="A68" s="1" t="s">
        <v>188</v>
      </c>
      <c r="B68" t="s">
        <v>189</v>
      </c>
    </row>
    <row r="69" spans="1:2" x14ac:dyDescent="0.25">
      <c r="A69" s="1" t="s">
        <v>190</v>
      </c>
      <c r="B69" t="s">
        <v>191</v>
      </c>
    </row>
    <row r="70" spans="1:2" x14ac:dyDescent="0.25">
      <c r="A70" s="1" t="s">
        <v>192</v>
      </c>
      <c r="B70" t="s">
        <v>193</v>
      </c>
    </row>
    <row r="71" spans="1:2" x14ac:dyDescent="0.25">
      <c r="A71" s="1" t="s">
        <v>194</v>
      </c>
      <c r="B71" t="s">
        <v>195</v>
      </c>
    </row>
    <row r="72" spans="1:2" x14ac:dyDescent="0.25">
      <c r="A72" s="1" t="s">
        <v>196</v>
      </c>
      <c r="B72" t="s">
        <v>197</v>
      </c>
    </row>
    <row r="73" spans="1:2" x14ac:dyDescent="0.25">
      <c r="A73" s="1" t="s">
        <v>198</v>
      </c>
      <c r="B73" t="s">
        <v>199</v>
      </c>
    </row>
    <row r="74" spans="1:2" x14ac:dyDescent="0.25">
      <c r="A74" s="1" t="s">
        <v>200</v>
      </c>
      <c r="B74" t="s">
        <v>201</v>
      </c>
    </row>
    <row r="75" spans="1:2" x14ac:dyDescent="0.25">
      <c r="A75" s="1" t="s">
        <v>202</v>
      </c>
      <c r="B75" t="s">
        <v>203</v>
      </c>
    </row>
    <row r="76" spans="1:2" x14ac:dyDescent="0.25">
      <c r="A76" s="1" t="s">
        <v>204</v>
      </c>
      <c r="B76" t="s">
        <v>205</v>
      </c>
    </row>
    <row r="77" spans="1:2" x14ac:dyDescent="0.25">
      <c r="A77" s="1" t="s">
        <v>206</v>
      </c>
      <c r="B77" t="s">
        <v>207</v>
      </c>
    </row>
    <row r="78" spans="1:2" x14ac:dyDescent="0.25">
      <c r="A78" s="1" t="s">
        <v>208</v>
      </c>
      <c r="B78" s="31" t="s">
        <v>209</v>
      </c>
    </row>
    <row r="79" spans="1:2" x14ac:dyDescent="0.25">
      <c r="A79" s="1" t="s">
        <v>210</v>
      </c>
      <c r="B79" t="s">
        <v>211</v>
      </c>
    </row>
    <row r="80" spans="1:2" x14ac:dyDescent="0.25">
      <c r="A80" s="1" t="s">
        <v>212</v>
      </c>
      <c r="B80" t="s">
        <v>213</v>
      </c>
    </row>
    <row r="81" spans="1:2" x14ac:dyDescent="0.25">
      <c r="A81" s="1" t="s">
        <v>214</v>
      </c>
      <c r="B81" t="s">
        <v>215</v>
      </c>
    </row>
    <row r="82" spans="1:2" x14ac:dyDescent="0.25">
      <c r="A82" s="1" t="s">
        <v>216</v>
      </c>
      <c r="B82" t="s">
        <v>217</v>
      </c>
    </row>
    <row r="83" spans="1:2" x14ac:dyDescent="0.25">
      <c r="A83" s="1" t="s">
        <v>218</v>
      </c>
      <c r="B83" t="s">
        <v>219</v>
      </c>
    </row>
    <row r="84" spans="1:2" x14ac:dyDescent="0.25">
      <c r="A84" s="1" t="s">
        <v>220</v>
      </c>
      <c r="B84" t="s">
        <v>221</v>
      </c>
    </row>
    <row r="85" spans="1:2" x14ac:dyDescent="0.25">
      <c r="A85" s="1" t="s">
        <v>222</v>
      </c>
      <c r="B85" t="s">
        <v>223</v>
      </c>
    </row>
    <row r="86" spans="1:2" x14ac:dyDescent="0.25">
      <c r="A86" s="1" t="s">
        <v>224</v>
      </c>
      <c r="B86" t="s">
        <v>225</v>
      </c>
    </row>
    <row r="87" spans="1:2" x14ac:dyDescent="0.25">
      <c r="A87" s="1" t="s">
        <v>226</v>
      </c>
      <c r="B87" t="s">
        <v>227</v>
      </c>
    </row>
    <row r="88" spans="1:2" x14ac:dyDescent="0.25">
      <c r="A88" s="1" t="s">
        <v>228</v>
      </c>
      <c r="B88" t="s">
        <v>229</v>
      </c>
    </row>
    <row r="89" spans="1:2" x14ac:dyDescent="0.25">
      <c r="A89" s="1" t="s">
        <v>230</v>
      </c>
      <c r="B89" t="s">
        <v>231</v>
      </c>
    </row>
    <row r="90" spans="1:2" x14ac:dyDescent="0.25">
      <c r="A90" s="1" t="s">
        <v>232</v>
      </c>
      <c r="B90" t="s">
        <v>233</v>
      </c>
    </row>
    <row r="91" spans="1:2" x14ac:dyDescent="0.25">
      <c r="A91" s="1" t="s">
        <v>234</v>
      </c>
      <c r="B91" t="s">
        <v>235</v>
      </c>
    </row>
    <row r="92" spans="1:2" x14ac:dyDescent="0.25">
      <c r="A92" s="1" t="s">
        <v>236</v>
      </c>
      <c r="B92" s="32" t="s">
        <v>237</v>
      </c>
    </row>
    <row r="93" spans="1:2" x14ac:dyDescent="0.25">
      <c r="A93" s="1" t="s">
        <v>238</v>
      </c>
      <c r="B93" t="s">
        <v>239</v>
      </c>
    </row>
    <row r="94" spans="1:2" x14ac:dyDescent="0.25">
      <c r="A94" s="1" t="s">
        <v>240</v>
      </c>
      <c r="B94" t="s">
        <v>241</v>
      </c>
    </row>
    <row r="95" spans="1:2" x14ac:dyDescent="0.25">
      <c r="A95" s="1" t="s">
        <v>242</v>
      </c>
      <c r="B95" t="s">
        <v>243</v>
      </c>
    </row>
    <row r="96" spans="1:2" x14ac:dyDescent="0.25">
      <c r="A96" s="1" t="s">
        <v>244</v>
      </c>
      <c r="B96" t="s">
        <v>245</v>
      </c>
    </row>
    <row r="97" spans="1:2" x14ac:dyDescent="0.25">
      <c r="A97" s="1" t="s">
        <v>246</v>
      </c>
      <c r="B97" t="s">
        <v>247</v>
      </c>
    </row>
    <row r="98" spans="1:2" x14ac:dyDescent="0.25">
      <c r="A98" s="1" t="s">
        <v>248</v>
      </c>
      <c r="B98" t="s">
        <v>249</v>
      </c>
    </row>
    <row r="99" spans="1:2" x14ac:dyDescent="0.25">
      <c r="A99" s="1" t="s">
        <v>250</v>
      </c>
      <c r="B99" t="s">
        <v>251</v>
      </c>
    </row>
    <row r="100" spans="1:2" x14ac:dyDescent="0.25">
      <c r="A100" s="1" t="s">
        <v>253</v>
      </c>
      <c r="B100" s="33" t="s">
        <v>254</v>
      </c>
    </row>
    <row r="101" spans="1:2" x14ac:dyDescent="0.25">
      <c r="A101" s="1" t="s">
        <v>255</v>
      </c>
      <c r="B101" s="33" t="s">
        <v>256</v>
      </c>
    </row>
    <row r="102" spans="1:2" x14ac:dyDescent="0.25">
      <c r="A102" s="1" t="s">
        <v>257</v>
      </c>
      <c r="B102" t="s">
        <v>258</v>
      </c>
    </row>
    <row r="103" spans="1:2" x14ac:dyDescent="0.25">
      <c r="A103" s="1" t="s">
        <v>259</v>
      </c>
      <c r="B103" t="s">
        <v>260</v>
      </c>
    </row>
    <row r="104" spans="1:2" x14ac:dyDescent="0.25">
      <c r="A104" s="1" t="s">
        <v>261</v>
      </c>
      <c r="B104" t="s">
        <v>262</v>
      </c>
    </row>
    <row r="105" spans="1:2" x14ac:dyDescent="0.25">
      <c r="A105" s="1" t="s">
        <v>263</v>
      </c>
      <c r="B105" t="s">
        <v>264</v>
      </c>
    </row>
    <row r="106" spans="1:2" x14ac:dyDescent="0.25">
      <c r="A106" s="1" t="s">
        <v>265</v>
      </c>
      <c r="B106" t="s">
        <v>266</v>
      </c>
    </row>
    <row r="107" spans="1:2" x14ac:dyDescent="0.25">
      <c r="A107" s="1" t="s">
        <v>267</v>
      </c>
      <c r="B107" t="s">
        <v>268</v>
      </c>
    </row>
    <row r="108" spans="1:2" x14ac:dyDescent="0.25">
      <c r="A108" s="1" t="s">
        <v>269</v>
      </c>
      <c r="B108" t="s">
        <v>270</v>
      </c>
    </row>
    <row r="109" spans="1:2" x14ac:dyDescent="0.25">
      <c r="A109" s="1" t="s">
        <v>271</v>
      </c>
      <c r="B109" t="s">
        <v>272</v>
      </c>
    </row>
    <row r="110" spans="1:2" x14ac:dyDescent="0.25">
      <c r="A110" s="1" t="s">
        <v>273</v>
      </c>
      <c r="B110" t="s">
        <v>274</v>
      </c>
    </row>
    <row r="111" spans="1:2" x14ac:dyDescent="0.25">
      <c r="A111" s="1" t="s">
        <v>275</v>
      </c>
      <c r="B111" t="s">
        <v>276</v>
      </c>
    </row>
    <row r="112" spans="1:2" x14ac:dyDescent="0.25">
      <c r="A112" s="1" t="s">
        <v>277</v>
      </c>
      <c r="B112" t="s">
        <v>278</v>
      </c>
    </row>
    <row r="113" spans="1:2" x14ac:dyDescent="0.25">
      <c r="A113" s="1" t="s">
        <v>279</v>
      </c>
      <c r="B113" t="s">
        <v>280</v>
      </c>
    </row>
    <row r="114" spans="1:2" x14ac:dyDescent="0.25">
      <c r="A114" s="1" t="s">
        <v>281</v>
      </c>
      <c r="B114" t="s">
        <v>282</v>
      </c>
    </row>
    <row r="115" spans="1:2" x14ac:dyDescent="0.25">
      <c r="A115" s="1" t="s">
        <v>331</v>
      </c>
      <c r="B115" t="s">
        <v>332</v>
      </c>
    </row>
  </sheetData>
  <conditionalFormatting sqref="A1:A1048576">
    <cfRule type="duplicateValues" dxfId="0" priority="1"/>
  </conditionalFormatting>
  <dataValidations count="1">
    <dataValidation allowBlank="1" showInputMessage="1" showErrorMessage="1" errorTitle="Error" error="debe ingresar un nombre que tenga entre 3 y 40 carácteres " promptTitle=" " sqref="B78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560"/>
  <sheetViews>
    <sheetView topLeftCell="A537" workbookViewId="0">
      <selection activeCell="E537" sqref="E1:E1048576"/>
    </sheetView>
  </sheetViews>
  <sheetFormatPr baseColWidth="10" defaultRowHeight="15" x14ac:dyDescent="0.25"/>
  <sheetData>
    <row r="1" spans="1:2" x14ac:dyDescent="0.25">
      <c r="A1">
        <v>2701</v>
      </c>
      <c r="B1">
        <v>2701</v>
      </c>
    </row>
    <row r="2" spans="1:2" x14ac:dyDescent="0.25">
      <c r="A2">
        <v>2702</v>
      </c>
      <c r="B2">
        <v>2702</v>
      </c>
    </row>
    <row r="3" spans="1:2" x14ac:dyDescent="0.25">
      <c r="A3">
        <v>2703</v>
      </c>
      <c r="B3">
        <v>2703</v>
      </c>
    </row>
    <row r="4" spans="1:2" x14ac:dyDescent="0.25">
      <c r="A4">
        <v>2704</v>
      </c>
      <c r="B4">
        <v>2704</v>
      </c>
    </row>
    <row r="5" spans="1:2" x14ac:dyDescent="0.25">
      <c r="A5">
        <v>2705</v>
      </c>
      <c r="B5">
        <v>2705</v>
      </c>
    </row>
    <row r="6" spans="1:2" x14ac:dyDescent="0.25">
      <c r="A6">
        <v>2706</v>
      </c>
      <c r="B6">
        <v>2706</v>
      </c>
    </row>
    <row r="7" spans="1:2" x14ac:dyDescent="0.25">
      <c r="A7">
        <v>2707</v>
      </c>
      <c r="B7">
        <v>2707</v>
      </c>
    </row>
    <row r="8" spans="1:2" x14ac:dyDescent="0.25">
      <c r="A8">
        <v>2708</v>
      </c>
      <c r="B8">
        <v>2708</v>
      </c>
    </row>
    <row r="9" spans="1:2" x14ac:dyDescent="0.25">
      <c r="A9">
        <v>2709</v>
      </c>
      <c r="B9">
        <v>2709</v>
      </c>
    </row>
    <row r="10" spans="1:2" x14ac:dyDescent="0.25">
      <c r="A10">
        <v>2710</v>
      </c>
      <c r="B10">
        <v>2710</v>
      </c>
    </row>
    <row r="11" spans="1:2" x14ac:dyDescent="0.25">
      <c r="A11">
        <v>2711</v>
      </c>
      <c r="B11">
        <v>2711</v>
      </c>
    </row>
    <row r="12" spans="1:2" x14ac:dyDescent="0.25">
      <c r="A12">
        <v>2712</v>
      </c>
      <c r="B12">
        <v>2712</v>
      </c>
    </row>
    <row r="13" spans="1:2" x14ac:dyDescent="0.25">
      <c r="A13">
        <v>2713</v>
      </c>
      <c r="B13">
        <v>2713</v>
      </c>
    </row>
    <row r="14" spans="1:2" x14ac:dyDescent="0.25">
      <c r="A14">
        <v>2714</v>
      </c>
      <c r="B14">
        <v>2714</v>
      </c>
    </row>
    <row r="15" spans="1:2" x14ac:dyDescent="0.25">
      <c r="A15">
        <v>2715</v>
      </c>
      <c r="B15">
        <v>2715</v>
      </c>
    </row>
    <row r="16" spans="1:2" x14ac:dyDescent="0.25">
      <c r="A16">
        <v>2716</v>
      </c>
      <c r="B16">
        <v>2716</v>
      </c>
    </row>
    <row r="17" spans="1:2" x14ac:dyDescent="0.25">
      <c r="A17">
        <v>2717</v>
      </c>
      <c r="B17">
        <v>2717</v>
      </c>
    </row>
    <row r="18" spans="1:2" x14ac:dyDescent="0.25">
      <c r="A18">
        <v>2718</v>
      </c>
      <c r="B18">
        <v>2718</v>
      </c>
    </row>
    <row r="19" spans="1:2" x14ac:dyDescent="0.25">
      <c r="A19">
        <v>2719</v>
      </c>
      <c r="B19">
        <v>2719</v>
      </c>
    </row>
    <row r="20" spans="1:2" x14ac:dyDescent="0.25">
      <c r="A20">
        <v>2720</v>
      </c>
      <c r="B20">
        <v>2720</v>
      </c>
    </row>
    <row r="21" spans="1:2" x14ac:dyDescent="0.25">
      <c r="A21">
        <v>2721</v>
      </c>
      <c r="B21">
        <v>2721</v>
      </c>
    </row>
    <row r="22" spans="1:2" x14ac:dyDescent="0.25">
      <c r="A22">
        <v>2722</v>
      </c>
      <c r="B22">
        <v>2722</v>
      </c>
    </row>
    <row r="23" spans="1:2" x14ac:dyDescent="0.25">
      <c r="A23">
        <v>2723</v>
      </c>
      <c r="B23">
        <v>2723</v>
      </c>
    </row>
    <row r="24" spans="1:2" x14ac:dyDescent="0.25">
      <c r="A24">
        <v>2724</v>
      </c>
      <c r="B24">
        <v>2724</v>
      </c>
    </row>
    <row r="25" spans="1:2" x14ac:dyDescent="0.25">
      <c r="A25">
        <v>2725</v>
      </c>
      <c r="B25">
        <v>2725</v>
      </c>
    </row>
    <row r="26" spans="1:2" x14ac:dyDescent="0.25">
      <c r="A26">
        <v>2726</v>
      </c>
      <c r="B26">
        <v>2726</v>
      </c>
    </row>
    <row r="27" spans="1:2" x14ac:dyDescent="0.25">
      <c r="A27">
        <v>2727</v>
      </c>
      <c r="B27">
        <v>2727</v>
      </c>
    </row>
    <row r="28" spans="1:2" x14ac:dyDescent="0.25">
      <c r="A28">
        <v>2728</v>
      </c>
      <c r="B28">
        <v>2728</v>
      </c>
    </row>
    <row r="29" spans="1:2" x14ac:dyDescent="0.25">
      <c r="A29">
        <v>2729</v>
      </c>
      <c r="B29">
        <v>2729</v>
      </c>
    </row>
    <row r="30" spans="1:2" x14ac:dyDescent="0.25">
      <c r="A30">
        <v>2730</v>
      </c>
      <c r="B30">
        <v>2730</v>
      </c>
    </row>
    <row r="31" spans="1:2" x14ac:dyDescent="0.25">
      <c r="A31">
        <v>2731</v>
      </c>
      <c r="B31">
        <v>2731</v>
      </c>
    </row>
    <row r="32" spans="1:2" x14ac:dyDescent="0.25">
      <c r="A32">
        <v>2732</v>
      </c>
      <c r="B32">
        <v>2732</v>
      </c>
    </row>
    <row r="33" spans="1:2" x14ac:dyDescent="0.25">
      <c r="A33">
        <v>2733</v>
      </c>
      <c r="B33">
        <v>2733</v>
      </c>
    </row>
    <row r="34" spans="1:2" x14ac:dyDescent="0.25">
      <c r="A34">
        <v>2734</v>
      </c>
      <c r="B34">
        <v>2734</v>
      </c>
    </row>
    <row r="35" spans="1:2" x14ac:dyDescent="0.25">
      <c r="A35">
        <v>2735</v>
      </c>
      <c r="B35">
        <v>2735</v>
      </c>
    </row>
    <row r="36" spans="1:2" x14ac:dyDescent="0.25">
      <c r="A36">
        <v>2736</v>
      </c>
      <c r="B36">
        <v>2736</v>
      </c>
    </row>
    <row r="37" spans="1:2" x14ac:dyDescent="0.25">
      <c r="A37">
        <v>2737</v>
      </c>
      <c r="B37">
        <v>2737</v>
      </c>
    </row>
    <row r="38" spans="1:2" x14ac:dyDescent="0.25">
      <c r="A38">
        <v>2738</v>
      </c>
      <c r="B38">
        <v>2738</v>
      </c>
    </row>
    <row r="39" spans="1:2" x14ac:dyDescent="0.25">
      <c r="A39">
        <v>2739</v>
      </c>
      <c r="B39">
        <v>2739</v>
      </c>
    </row>
    <row r="40" spans="1:2" x14ac:dyDescent="0.25">
      <c r="A40">
        <v>2740</v>
      </c>
      <c r="B40">
        <v>2740</v>
      </c>
    </row>
    <row r="41" spans="1:2" x14ac:dyDescent="0.25">
      <c r="A41">
        <v>2741</v>
      </c>
      <c r="B41">
        <v>2741</v>
      </c>
    </row>
    <row r="42" spans="1:2" x14ac:dyDescent="0.25">
      <c r="A42">
        <v>2742</v>
      </c>
      <c r="B42">
        <v>2742</v>
      </c>
    </row>
    <row r="43" spans="1:2" x14ac:dyDescent="0.25">
      <c r="A43">
        <v>2743</v>
      </c>
      <c r="B43">
        <v>2743</v>
      </c>
    </row>
    <row r="44" spans="1:2" x14ac:dyDescent="0.25">
      <c r="A44">
        <v>2744</v>
      </c>
      <c r="B44">
        <v>2744</v>
      </c>
    </row>
    <row r="45" spans="1:2" x14ac:dyDescent="0.25">
      <c r="A45">
        <v>2745</v>
      </c>
      <c r="B45">
        <v>2745</v>
      </c>
    </row>
    <row r="46" spans="1:2" x14ac:dyDescent="0.25">
      <c r="A46">
        <v>2746</v>
      </c>
      <c r="B46">
        <v>2746</v>
      </c>
    </row>
    <row r="47" spans="1:2" x14ac:dyDescent="0.25">
      <c r="A47">
        <v>2747</v>
      </c>
      <c r="B47">
        <v>2747</v>
      </c>
    </row>
    <row r="48" spans="1:2" x14ac:dyDescent="0.25">
      <c r="A48">
        <v>2748</v>
      </c>
      <c r="B48">
        <v>2748</v>
      </c>
    </row>
    <row r="49" spans="1:2" x14ac:dyDescent="0.25">
      <c r="A49">
        <v>2749</v>
      </c>
      <c r="B49">
        <v>2749</v>
      </c>
    </row>
    <row r="50" spans="1:2" x14ac:dyDescent="0.25">
      <c r="A50">
        <v>2750</v>
      </c>
      <c r="B50">
        <v>2750</v>
      </c>
    </row>
    <row r="51" spans="1:2" x14ac:dyDescent="0.25">
      <c r="A51">
        <v>2751</v>
      </c>
      <c r="B51">
        <v>2751</v>
      </c>
    </row>
    <row r="52" spans="1:2" x14ac:dyDescent="0.25">
      <c r="A52">
        <v>2752</v>
      </c>
      <c r="B52">
        <v>2752</v>
      </c>
    </row>
    <row r="53" spans="1:2" x14ac:dyDescent="0.25">
      <c r="A53">
        <v>2753</v>
      </c>
      <c r="B53">
        <v>2753</v>
      </c>
    </row>
    <row r="54" spans="1:2" x14ac:dyDescent="0.25">
      <c r="A54">
        <v>2754</v>
      </c>
      <c r="B54">
        <v>2754</v>
      </c>
    </row>
    <row r="55" spans="1:2" x14ac:dyDescent="0.25">
      <c r="A55">
        <v>2755</v>
      </c>
      <c r="B55">
        <v>2755</v>
      </c>
    </row>
    <row r="56" spans="1:2" x14ac:dyDescent="0.25">
      <c r="A56">
        <v>2756</v>
      </c>
      <c r="B56">
        <v>2756</v>
      </c>
    </row>
    <row r="57" spans="1:2" x14ac:dyDescent="0.25">
      <c r="A57">
        <v>2757</v>
      </c>
      <c r="B57">
        <v>2757</v>
      </c>
    </row>
    <row r="58" spans="1:2" x14ac:dyDescent="0.25">
      <c r="A58">
        <v>2758</v>
      </c>
      <c r="B58">
        <v>2758</v>
      </c>
    </row>
    <row r="59" spans="1:2" x14ac:dyDescent="0.25">
      <c r="A59">
        <v>2759</v>
      </c>
      <c r="B59">
        <v>2759</v>
      </c>
    </row>
    <row r="60" spans="1:2" x14ac:dyDescent="0.25">
      <c r="A60">
        <v>2760</v>
      </c>
      <c r="B60">
        <v>2760</v>
      </c>
    </row>
    <row r="61" spans="1:2" x14ac:dyDescent="0.25">
      <c r="A61">
        <v>2761</v>
      </c>
      <c r="B61">
        <v>2761</v>
      </c>
    </row>
    <row r="62" spans="1:2" x14ac:dyDescent="0.25">
      <c r="A62">
        <v>2762</v>
      </c>
      <c r="B62">
        <v>2762</v>
      </c>
    </row>
    <row r="63" spans="1:2" x14ac:dyDescent="0.25">
      <c r="A63">
        <v>2763</v>
      </c>
      <c r="B63">
        <v>2763</v>
      </c>
    </row>
    <row r="64" spans="1:2" x14ac:dyDescent="0.25">
      <c r="A64">
        <v>2764</v>
      </c>
      <c r="B64">
        <v>2764</v>
      </c>
    </row>
    <row r="65" spans="1:2" x14ac:dyDescent="0.25">
      <c r="A65">
        <v>2765</v>
      </c>
      <c r="B65">
        <v>2765</v>
      </c>
    </row>
    <row r="66" spans="1:2" x14ac:dyDescent="0.25">
      <c r="A66">
        <v>2766</v>
      </c>
      <c r="B66">
        <v>2766</v>
      </c>
    </row>
    <row r="67" spans="1:2" x14ac:dyDescent="0.25">
      <c r="A67">
        <v>2767</v>
      </c>
      <c r="B67">
        <v>2767</v>
      </c>
    </row>
    <row r="68" spans="1:2" x14ac:dyDescent="0.25">
      <c r="A68">
        <v>2768</v>
      </c>
      <c r="B68">
        <v>2768</v>
      </c>
    </row>
    <row r="69" spans="1:2" x14ac:dyDescent="0.25">
      <c r="A69">
        <v>2769</v>
      </c>
      <c r="B69">
        <v>2769</v>
      </c>
    </row>
    <row r="70" spans="1:2" x14ac:dyDescent="0.25">
      <c r="A70">
        <v>2770</v>
      </c>
      <c r="B70">
        <v>2770</v>
      </c>
    </row>
    <row r="71" spans="1:2" x14ac:dyDescent="0.25">
      <c r="A71">
        <v>2771</v>
      </c>
      <c r="B71">
        <v>2771</v>
      </c>
    </row>
    <row r="72" spans="1:2" x14ac:dyDescent="0.25">
      <c r="A72">
        <v>2772</v>
      </c>
      <c r="B72">
        <v>2772</v>
      </c>
    </row>
    <row r="73" spans="1:2" x14ac:dyDescent="0.25">
      <c r="A73">
        <v>2773</v>
      </c>
      <c r="B73">
        <v>2773</v>
      </c>
    </row>
    <row r="74" spans="1:2" x14ac:dyDescent="0.25">
      <c r="A74">
        <v>2774</v>
      </c>
      <c r="B74">
        <v>2774</v>
      </c>
    </row>
    <row r="75" spans="1:2" x14ac:dyDescent="0.25">
      <c r="A75">
        <v>2775</v>
      </c>
      <c r="B75">
        <v>2775</v>
      </c>
    </row>
    <row r="76" spans="1:2" x14ac:dyDescent="0.25">
      <c r="A76">
        <v>2776</v>
      </c>
      <c r="B76">
        <v>2776</v>
      </c>
    </row>
    <row r="77" spans="1:2" x14ac:dyDescent="0.25">
      <c r="A77">
        <v>2777</v>
      </c>
      <c r="B77">
        <v>2777</v>
      </c>
    </row>
    <row r="78" spans="1:2" x14ac:dyDescent="0.25">
      <c r="A78">
        <v>2778</v>
      </c>
      <c r="B78">
        <v>2778</v>
      </c>
    </row>
    <row r="79" spans="1:2" x14ac:dyDescent="0.25">
      <c r="A79">
        <v>2779</v>
      </c>
      <c r="B79">
        <v>2779</v>
      </c>
    </row>
    <row r="80" spans="1:2" x14ac:dyDescent="0.25">
      <c r="A80">
        <v>2780</v>
      </c>
      <c r="B80">
        <v>2780</v>
      </c>
    </row>
    <row r="81" spans="1:2" x14ac:dyDescent="0.25">
      <c r="A81">
        <v>2781</v>
      </c>
      <c r="B81">
        <v>2781</v>
      </c>
    </row>
    <row r="82" spans="1:2" x14ac:dyDescent="0.25">
      <c r="A82">
        <v>2782</v>
      </c>
      <c r="B82">
        <v>2782</v>
      </c>
    </row>
    <row r="83" spans="1:2" x14ac:dyDescent="0.25">
      <c r="A83">
        <v>2783</v>
      </c>
      <c r="B83">
        <v>2783</v>
      </c>
    </row>
    <row r="84" spans="1:2" x14ac:dyDescent="0.25">
      <c r="A84">
        <v>2784</v>
      </c>
      <c r="B84">
        <v>2784</v>
      </c>
    </row>
    <row r="85" spans="1:2" x14ac:dyDescent="0.25">
      <c r="A85">
        <v>2785</v>
      </c>
      <c r="B85">
        <v>2785</v>
      </c>
    </row>
    <row r="86" spans="1:2" x14ac:dyDescent="0.25">
      <c r="A86">
        <v>2786</v>
      </c>
      <c r="B86">
        <v>2786</v>
      </c>
    </row>
    <row r="87" spans="1:2" x14ac:dyDescent="0.25">
      <c r="A87">
        <v>2787</v>
      </c>
      <c r="B87">
        <v>2787</v>
      </c>
    </row>
    <row r="88" spans="1:2" x14ac:dyDescent="0.25">
      <c r="A88">
        <v>2788</v>
      </c>
      <c r="B88">
        <v>2788</v>
      </c>
    </row>
    <row r="89" spans="1:2" x14ac:dyDescent="0.25">
      <c r="A89">
        <v>2789</v>
      </c>
      <c r="B89">
        <v>2789</v>
      </c>
    </row>
    <row r="90" spans="1:2" x14ac:dyDescent="0.25">
      <c r="A90">
        <v>2790</v>
      </c>
      <c r="B90">
        <v>2790</v>
      </c>
    </row>
    <row r="91" spans="1:2" x14ac:dyDescent="0.25">
      <c r="A91">
        <v>2791</v>
      </c>
      <c r="B91">
        <v>2791</v>
      </c>
    </row>
    <row r="92" spans="1:2" x14ac:dyDescent="0.25">
      <c r="A92">
        <v>2792</v>
      </c>
      <c r="B92">
        <v>2792</v>
      </c>
    </row>
    <row r="93" spans="1:2" x14ac:dyDescent="0.25">
      <c r="A93">
        <v>2793</v>
      </c>
      <c r="B93">
        <v>2793</v>
      </c>
    </row>
    <row r="94" spans="1:2" x14ac:dyDescent="0.25">
      <c r="A94">
        <v>2794</v>
      </c>
      <c r="B94">
        <v>2794</v>
      </c>
    </row>
    <row r="95" spans="1:2" x14ac:dyDescent="0.25">
      <c r="A95">
        <v>2795</v>
      </c>
      <c r="B95">
        <v>2795</v>
      </c>
    </row>
    <row r="96" spans="1:2" x14ac:dyDescent="0.25">
      <c r="A96">
        <v>2796</v>
      </c>
      <c r="B96">
        <v>2796</v>
      </c>
    </row>
    <row r="97" spans="1:2" x14ac:dyDescent="0.25">
      <c r="A97">
        <v>2797</v>
      </c>
      <c r="B97">
        <v>2797</v>
      </c>
    </row>
    <row r="98" spans="1:2" x14ac:dyDescent="0.25">
      <c r="A98">
        <v>2798</v>
      </c>
      <c r="B98">
        <v>2798</v>
      </c>
    </row>
    <row r="99" spans="1:2" x14ac:dyDescent="0.25">
      <c r="A99">
        <v>2799</v>
      </c>
      <c r="B99">
        <v>2799</v>
      </c>
    </row>
    <row r="100" spans="1:2" x14ac:dyDescent="0.25">
      <c r="A100">
        <v>2800</v>
      </c>
      <c r="B100">
        <v>2800</v>
      </c>
    </row>
    <row r="101" spans="1:2" x14ac:dyDescent="0.25">
      <c r="A101">
        <v>2801</v>
      </c>
      <c r="B101">
        <v>2801</v>
      </c>
    </row>
    <row r="102" spans="1:2" x14ac:dyDescent="0.25">
      <c r="A102">
        <v>2802</v>
      </c>
      <c r="B102">
        <v>2802</v>
      </c>
    </row>
    <row r="103" spans="1:2" x14ac:dyDescent="0.25">
      <c r="A103">
        <v>2803</v>
      </c>
      <c r="B103">
        <v>2803</v>
      </c>
    </row>
    <row r="104" spans="1:2" x14ac:dyDescent="0.25">
      <c r="A104">
        <v>2804</v>
      </c>
      <c r="B104">
        <v>2804</v>
      </c>
    </row>
    <row r="105" spans="1:2" x14ac:dyDescent="0.25">
      <c r="A105">
        <v>2805</v>
      </c>
      <c r="B105">
        <v>2805</v>
      </c>
    </row>
    <row r="106" spans="1:2" x14ac:dyDescent="0.25">
      <c r="A106">
        <v>2806</v>
      </c>
      <c r="B106">
        <v>2806</v>
      </c>
    </row>
    <row r="107" spans="1:2" x14ac:dyDescent="0.25">
      <c r="A107">
        <v>2807</v>
      </c>
      <c r="B107">
        <v>2807</v>
      </c>
    </row>
    <row r="108" spans="1:2" x14ac:dyDescent="0.25">
      <c r="A108">
        <v>2808</v>
      </c>
      <c r="B108">
        <v>2808</v>
      </c>
    </row>
    <row r="109" spans="1:2" x14ac:dyDescent="0.25">
      <c r="A109">
        <v>2809</v>
      </c>
      <c r="B109">
        <v>2809</v>
      </c>
    </row>
    <row r="110" spans="1:2" x14ac:dyDescent="0.25">
      <c r="A110">
        <v>2810</v>
      </c>
      <c r="B110">
        <v>2810</v>
      </c>
    </row>
    <row r="111" spans="1:2" x14ac:dyDescent="0.25">
      <c r="A111">
        <v>2811</v>
      </c>
      <c r="B111">
        <v>2811</v>
      </c>
    </row>
    <row r="112" spans="1:2" x14ac:dyDescent="0.25">
      <c r="A112">
        <v>2812</v>
      </c>
      <c r="B112">
        <v>2812</v>
      </c>
    </row>
    <row r="113" spans="1:2" x14ac:dyDescent="0.25">
      <c r="A113">
        <v>2813</v>
      </c>
      <c r="B113">
        <v>2813</v>
      </c>
    </row>
    <row r="114" spans="1:2" x14ac:dyDescent="0.25">
      <c r="A114">
        <v>2814</v>
      </c>
      <c r="B114">
        <v>2814</v>
      </c>
    </row>
    <row r="115" spans="1:2" x14ac:dyDescent="0.25">
      <c r="A115">
        <v>2815</v>
      </c>
      <c r="B115">
        <v>2815</v>
      </c>
    </row>
    <row r="116" spans="1:2" x14ac:dyDescent="0.25">
      <c r="A116">
        <v>2816</v>
      </c>
      <c r="B116">
        <v>2816</v>
      </c>
    </row>
    <row r="117" spans="1:2" x14ac:dyDescent="0.25">
      <c r="A117">
        <v>2817</v>
      </c>
      <c r="B117">
        <v>2817</v>
      </c>
    </row>
    <row r="118" spans="1:2" x14ac:dyDescent="0.25">
      <c r="A118">
        <v>2818</v>
      </c>
      <c r="B118">
        <v>2818</v>
      </c>
    </row>
    <row r="119" spans="1:2" x14ac:dyDescent="0.25">
      <c r="A119">
        <v>2819</v>
      </c>
      <c r="B119">
        <v>2819</v>
      </c>
    </row>
    <row r="120" spans="1:2" x14ac:dyDescent="0.25">
      <c r="A120">
        <v>2820</v>
      </c>
      <c r="B120">
        <v>2820</v>
      </c>
    </row>
    <row r="121" spans="1:2" x14ac:dyDescent="0.25">
      <c r="A121">
        <v>2821</v>
      </c>
      <c r="B121">
        <v>2821</v>
      </c>
    </row>
    <row r="122" spans="1:2" x14ac:dyDescent="0.25">
      <c r="A122">
        <v>2822</v>
      </c>
      <c r="B122">
        <v>2822</v>
      </c>
    </row>
    <row r="123" spans="1:2" x14ac:dyDescent="0.25">
      <c r="A123">
        <v>2823</v>
      </c>
      <c r="B123">
        <v>2823</v>
      </c>
    </row>
    <row r="124" spans="1:2" x14ac:dyDescent="0.25">
      <c r="A124">
        <v>2824</v>
      </c>
      <c r="B124">
        <v>2824</v>
      </c>
    </row>
    <row r="125" spans="1:2" x14ac:dyDescent="0.25">
      <c r="A125">
        <v>2825</v>
      </c>
      <c r="B125">
        <v>2825</v>
      </c>
    </row>
    <row r="126" spans="1:2" x14ac:dyDescent="0.25">
      <c r="A126">
        <v>2826</v>
      </c>
      <c r="B126">
        <v>2826</v>
      </c>
    </row>
    <row r="127" spans="1:2" x14ac:dyDescent="0.25">
      <c r="A127">
        <v>2827</v>
      </c>
      <c r="B127">
        <v>2827</v>
      </c>
    </row>
    <row r="128" spans="1:2" x14ac:dyDescent="0.25">
      <c r="A128">
        <v>2828</v>
      </c>
      <c r="B128">
        <v>2828</v>
      </c>
    </row>
    <row r="129" spans="1:2" x14ac:dyDescent="0.25">
      <c r="A129">
        <v>2829</v>
      </c>
      <c r="B129">
        <v>2829</v>
      </c>
    </row>
    <row r="130" spans="1:2" x14ac:dyDescent="0.25">
      <c r="A130">
        <v>2830</v>
      </c>
      <c r="B130">
        <v>2830</v>
      </c>
    </row>
    <row r="131" spans="1:2" x14ac:dyDescent="0.25">
      <c r="A131">
        <v>2831</v>
      </c>
      <c r="B131">
        <v>2831</v>
      </c>
    </row>
    <row r="132" spans="1:2" x14ac:dyDescent="0.25">
      <c r="A132">
        <v>2832</v>
      </c>
      <c r="B132">
        <v>2832</v>
      </c>
    </row>
    <row r="133" spans="1:2" x14ac:dyDescent="0.25">
      <c r="A133">
        <v>2833</v>
      </c>
      <c r="B133">
        <v>2833</v>
      </c>
    </row>
    <row r="134" spans="1:2" x14ac:dyDescent="0.25">
      <c r="A134">
        <v>2834</v>
      </c>
      <c r="B134">
        <v>2834</v>
      </c>
    </row>
    <row r="135" spans="1:2" x14ac:dyDescent="0.25">
      <c r="A135">
        <v>2835</v>
      </c>
      <c r="B135">
        <v>2835</v>
      </c>
    </row>
    <row r="136" spans="1:2" x14ac:dyDescent="0.25">
      <c r="A136">
        <v>2836</v>
      </c>
      <c r="B136">
        <v>2836</v>
      </c>
    </row>
    <row r="137" spans="1:2" x14ac:dyDescent="0.25">
      <c r="A137">
        <v>2837</v>
      </c>
      <c r="B137">
        <v>2837</v>
      </c>
    </row>
    <row r="138" spans="1:2" x14ac:dyDescent="0.25">
      <c r="A138">
        <v>2838</v>
      </c>
      <c r="B138">
        <v>2838</v>
      </c>
    </row>
    <row r="139" spans="1:2" x14ac:dyDescent="0.25">
      <c r="A139">
        <v>2839</v>
      </c>
      <c r="B139">
        <v>2839</v>
      </c>
    </row>
    <row r="140" spans="1:2" x14ac:dyDescent="0.25">
      <c r="A140">
        <v>2840</v>
      </c>
      <c r="B140">
        <v>2840</v>
      </c>
    </row>
    <row r="141" spans="1:2" x14ac:dyDescent="0.25">
      <c r="A141">
        <v>2841</v>
      </c>
      <c r="B141">
        <v>2841</v>
      </c>
    </row>
    <row r="142" spans="1:2" x14ac:dyDescent="0.25">
      <c r="A142">
        <v>2842</v>
      </c>
      <c r="B142">
        <v>2842</v>
      </c>
    </row>
    <row r="143" spans="1:2" x14ac:dyDescent="0.25">
      <c r="A143">
        <v>2843</v>
      </c>
      <c r="B143">
        <v>2843</v>
      </c>
    </row>
    <row r="144" spans="1:2" x14ac:dyDescent="0.25">
      <c r="A144">
        <v>2844</v>
      </c>
      <c r="B144">
        <v>2844</v>
      </c>
    </row>
    <row r="145" spans="1:2" x14ac:dyDescent="0.25">
      <c r="A145">
        <v>2845</v>
      </c>
      <c r="B145">
        <v>2845</v>
      </c>
    </row>
    <row r="146" spans="1:2" x14ac:dyDescent="0.25">
      <c r="A146">
        <v>2846</v>
      </c>
      <c r="B146">
        <v>2846</v>
      </c>
    </row>
    <row r="147" spans="1:2" x14ac:dyDescent="0.25">
      <c r="A147">
        <v>2847</v>
      </c>
      <c r="B147">
        <v>2847</v>
      </c>
    </row>
    <row r="148" spans="1:2" x14ac:dyDescent="0.25">
      <c r="A148">
        <v>2848</v>
      </c>
      <c r="B148">
        <v>2848</v>
      </c>
    </row>
    <row r="149" spans="1:2" x14ac:dyDescent="0.25">
      <c r="A149">
        <v>2849</v>
      </c>
      <c r="B149">
        <v>2849</v>
      </c>
    </row>
    <row r="150" spans="1:2" x14ac:dyDescent="0.25">
      <c r="A150">
        <v>2850</v>
      </c>
      <c r="B150">
        <v>2850</v>
      </c>
    </row>
    <row r="151" spans="1:2" x14ac:dyDescent="0.25">
      <c r="A151">
        <v>2851</v>
      </c>
      <c r="B151">
        <v>2851</v>
      </c>
    </row>
    <row r="152" spans="1:2" x14ac:dyDescent="0.25">
      <c r="A152">
        <v>2852</v>
      </c>
      <c r="B152">
        <v>2852</v>
      </c>
    </row>
    <row r="153" spans="1:2" x14ac:dyDescent="0.25">
      <c r="A153">
        <v>2853</v>
      </c>
      <c r="B153">
        <v>2853</v>
      </c>
    </row>
    <row r="154" spans="1:2" x14ac:dyDescent="0.25">
      <c r="A154">
        <v>2854</v>
      </c>
      <c r="B154">
        <v>2854</v>
      </c>
    </row>
    <row r="155" spans="1:2" x14ac:dyDescent="0.25">
      <c r="A155">
        <v>2855</v>
      </c>
      <c r="B155">
        <v>2855</v>
      </c>
    </row>
    <row r="156" spans="1:2" x14ac:dyDescent="0.25">
      <c r="A156">
        <v>2856</v>
      </c>
      <c r="B156">
        <v>2856</v>
      </c>
    </row>
    <row r="157" spans="1:2" x14ac:dyDescent="0.25">
      <c r="A157">
        <v>2857</v>
      </c>
      <c r="B157">
        <v>2857</v>
      </c>
    </row>
    <row r="158" spans="1:2" x14ac:dyDescent="0.25">
      <c r="A158">
        <v>2858</v>
      </c>
      <c r="B158">
        <v>2858</v>
      </c>
    </row>
    <row r="159" spans="1:2" x14ac:dyDescent="0.25">
      <c r="A159">
        <v>2859</v>
      </c>
      <c r="B159">
        <v>2859</v>
      </c>
    </row>
    <row r="160" spans="1:2" x14ac:dyDescent="0.25">
      <c r="A160">
        <v>2860</v>
      </c>
      <c r="B160">
        <v>2860</v>
      </c>
    </row>
    <row r="161" spans="1:2" x14ac:dyDescent="0.25">
      <c r="A161">
        <v>2861</v>
      </c>
      <c r="B161">
        <v>2861</v>
      </c>
    </row>
    <row r="162" spans="1:2" x14ac:dyDescent="0.25">
      <c r="A162">
        <v>2862</v>
      </c>
      <c r="B162">
        <v>2862</v>
      </c>
    </row>
    <row r="163" spans="1:2" x14ac:dyDescent="0.25">
      <c r="A163">
        <v>2863</v>
      </c>
      <c r="B163">
        <v>2863</v>
      </c>
    </row>
    <row r="164" spans="1:2" x14ac:dyDescent="0.25">
      <c r="A164">
        <v>2864</v>
      </c>
      <c r="B164">
        <v>2864</v>
      </c>
    </row>
    <row r="165" spans="1:2" x14ac:dyDescent="0.25">
      <c r="A165">
        <v>2865</v>
      </c>
      <c r="B165">
        <v>2865</v>
      </c>
    </row>
    <row r="166" spans="1:2" x14ac:dyDescent="0.25">
      <c r="A166">
        <v>2866</v>
      </c>
      <c r="B166">
        <v>2866</v>
      </c>
    </row>
    <row r="167" spans="1:2" x14ac:dyDescent="0.25">
      <c r="A167">
        <v>2867</v>
      </c>
      <c r="B167">
        <v>2867</v>
      </c>
    </row>
    <row r="168" spans="1:2" x14ac:dyDescent="0.25">
      <c r="A168">
        <v>2868</v>
      </c>
      <c r="B168">
        <v>2868</v>
      </c>
    </row>
    <row r="169" spans="1:2" x14ac:dyDescent="0.25">
      <c r="A169">
        <v>2869</v>
      </c>
      <c r="B169">
        <v>2869</v>
      </c>
    </row>
    <row r="170" spans="1:2" x14ac:dyDescent="0.25">
      <c r="A170">
        <v>2870</v>
      </c>
      <c r="B170">
        <v>2870</v>
      </c>
    </row>
    <row r="171" spans="1:2" x14ac:dyDescent="0.25">
      <c r="A171">
        <v>2871</v>
      </c>
      <c r="B171">
        <v>2871</v>
      </c>
    </row>
    <row r="172" spans="1:2" x14ac:dyDescent="0.25">
      <c r="A172">
        <v>2872</v>
      </c>
      <c r="B172">
        <v>2872</v>
      </c>
    </row>
    <row r="173" spans="1:2" x14ac:dyDescent="0.25">
      <c r="A173">
        <v>2873</v>
      </c>
      <c r="B173">
        <v>2873</v>
      </c>
    </row>
    <row r="174" spans="1:2" x14ac:dyDescent="0.25">
      <c r="A174">
        <v>2874</v>
      </c>
      <c r="B174">
        <v>2874</v>
      </c>
    </row>
    <row r="175" spans="1:2" x14ac:dyDescent="0.25">
      <c r="A175">
        <v>2875</v>
      </c>
      <c r="B175">
        <v>2875</v>
      </c>
    </row>
    <row r="176" spans="1:2" x14ac:dyDescent="0.25">
      <c r="A176">
        <v>2876</v>
      </c>
      <c r="B176">
        <v>2876</v>
      </c>
    </row>
    <row r="177" spans="1:2" x14ac:dyDescent="0.25">
      <c r="A177">
        <v>2877</v>
      </c>
      <c r="B177">
        <v>2877</v>
      </c>
    </row>
    <row r="178" spans="1:2" x14ac:dyDescent="0.25">
      <c r="A178">
        <v>2878</v>
      </c>
      <c r="B178">
        <v>2878</v>
      </c>
    </row>
    <row r="179" spans="1:2" x14ac:dyDescent="0.25">
      <c r="A179">
        <v>2879</v>
      </c>
      <c r="B179">
        <v>2879</v>
      </c>
    </row>
    <row r="180" spans="1:2" x14ac:dyDescent="0.25">
      <c r="A180">
        <v>2880</v>
      </c>
      <c r="B180">
        <v>2880</v>
      </c>
    </row>
    <row r="181" spans="1:2" x14ac:dyDescent="0.25">
      <c r="A181">
        <v>2881</v>
      </c>
      <c r="B181">
        <v>2881</v>
      </c>
    </row>
    <row r="182" spans="1:2" x14ac:dyDescent="0.25">
      <c r="A182">
        <v>2882</v>
      </c>
      <c r="B182">
        <v>2882</v>
      </c>
    </row>
    <row r="183" spans="1:2" x14ac:dyDescent="0.25">
      <c r="A183">
        <v>2883</v>
      </c>
      <c r="B183">
        <v>2883</v>
      </c>
    </row>
    <row r="184" spans="1:2" x14ac:dyDescent="0.25">
      <c r="A184">
        <v>2884</v>
      </c>
      <c r="B184">
        <v>2884</v>
      </c>
    </row>
    <row r="185" spans="1:2" x14ac:dyDescent="0.25">
      <c r="A185">
        <v>2885</v>
      </c>
      <c r="B185">
        <v>2885</v>
      </c>
    </row>
    <row r="186" spans="1:2" x14ac:dyDescent="0.25">
      <c r="A186">
        <v>2886</v>
      </c>
      <c r="B186">
        <v>2886</v>
      </c>
    </row>
    <row r="187" spans="1:2" x14ac:dyDescent="0.25">
      <c r="A187">
        <v>2887</v>
      </c>
      <c r="B187">
        <v>2887</v>
      </c>
    </row>
    <row r="188" spans="1:2" x14ac:dyDescent="0.25">
      <c r="A188">
        <v>2888</v>
      </c>
      <c r="B188">
        <v>2888</v>
      </c>
    </row>
    <row r="189" spans="1:2" x14ac:dyDescent="0.25">
      <c r="A189">
        <v>2889</v>
      </c>
      <c r="B189">
        <v>2889</v>
      </c>
    </row>
    <row r="190" spans="1:2" x14ac:dyDescent="0.25">
      <c r="A190">
        <v>2890</v>
      </c>
      <c r="B190">
        <v>2890</v>
      </c>
    </row>
    <row r="191" spans="1:2" x14ac:dyDescent="0.25">
      <c r="A191">
        <v>2891</v>
      </c>
      <c r="B191">
        <v>2891</v>
      </c>
    </row>
    <row r="192" spans="1:2" x14ac:dyDescent="0.25">
      <c r="A192">
        <v>2892</v>
      </c>
      <c r="B192">
        <v>2892</v>
      </c>
    </row>
    <row r="193" spans="1:2" x14ac:dyDescent="0.25">
      <c r="A193">
        <v>2893</v>
      </c>
      <c r="B193">
        <v>2893</v>
      </c>
    </row>
    <row r="194" spans="1:2" x14ac:dyDescent="0.25">
      <c r="A194">
        <v>2894</v>
      </c>
      <c r="B194">
        <v>2894</v>
      </c>
    </row>
    <row r="195" spans="1:2" x14ac:dyDescent="0.25">
      <c r="A195">
        <v>2895</v>
      </c>
      <c r="B195">
        <v>2895</v>
      </c>
    </row>
    <row r="196" spans="1:2" x14ac:dyDescent="0.25">
      <c r="A196">
        <v>2896</v>
      </c>
      <c r="B196">
        <v>2896</v>
      </c>
    </row>
    <row r="197" spans="1:2" x14ac:dyDescent="0.25">
      <c r="A197">
        <v>2897</v>
      </c>
      <c r="B197">
        <v>2897</v>
      </c>
    </row>
    <row r="198" spans="1:2" x14ac:dyDescent="0.25">
      <c r="A198">
        <v>2898</v>
      </c>
      <c r="B198">
        <v>2898</v>
      </c>
    </row>
    <row r="199" spans="1:2" x14ac:dyDescent="0.25">
      <c r="A199">
        <v>2899</v>
      </c>
      <c r="B199">
        <v>2899</v>
      </c>
    </row>
    <row r="200" spans="1:2" x14ac:dyDescent="0.25">
      <c r="A200">
        <v>2900</v>
      </c>
      <c r="B200">
        <v>2900</v>
      </c>
    </row>
    <row r="201" spans="1:2" x14ac:dyDescent="0.25">
      <c r="A201">
        <v>2901</v>
      </c>
      <c r="B201">
        <v>2901</v>
      </c>
    </row>
    <row r="202" spans="1:2" x14ac:dyDescent="0.25">
      <c r="A202">
        <v>2902</v>
      </c>
      <c r="B202">
        <v>2902</v>
      </c>
    </row>
    <row r="203" spans="1:2" x14ac:dyDescent="0.25">
      <c r="A203">
        <v>2903</v>
      </c>
      <c r="B203">
        <v>2903</v>
      </c>
    </row>
    <row r="204" spans="1:2" x14ac:dyDescent="0.25">
      <c r="A204">
        <v>2904</v>
      </c>
      <c r="B204">
        <v>2904</v>
      </c>
    </row>
    <row r="205" spans="1:2" x14ac:dyDescent="0.25">
      <c r="A205">
        <v>2905</v>
      </c>
      <c r="B205">
        <v>2905</v>
      </c>
    </row>
    <row r="206" spans="1:2" x14ac:dyDescent="0.25">
      <c r="A206">
        <v>2906</v>
      </c>
      <c r="B206">
        <v>2906</v>
      </c>
    </row>
    <row r="207" spans="1:2" x14ac:dyDescent="0.25">
      <c r="A207">
        <v>2907</v>
      </c>
      <c r="B207">
        <v>2907</v>
      </c>
    </row>
    <row r="208" spans="1:2" x14ac:dyDescent="0.25">
      <c r="A208">
        <v>2908</v>
      </c>
      <c r="B208">
        <v>2908</v>
      </c>
    </row>
    <row r="209" spans="1:2" x14ac:dyDescent="0.25">
      <c r="A209">
        <v>2909</v>
      </c>
      <c r="B209">
        <v>2909</v>
      </c>
    </row>
    <row r="210" spans="1:2" x14ac:dyDescent="0.25">
      <c r="A210">
        <v>2910</v>
      </c>
      <c r="B210">
        <v>2910</v>
      </c>
    </row>
    <row r="211" spans="1:2" x14ac:dyDescent="0.25">
      <c r="A211">
        <v>2911</v>
      </c>
      <c r="B211">
        <v>2911</v>
      </c>
    </row>
    <row r="212" spans="1:2" x14ac:dyDescent="0.25">
      <c r="A212">
        <v>2912</v>
      </c>
      <c r="B212">
        <v>2912</v>
      </c>
    </row>
    <row r="213" spans="1:2" x14ac:dyDescent="0.25">
      <c r="A213">
        <v>2913</v>
      </c>
      <c r="B213">
        <v>2913</v>
      </c>
    </row>
    <row r="214" spans="1:2" x14ac:dyDescent="0.25">
      <c r="A214">
        <v>2914</v>
      </c>
      <c r="B214">
        <v>2914</v>
      </c>
    </row>
    <row r="215" spans="1:2" x14ac:dyDescent="0.25">
      <c r="A215">
        <v>2915</v>
      </c>
      <c r="B215">
        <v>2915</v>
      </c>
    </row>
    <row r="216" spans="1:2" x14ac:dyDescent="0.25">
      <c r="A216">
        <v>2916</v>
      </c>
      <c r="B216">
        <v>2916</v>
      </c>
    </row>
    <row r="217" spans="1:2" x14ac:dyDescent="0.25">
      <c r="A217">
        <v>2917</v>
      </c>
      <c r="B217">
        <v>2917</v>
      </c>
    </row>
    <row r="218" spans="1:2" x14ac:dyDescent="0.25">
      <c r="A218">
        <v>2918</v>
      </c>
      <c r="B218">
        <v>2918</v>
      </c>
    </row>
    <row r="219" spans="1:2" x14ac:dyDescent="0.25">
      <c r="A219">
        <v>2919</v>
      </c>
      <c r="B219">
        <v>2919</v>
      </c>
    </row>
    <row r="220" spans="1:2" x14ac:dyDescent="0.25">
      <c r="A220">
        <v>2920</v>
      </c>
      <c r="B220">
        <v>2920</v>
      </c>
    </row>
    <row r="221" spans="1:2" x14ac:dyDescent="0.25">
      <c r="A221">
        <v>2921</v>
      </c>
      <c r="B221">
        <v>2921</v>
      </c>
    </row>
    <row r="222" spans="1:2" x14ac:dyDescent="0.25">
      <c r="A222">
        <v>2922</v>
      </c>
      <c r="B222">
        <v>2922</v>
      </c>
    </row>
    <row r="223" spans="1:2" x14ac:dyDescent="0.25">
      <c r="A223">
        <v>2923</v>
      </c>
      <c r="B223">
        <v>2923</v>
      </c>
    </row>
    <row r="224" spans="1:2" x14ac:dyDescent="0.25">
      <c r="A224">
        <v>2924</v>
      </c>
      <c r="B224">
        <v>2924</v>
      </c>
    </row>
    <row r="225" spans="1:2" x14ac:dyDescent="0.25">
      <c r="A225">
        <v>2925</v>
      </c>
      <c r="B225">
        <v>2925</v>
      </c>
    </row>
    <row r="226" spans="1:2" x14ac:dyDescent="0.25">
      <c r="A226">
        <v>2926</v>
      </c>
      <c r="B226">
        <v>2926</v>
      </c>
    </row>
    <row r="227" spans="1:2" x14ac:dyDescent="0.25">
      <c r="A227">
        <v>2927</v>
      </c>
      <c r="B227">
        <v>2927</v>
      </c>
    </row>
    <row r="228" spans="1:2" x14ac:dyDescent="0.25">
      <c r="A228">
        <v>2928</v>
      </c>
      <c r="B228">
        <v>2928</v>
      </c>
    </row>
    <row r="229" spans="1:2" x14ac:dyDescent="0.25">
      <c r="A229">
        <v>2929</v>
      </c>
      <c r="B229">
        <v>2929</v>
      </c>
    </row>
    <row r="230" spans="1:2" x14ac:dyDescent="0.25">
      <c r="A230">
        <v>2930</v>
      </c>
      <c r="B230">
        <v>2930</v>
      </c>
    </row>
    <row r="231" spans="1:2" x14ac:dyDescent="0.25">
      <c r="A231">
        <v>2931</v>
      </c>
      <c r="B231">
        <v>2931</v>
      </c>
    </row>
    <row r="232" spans="1:2" x14ac:dyDescent="0.25">
      <c r="A232">
        <v>2932</v>
      </c>
      <c r="B232">
        <v>2932</v>
      </c>
    </row>
    <row r="233" spans="1:2" x14ac:dyDescent="0.25">
      <c r="A233">
        <v>2933</v>
      </c>
      <c r="B233">
        <v>2933</v>
      </c>
    </row>
    <row r="234" spans="1:2" x14ac:dyDescent="0.25">
      <c r="A234">
        <v>2934</v>
      </c>
      <c r="B234">
        <v>2934</v>
      </c>
    </row>
    <row r="235" spans="1:2" x14ac:dyDescent="0.25">
      <c r="A235">
        <v>2935</v>
      </c>
      <c r="B235">
        <v>2935</v>
      </c>
    </row>
    <row r="236" spans="1:2" x14ac:dyDescent="0.25">
      <c r="A236">
        <v>2936</v>
      </c>
      <c r="B236">
        <v>2936</v>
      </c>
    </row>
    <row r="237" spans="1:2" x14ac:dyDescent="0.25">
      <c r="A237">
        <v>2937</v>
      </c>
      <c r="B237">
        <v>2937</v>
      </c>
    </row>
    <row r="238" spans="1:2" x14ac:dyDescent="0.25">
      <c r="A238">
        <v>2938</v>
      </c>
      <c r="B238">
        <v>2938</v>
      </c>
    </row>
    <row r="239" spans="1:2" x14ac:dyDescent="0.25">
      <c r="A239">
        <v>2939</v>
      </c>
      <c r="B239">
        <v>2939</v>
      </c>
    </row>
    <row r="240" spans="1:2" x14ac:dyDescent="0.25">
      <c r="A240">
        <v>2940</v>
      </c>
      <c r="B240">
        <v>2940</v>
      </c>
    </row>
    <row r="241" spans="1:2" x14ac:dyDescent="0.25">
      <c r="A241">
        <v>2941</v>
      </c>
      <c r="B241">
        <v>2941</v>
      </c>
    </row>
    <row r="242" spans="1:2" x14ac:dyDescent="0.25">
      <c r="A242">
        <v>2942</v>
      </c>
      <c r="B242">
        <v>2942</v>
      </c>
    </row>
    <row r="243" spans="1:2" x14ac:dyDescent="0.25">
      <c r="A243">
        <v>2943</v>
      </c>
      <c r="B243">
        <v>2943</v>
      </c>
    </row>
    <row r="244" spans="1:2" x14ac:dyDescent="0.25">
      <c r="A244">
        <v>2944</v>
      </c>
      <c r="B244">
        <v>2944</v>
      </c>
    </row>
    <row r="245" spans="1:2" x14ac:dyDescent="0.25">
      <c r="A245">
        <v>2945</v>
      </c>
      <c r="B245">
        <v>2945</v>
      </c>
    </row>
    <row r="246" spans="1:2" x14ac:dyDescent="0.25">
      <c r="A246">
        <v>2946</v>
      </c>
      <c r="B246">
        <v>2946</v>
      </c>
    </row>
    <row r="247" spans="1:2" x14ac:dyDescent="0.25">
      <c r="A247">
        <v>2947</v>
      </c>
      <c r="B247">
        <v>2947</v>
      </c>
    </row>
    <row r="248" spans="1:2" x14ac:dyDescent="0.25">
      <c r="A248">
        <v>2948</v>
      </c>
      <c r="B248">
        <v>2948</v>
      </c>
    </row>
    <row r="249" spans="1:2" x14ac:dyDescent="0.25">
      <c r="A249">
        <v>2949</v>
      </c>
      <c r="B249">
        <v>2949</v>
      </c>
    </row>
    <row r="250" spans="1:2" x14ac:dyDescent="0.25">
      <c r="A250">
        <v>2950</v>
      </c>
      <c r="B250">
        <v>2950</v>
      </c>
    </row>
    <row r="251" spans="1:2" x14ac:dyDescent="0.25">
      <c r="A251">
        <v>2951</v>
      </c>
      <c r="B251">
        <v>2951</v>
      </c>
    </row>
    <row r="252" spans="1:2" x14ac:dyDescent="0.25">
      <c r="A252">
        <v>2952</v>
      </c>
      <c r="B252">
        <v>2952</v>
      </c>
    </row>
    <row r="253" spans="1:2" x14ac:dyDescent="0.25">
      <c r="A253">
        <v>2953</v>
      </c>
      <c r="B253">
        <v>2953</v>
      </c>
    </row>
    <row r="254" spans="1:2" x14ac:dyDescent="0.25">
      <c r="A254">
        <v>2954</v>
      </c>
      <c r="B254">
        <v>2954</v>
      </c>
    </row>
    <row r="255" spans="1:2" x14ac:dyDescent="0.25">
      <c r="A255">
        <v>2955</v>
      </c>
      <c r="B255">
        <v>2955</v>
      </c>
    </row>
    <row r="256" spans="1:2" x14ac:dyDescent="0.25">
      <c r="A256">
        <v>2956</v>
      </c>
      <c r="B256">
        <v>2956</v>
      </c>
    </row>
    <row r="257" spans="1:2" x14ac:dyDescent="0.25">
      <c r="A257">
        <v>2957</v>
      </c>
      <c r="B257">
        <v>2957</v>
      </c>
    </row>
    <row r="258" spans="1:2" x14ac:dyDescent="0.25">
      <c r="A258">
        <v>2958</v>
      </c>
      <c r="B258">
        <v>2958</v>
      </c>
    </row>
    <row r="259" spans="1:2" x14ac:dyDescent="0.25">
      <c r="A259">
        <v>2959</v>
      </c>
      <c r="B259">
        <v>2959</v>
      </c>
    </row>
    <row r="260" spans="1:2" x14ac:dyDescent="0.25">
      <c r="A260">
        <v>2960</v>
      </c>
      <c r="B260">
        <v>2960</v>
      </c>
    </row>
    <row r="261" spans="1:2" x14ac:dyDescent="0.25">
      <c r="A261">
        <v>2961</v>
      </c>
      <c r="B261">
        <v>2961</v>
      </c>
    </row>
    <row r="262" spans="1:2" x14ac:dyDescent="0.25">
      <c r="A262">
        <v>2962</v>
      </c>
      <c r="B262">
        <v>2962</v>
      </c>
    </row>
    <row r="263" spans="1:2" x14ac:dyDescent="0.25">
      <c r="A263">
        <v>2963</v>
      </c>
      <c r="B263">
        <v>2963</v>
      </c>
    </row>
    <row r="264" spans="1:2" x14ac:dyDescent="0.25">
      <c r="A264">
        <v>2964</v>
      </c>
      <c r="B264">
        <v>2964</v>
      </c>
    </row>
    <row r="265" spans="1:2" x14ac:dyDescent="0.25">
      <c r="A265">
        <v>2965</v>
      </c>
      <c r="B265">
        <v>2965</v>
      </c>
    </row>
    <row r="266" spans="1:2" x14ac:dyDescent="0.25">
      <c r="A266">
        <v>2966</v>
      </c>
      <c r="B266">
        <v>2966</v>
      </c>
    </row>
    <row r="267" spans="1:2" x14ac:dyDescent="0.25">
      <c r="A267">
        <v>2967</v>
      </c>
      <c r="B267">
        <v>2967</v>
      </c>
    </row>
    <row r="268" spans="1:2" x14ac:dyDescent="0.25">
      <c r="A268">
        <v>2968</v>
      </c>
      <c r="B268">
        <v>2968</v>
      </c>
    </row>
    <row r="269" spans="1:2" x14ac:dyDescent="0.25">
      <c r="A269">
        <v>2969</v>
      </c>
      <c r="B269">
        <v>2969</v>
      </c>
    </row>
    <row r="270" spans="1:2" x14ac:dyDescent="0.25">
      <c r="A270">
        <v>2970</v>
      </c>
      <c r="B270">
        <v>2970</v>
      </c>
    </row>
    <row r="271" spans="1:2" x14ac:dyDescent="0.25">
      <c r="A271">
        <v>2971</v>
      </c>
      <c r="B271">
        <v>2971</v>
      </c>
    </row>
    <row r="272" spans="1:2" x14ac:dyDescent="0.25">
      <c r="A272">
        <v>2972</v>
      </c>
      <c r="B272">
        <v>2972</v>
      </c>
    </row>
    <row r="273" spans="1:2" x14ac:dyDescent="0.25">
      <c r="A273">
        <v>2973</v>
      </c>
      <c r="B273">
        <v>2973</v>
      </c>
    </row>
    <row r="274" spans="1:2" x14ac:dyDescent="0.25">
      <c r="A274">
        <v>2974</v>
      </c>
      <c r="B274">
        <v>2974</v>
      </c>
    </row>
    <row r="275" spans="1:2" x14ac:dyDescent="0.25">
      <c r="A275">
        <v>2975</v>
      </c>
      <c r="B275">
        <v>2975</v>
      </c>
    </row>
    <row r="276" spans="1:2" x14ac:dyDescent="0.25">
      <c r="A276">
        <v>2976</v>
      </c>
      <c r="B276">
        <v>2976</v>
      </c>
    </row>
    <row r="277" spans="1:2" x14ac:dyDescent="0.25">
      <c r="A277">
        <v>2977</v>
      </c>
      <c r="B277">
        <v>2977</v>
      </c>
    </row>
    <row r="278" spans="1:2" x14ac:dyDescent="0.25">
      <c r="A278">
        <v>2978</v>
      </c>
      <c r="B278">
        <v>2978</v>
      </c>
    </row>
    <row r="279" spans="1:2" x14ac:dyDescent="0.25">
      <c r="A279">
        <v>2979</v>
      </c>
      <c r="B279">
        <v>2979</v>
      </c>
    </row>
    <row r="280" spans="1:2" x14ac:dyDescent="0.25">
      <c r="A280">
        <v>2980</v>
      </c>
      <c r="B280">
        <v>2980</v>
      </c>
    </row>
    <row r="281" spans="1:2" x14ac:dyDescent="0.25">
      <c r="A281">
        <v>2981</v>
      </c>
      <c r="B281">
        <v>2981</v>
      </c>
    </row>
    <row r="282" spans="1:2" x14ac:dyDescent="0.25">
      <c r="A282">
        <v>2982</v>
      </c>
      <c r="B282">
        <v>2982</v>
      </c>
    </row>
    <row r="283" spans="1:2" x14ac:dyDescent="0.25">
      <c r="A283">
        <v>2983</v>
      </c>
      <c r="B283">
        <v>2983</v>
      </c>
    </row>
    <row r="284" spans="1:2" x14ac:dyDescent="0.25">
      <c r="A284">
        <v>2984</v>
      </c>
      <c r="B284">
        <v>2984</v>
      </c>
    </row>
    <row r="285" spans="1:2" x14ac:dyDescent="0.25">
      <c r="A285">
        <v>2985</v>
      </c>
      <c r="B285">
        <v>2985</v>
      </c>
    </row>
    <row r="286" spans="1:2" x14ac:dyDescent="0.25">
      <c r="A286">
        <v>2986</v>
      </c>
      <c r="B286">
        <v>2986</v>
      </c>
    </row>
    <row r="287" spans="1:2" x14ac:dyDescent="0.25">
      <c r="A287">
        <v>2987</v>
      </c>
      <c r="B287">
        <v>2987</v>
      </c>
    </row>
    <row r="288" spans="1:2" x14ac:dyDescent="0.25">
      <c r="A288">
        <v>2988</v>
      </c>
      <c r="B288">
        <v>2988</v>
      </c>
    </row>
    <row r="289" spans="1:2" x14ac:dyDescent="0.25">
      <c r="A289">
        <v>2989</v>
      </c>
      <c r="B289">
        <v>2989</v>
      </c>
    </row>
    <row r="290" spans="1:2" x14ac:dyDescent="0.25">
      <c r="A290">
        <v>2990</v>
      </c>
      <c r="B290">
        <v>2990</v>
      </c>
    </row>
    <row r="291" spans="1:2" x14ac:dyDescent="0.25">
      <c r="A291">
        <v>2991</v>
      </c>
      <c r="B291">
        <v>2991</v>
      </c>
    </row>
    <row r="292" spans="1:2" x14ac:dyDescent="0.25">
      <c r="A292">
        <v>2992</v>
      </c>
      <c r="B292">
        <v>2992</v>
      </c>
    </row>
    <row r="293" spans="1:2" x14ac:dyDescent="0.25">
      <c r="A293">
        <v>2993</v>
      </c>
      <c r="B293">
        <v>2993</v>
      </c>
    </row>
    <row r="294" spans="1:2" x14ac:dyDescent="0.25">
      <c r="A294">
        <v>2994</v>
      </c>
      <c r="B294">
        <v>2994</v>
      </c>
    </row>
    <row r="295" spans="1:2" x14ac:dyDescent="0.25">
      <c r="A295">
        <v>2995</v>
      </c>
      <c r="B295">
        <v>2995</v>
      </c>
    </row>
    <row r="296" spans="1:2" x14ac:dyDescent="0.25">
      <c r="A296">
        <v>2996</v>
      </c>
      <c r="B296">
        <v>2996</v>
      </c>
    </row>
    <row r="297" spans="1:2" x14ac:dyDescent="0.25">
      <c r="A297">
        <v>2997</v>
      </c>
      <c r="B297">
        <v>2997</v>
      </c>
    </row>
    <row r="298" spans="1:2" x14ac:dyDescent="0.25">
      <c r="A298">
        <v>2998</v>
      </c>
      <c r="B298">
        <v>2998</v>
      </c>
    </row>
    <row r="299" spans="1:2" x14ac:dyDescent="0.25">
      <c r="A299">
        <v>2999</v>
      </c>
      <c r="B299">
        <v>2999</v>
      </c>
    </row>
    <row r="300" spans="1:2" x14ac:dyDescent="0.25">
      <c r="A300">
        <v>3000</v>
      </c>
      <c r="B300">
        <v>3000</v>
      </c>
    </row>
    <row r="301" spans="1:2" x14ac:dyDescent="0.25">
      <c r="A301">
        <v>3001</v>
      </c>
      <c r="B301">
        <v>3001</v>
      </c>
    </row>
    <row r="302" spans="1:2" x14ac:dyDescent="0.25">
      <c r="A302">
        <v>3002</v>
      </c>
      <c r="B302">
        <v>3002</v>
      </c>
    </row>
    <row r="303" spans="1:2" x14ac:dyDescent="0.25">
      <c r="A303">
        <v>3003</v>
      </c>
      <c r="B303">
        <v>3003</v>
      </c>
    </row>
    <row r="304" spans="1:2" x14ac:dyDescent="0.25">
      <c r="A304">
        <v>3004</v>
      </c>
      <c r="B304">
        <v>3004</v>
      </c>
    </row>
    <row r="305" spans="1:2" x14ac:dyDescent="0.25">
      <c r="A305">
        <v>3005</v>
      </c>
      <c r="B305">
        <v>3005</v>
      </c>
    </row>
    <row r="306" spans="1:2" x14ac:dyDescent="0.25">
      <c r="A306">
        <v>3006</v>
      </c>
      <c r="B306">
        <v>3006</v>
      </c>
    </row>
    <row r="307" spans="1:2" x14ac:dyDescent="0.25">
      <c r="A307">
        <v>3007</v>
      </c>
      <c r="B307">
        <v>3007</v>
      </c>
    </row>
    <row r="308" spans="1:2" x14ac:dyDescent="0.25">
      <c r="A308">
        <v>3008</v>
      </c>
      <c r="B308">
        <v>3008</v>
      </c>
    </row>
    <row r="309" spans="1:2" x14ac:dyDescent="0.25">
      <c r="A309">
        <v>3009</v>
      </c>
      <c r="B309">
        <v>3009</v>
      </c>
    </row>
    <row r="310" spans="1:2" x14ac:dyDescent="0.25">
      <c r="A310">
        <v>3010</v>
      </c>
      <c r="B310">
        <v>3010</v>
      </c>
    </row>
    <row r="311" spans="1:2" x14ac:dyDescent="0.25">
      <c r="A311">
        <v>3011</v>
      </c>
      <c r="B311">
        <v>3011</v>
      </c>
    </row>
    <row r="312" spans="1:2" x14ac:dyDescent="0.25">
      <c r="A312">
        <v>3012</v>
      </c>
      <c r="B312">
        <v>3012</v>
      </c>
    </row>
    <row r="313" spans="1:2" x14ac:dyDescent="0.25">
      <c r="A313">
        <v>3013</v>
      </c>
      <c r="B313">
        <v>3013</v>
      </c>
    </row>
    <row r="314" spans="1:2" x14ac:dyDescent="0.25">
      <c r="A314">
        <v>3014</v>
      </c>
      <c r="B314">
        <v>3014</v>
      </c>
    </row>
    <row r="315" spans="1:2" x14ac:dyDescent="0.25">
      <c r="A315">
        <v>3015</v>
      </c>
      <c r="B315">
        <v>3015</v>
      </c>
    </row>
    <row r="316" spans="1:2" x14ac:dyDescent="0.25">
      <c r="A316">
        <v>3016</v>
      </c>
      <c r="B316">
        <v>3016</v>
      </c>
    </row>
    <row r="317" spans="1:2" x14ac:dyDescent="0.25">
      <c r="A317">
        <v>3017</v>
      </c>
      <c r="B317">
        <v>3017</v>
      </c>
    </row>
    <row r="318" spans="1:2" x14ac:dyDescent="0.25">
      <c r="A318">
        <v>3018</v>
      </c>
      <c r="B318">
        <v>3018</v>
      </c>
    </row>
    <row r="319" spans="1:2" x14ac:dyDescent="0.25">
      <c r="A319">
        <v>3019</v>
      </c>
      <c r="B319">
        <v>3019</v>
      </c>
    </row>
    <row r="320" spans="1:2" x14ac:dyDescent="0.25">
      <c r="A320">
        <v>3020</v>
      </c>
      <c r="B320">
        <v>3020</v>
      </c>
    </row>
    <row r="321" spans="1:2" x14ac:dyDescent="0.25">
      <c r="A321">
        <v>3021</v>
      </c>
      <c r="B321">
        <v>3021</v>
      </c>
    </row>
    <row r="322" spans="1:2" x14ac:dyDescent="0.25">
      <c r="A322">
        <v>3022</v>
      </c>
      <c r="B322">
        <v>3022</v>
      </c>
    </row>
    <row r="323" spans="1:2" x14ac:dyDescent="0.25">
      <c r="A323">
        <v>3023</v>
      </c>
      <c r="B323">
        <v>3023</v>
      </c>
    </row>
    <row r="324" spans="1:2" x14ac:dyDescent="0.25">
      <c r="A324">
        <v>3024</v>
      </c>
      <c r="B324">
        <v>3024</v>
      </c>
    </row>
    <row r="325" spans="1:2" x14ac:dyDescent="0.25">
      <c r="A325">
        <v>3025</v>
      </c>
      <c r="B325">
        <v>3025</v>
      </c>
    </row>
    <row r="326" spans="1:2" x14ac:dyDescent="0.25">
      <c r="A326">
        <v>3026</v>
      </c>
      <c r="B326">
        <v>3026</v>
      </c>
    </row>
    <row r="327" spans="1:2" x14ac:dyDescent="0.25">
      <c r="A327">
        <v>3027</v>
      </c>
      <c r="B327">
        <v>3027</v>
      </c>
    </row>
    <row r="328" spans="1:2" x14ac:dyDescent="0.25">
      <c r="A328">
        <v>3028</v>
      </c>
      <c r="B328">
        <v>3028</v>
      </c>
    </row>
    <row r="329" spans="1:2" x14ac:dyDescent="0.25">
      <c r="A329">
        <v>3029</v>
      </c>
      <c r="B329">
        <v>3029</v>
      </c>
    </row>
    <row r="330" spans="1:2" x14ac:dyDescent="0.25">
      <c r="A330">
        <v>3030</v>
      </c>
      <c r="B330">
        <v>3030</v>
      </c>
    </row>
    <row r="331" spans="1:2" x14ac:dyDescent="0.25">
      <c r="A331">
        <v>3031</v>
      </c>
      <c r="B331">
        <v>3031</v>
      </c>
    </row>
    <row r="332" spans="1:2" x14ac:dyDescent="0.25">
      <c r="A332">
        <v>3032</v>
      </c>
      <c r="B332">
        <v>3032</v>
      </c>
    </row>
    <row r="333" spans="1:2" x14ac:dyDescent="0.25">
      <c r="A333">
        <v>3033</v>
      </c>
      <c r="B333">
        <v>3033</v>
      </c>
    </row>
    <row r="334" spans="1:2" x14ac:dyDescent="0.25">
      <c r="A334">
        <v>3034</v>
      </c>
      <c r="B334">
        <v>3034</v>
      </c>
    </row>
    <row r="335" spans="1:2" x14ac:dyDescent="0.25">
      <c r="A335">
        <v>3035</v>
      </c>
      <c r="B335">
        <v>3035</v>
      </c>
    </row>
    <row r="336" spans="1:2" x14ac:dyDescent="0.25">
      <c r="A336">
        <v>3036</v>
      </c>
      <c r="B336">
        <v>3036</v>
      </c>
    </row>
    <row r="337" spans="1:2" x14ac:dyDescent="0.25">
      <c r="A337">
        <v>3037</v>
      </c>
      <c r="B337">
        <v>3037</v>
      </c>
    </row>
    <row r="338" spans="1:2" x14ac:dyDescent="0.25">
      <c r="A338">
        <v>3038</v>
      </c>
      <c r="B338">
        <v>3038</v>
      </c>
    </row>
    <row r="339" spans="1:2" x14ac:dyDescent="0.25">
      <c r="A339">
        <v>3039</v>
      </c>
      <c r="B339">
        <v>3039</v>
      </c>
    </row>
    <row r="340" spans="1:2" x14ac:dyDescent="0.25">
      <c r="A340">
        <v>3040</v>
      </c>
      <c r="B340">
        <v>3040</v>
      </c>
    </row>
    <row r="341" spans="1:2" x14ac:dyDescent="0.25">
      <c r="A341">
        <v>3041</v>
      </c>
      <c r="B341">
        <v>3041</v>
      </c>
    </row>
    <row r="342" spans="1:2" x14ac:dyDescent="0.25">
      <c r="A342">
        <v>3042</v>
      </c>
      <c r="B342">
        <v>3042</v>
      </c>
    </row>
    <row r="343" spans="1:2" x14ac:dyDescent="0.25">
      <c r="A343">
        <v>3043</v>
      </c>
      <c r="B343">
        <v>3043</v>
      </c>
    </row>
    <row r="344" spans="1:2" x14ac:dyDescent="0.25">
      <c r="A344">
        <v>3044</v>
      </c>
      <c r="B344">
        <v>3044</v>
      </c>
    </row>
    <row r="345" spans="1:2" x14ac:dyDescent="0.25">
      <c r="A345">
        <v>3045</v>
      </c>
      <c r="B345">
        <v>3045</v>
      </c>
    </row>
    <row r="346" spans="1:2" x14ac:dyDescent="0.25">
      <c r="A346">
        <v>3046</v>
      </c>
      <c r="B346">
        <v>3046</v>
      </c>
    </row>
    <row r="347" spans="1:2" x14ac:dyDescent="0.25">
      <c r="A347">
        <v>3047</v>
      </c>
      <c r="B347">
        <v>3047</v>
      </c>
    </row>
    <row r="348" spans="1:2" x14ac:dyDescent="0.25">
      <c r="A348">
        <v>3048</v>
      </c>
      <c r="B348">
        <v>3048</v>
      </c>
    </row>
    <row r="349" spans="1:2" x14ac:dyDescent="0.25">
      <c r="A349">
        <v>3049</v>
      </c>
      <c r="B349">
        <v>3049</v>
      </c>
    </row>
    <row r="350" spans="1:2" x14ac:dyDescent="0.25">
      <c r="A350">
        <v>3050</v>
      </c>
      <c r="B350">
        <v>3050</v>
      </c>
    </row>
    <row r="351" spans="1:2" x14ac:dyDescent="0.25">
      <c r="A351">
        <v>3051</v>
      </c>
      <c r="B351">
        <v>3051</v>
      </c>
    </row>
    <row r="352" spans="1:2" x14ac:dyDescent="0.25">
      <c r="A352">
        <v>3052</v>
      </c>
      <c r="B352">
        <v>3052</v>
      </c>
    </row>
    <row r="353" spans="1:2" x14ac:dyDescent="0.25">
      <c r="A353">
        <v>3053</v>
      </c>
      <c r="B353">
        <v>3053</v>
      </c>
    </row>
    <row r="354" spans="1:2" x14ac:dyDescent="0.25">
      <c r="A354">
        <v>3054</v>
      </c>
      <c r="B354">
        <v>3054</v>
      </c>
    </row>
    <row r="355" spans="1:2" x14ac:dyDescent="0.25">
      <c r="A355">
        <v>3055</v>
      </c>
      <c r="B355">
        <v>3055</v>
      </c>
    </row>
    <row r="356" spans="1:2" x14ac:dyDescent="0.25">
      <c r="A356">
        <v>3056</v>
      </c>
      <c r="B356">
        <v>3056</v>
      </c>
    </row>
    <row r="357" spans="1:2" x14ac:dyDescent="0.25">
      <c r="A357">
        <v>3057</v>
      </c>
      <c r="B357">
        <v>3057</v>
      </c>
    </row>
    <row r="358" spans="1:2" x14ac:dyDescent="0.25">
      <c r="A358">
        <v>3058</v>
      </c>
      <c r="B358">
        <v>3058</v>
      </c>
    </row>
    <row r="359" spans="1:2" x14ac:dyDescent="0.25">
      <c r="A359">
        <v>3059</v>
      </c>
      <c r="B359">
        <v>3059</v>
      </c>
    </row>
    <row r="360" spans="1:2" x14ac:dyDescent="0.25">
      <c r="A360">
        <v>3060</v>
      </c>
      <c r="B360">
        <v>3060</v>
      </c>
    </row>
    <row r="361" spans="1:2" x14ac:dyDescent="0.25">
      <c r="A361">
        <v>3061</v>
      </c>
      <c r="B361">
        <v>3061</v>
      </c>
    </row>
    <row r="362" spans="1:2" x14ac:dyDescent="0.25">
      <c r="A362">
        <v>3062</v>
      </c>
      <c r="B362">
        <v>3062</v>
      </c>
    </row>
    <row r="363" spans="1:2" x14ac:dyDescent="0.25">
      <c r="A363">
        <v>3063</v>
      </c>
      <c r="B363">
        <v>3063</v>
      </c>
    </row>
    <row r="364" spans="1:2" x14ac:dyDescent="0.25">
      <c r="A364">
        <v>3064</v>
      </c>
      <c r="B364">
        <v>3064</v>
      </c>
    </row>
    <row r="365" spans="1:2" x14ac:dyDescent="0.25">
      <c r="A365">
        <v>3065</v>
      </c>
      <c r="B365">
        <v>3065</v>
      </c>
    </row>
    <row r="366" spans="1:2" x14ac:dyDescent="0.25">
      <c r="A366">
        <v>3066</v>
      </c>
      <c r="B366">
        <v>3066</v>
      </c>
    </row>
    <row r="367" spans="1:2" x14ac:dyDescent="0.25">
      <c r="A367">
        <v>3067</v>
      </c>
      <c r="B367">
        <v>3067</v>
      </c>
    </row>
    <row r="368" spans="1:2" x14ac:dyDescent="0.25">
      <c r="A368">
        <v>3068</v>
      </c>
      <c r="B368">
        <v>3068</v>
      </c>
    </row>
    <row r="369" spans="1:2" x14ac:dyDescent="0.25">
      <c r="A369">
        <v>3069</v>
      </c>
      <c r="B369">
        <v>3069</v>
      </c>
    </row>
    <row r="370" spans="1:2" x14ac:dyDescent="0.25">
      <c r="A370">
        <v>3070</v>
      </c>
      <c r="B370">
        <v>3070</v>
      </c>
    </row>
    <row r="371" spans="1:2" x14ac:dyDescent="0.25">
      <c r="A371">
        <v>3071</v>
      </c>
      <c r="B371">
        <v>3071</v>
      </c>
    </row>
    <row r="372" spans="1:2" x14ac:dyDescent="0.25">
      <c r="A372">
        <v>3072</v>
      </c>
      <c r="B372">
        <v>3072</v>
      </c>
    </row>
    <row r="373" spans="1:2" x14ac:dyDescent="0.25">
      <c r="A373">
        <v>3073</v>
      </c>
      <c r="B373">
        <v>3073</v>
      </c>
    </row>
    <row r="374" spans="1:2" x14ac:dyDescent="0.25">
      <c r="A374">
        <v>3074</v>
      </c>
      <c r="B374">
        <v>3074</v>
      </c>
    </row>
    <row r="375" spans="1:2" x14ac:dyDescent="0.25">
      <c r="A375">
        <v>3075</v>
      </c>
      <c r="B375">
        <v>3075</v>
      </c>
    </row>
    <row r="376" spans="1:2" x14ac:dyDescent="0.25">
      <c r="A376">
        <v>3076</v>
      </c>
      <c r="B376">
        <v>3076</v>
      </c>
    </row>
    <row r="377" spans="1:2" x14ac:dyDescent="0.25">
      <c r="A377">
        <v>3077</v>
      </c>
      <c r="B377">
        <v>3077</v>
      </c>
    </row>
    <row r="378" spans="1:2" x14ac:dyDescent="0.25">
      <c r="A378">
        <v>3078</v>
      </c>
      <c r="B378">
        <v>3078</v>
      </c>
    </row>
    <row r="379" spans="1:2" x14ac:dyDescent="0.25">
      <c r="A379">
        <v>3079</v>
      </c>
      <c r="B379">
        <v>3079</v>
      </c>
    </row>
    <row r="380" spans="1:2" x14ac:dyDescent="0.25">
      <c r="A380">
        <v>3080</v>
      </c>
      <c r="B380">
        <v>3080</v>
      </c>
    </row>
    <row r="381" spans="1:2" x14ac:dyDescent="0.25">
      <c r="A381">
        <v>3081</v>
      </c>
      <c r="B381">
        <v>3081</v>
      </c>
    </row>
    <row r="382" spans="1:2" x14ac:dyDescent="0.25">
      <c r="A382">
        <v>3082</v>
      </c>
      <c r="B382">
        <v>3082</v>
      </c>
    </row>
    <row r="383" spans="1:2" x14ac:dyDescent="0.25">
      <c r="A383">
        <v>3083</v>
      </c>
      <c r="B383">
        <v>3083</v>
      </c>
    </row>
    <row r="384" spans="1:2" x14ac:dyDescent="0.25">
      <c r="A384">
        <v>3084</v>
      </c>
      <c r="B384">
        <v>3084</v>
      </c>
    </row>
    <row r="385" spans="1:2" x14ac:dyDescent="0.25">
      <c r="A385">
        <v>3085</v>
      </c>
      <c r="B385">
        <v>3085</v>
      </c>
    </row>
    <row r="386" spans="1:2" x14ac:dyDescent="0.25">
      <c r="A386">
        <v>3086</v>
      </c>
      <c r="B386">
        <v>3086</v>
      </c>
    </row>
    <row r="387" spans="1:2" x14ac:dyDescent="0.25">
      <c r="A387">
        <v>3087</v>
      </c>
      <c r="B387">
        <v>3087</v>
      </c>
    </row>
    <row r="388" spans="1:2" x14ac:dyDescent="0.25">
      <c r="A388">
        <v>3088</v>
      </c>
      <c r="B388">
        <v>3088</v>
      </c>
    </row>
    <row r="389" spans="1:2" x14ac:dyDescent="0.25">
      <c r="A389">
        <v>3089</v>
      </c>
      <c r="B389">
        <v>3089</v>
      </c>
    </row>
    <row r="390" spans="1:2" x14ac:dyDescent="0.25">
      <c r="A390">
        <v>3090</v>
      </c>
      <c r="B390">
        <v>3090</v>
      </c>
    </row>
    <row r="391" spans="1:2" x14ac:dyDescent="0.25">
      <c r="A391">
        <v>3091</v>
      </c>
      <c r="B391">
        <v>3091</v>
      </c>
    </row>
    <row r="392" spans="1:2" x14ac:dyDescent="0.25">
      <c r="A392">
        <v>3092</v>
      </c>
      <c r="B392">
        <v>3092</v>
      </c>
    </row>
    <row r="393" spans="1:2" x14ac:dyDescent="0.25">
      <c r="A393">
        <v>3093</v>
      </c>
      <c r="B393">
        <v>3093</v>
      </c>
    </row>
    <row r="394" spans="1:2" x14ac:dyDescent="0.25">
      <c r="A394">
        <v>3094</v>
      </c>
      <c r="B394">
        <v>3094</v>
      </c>
    </row>
    <row r="395" spans="1:2" x14ac:dyDescent="0.25">
      <c r="A395">
        <v>3095</v>
      </c>
      <c r="B395">
        <v>3095</v>
      </c>
    </row>
    <row r="396" spans="1:2" x14ac:dyDescent="0.25">
      <c r="A396">
        <v>3096</v>
      </c>
      <c r="B396">
        <v>3096</v>
      </c>
    </row>
    <row r="397" spans="1:2" x14ac:dyDescent="0.25">
      <c r="A397">
        <v>3097</v>
      </c>
      <c r="B397">
        <v>3097</v>
      </c>
    </row>
    <row r="398" spans="1:2" x14ac:dyDescent="0.25">
      <c r="A398">
        <v>3098</v>
      </c>
      <c r="B398">
        <v>3098</v>
      </c>
    </row>
    <row r="399" spans="1:2" x14ac:dyDescent="0.25">
      <c r="A399">
        <v>3099</v>
      </c>
      <c r="B399">
        <v>3099</v>
      </c>
    </row>
    <row r="400" spans="1:2" x14ac:dyDescent="0.25">
      <c r="A400">
        <v>3100</v>
      </c>
      <c r="B400">
        <v>3100</v>
      </c>
    </row>
    <row r="401" spans="1:2" x14ac:dyDescent="0.25">
      <c r="A401">
        <v>3101</v>
      </c>
      <c r="B401">
        <v>3101</v>
      </c>
    </row>
    <row r="402" spans="1:2" x14ac:dyDescent="0.25">
      <c r="A402">
        <v>3102</v>
      </c>
      <c r="B402">
        <v>3102</v>
      </c>
    </row>
    <row r="403" spans="1:2" x14ac:dyDescent="0.25">
      <c r="A403">
        <v>3103</v>
      </c>
      <c r="B403">
        <v>3103</v>
      </c>
    </row>
    <row r="404" spans="1:2" x14ac:dyDescent="0.25">
      <c r="A404">
        <v>3104</v>
      </c>
      <c r="B404">
        <v>3104</v>
      </c>
    </row>
    <row r="405" spans="1:2" x14ac:dyDescent="0.25">
      <c r="A405">
        <v>3105</v>
      </c>
      <c r="B405">
        <v>3105</v>
      </c>
    </row>
    <row r="406" spans="1:2" x14ac:dyDescent="0.25">
      <c r="A406">
        <v>3106</v>
      </c>
      <c r="B406">
        <v>3106</v>
      </c>
    </row>
    <row r="407" spans="1:2" x14ac:dyDescent="0.25">
      <c r="A407">
        <v>3107</v>
      </c>
      <c r="B407">
        <v>3107</v>
      </c>
    </row>
    <row r="408" spans="1:2" x14ac:dyDescent="0.25">
      <c r="A408">
        <v>3108</v>
      </c>
      <c r="B408">
        <v>3108</v>
      </c>
    </row>
    <row r="409" spans="1:2" x14ac:dyDescent="0.25">
      <c r="A409">
        <v>3109</v>
      </c>
      <c r="B409">
        <v>3109</v>
      </c>
    </row>
    <row r="410" spans="1:2" x14ac:dyDescent="0.25">
      <c r="A410">
        <v>3110</v>
      </c>
      <c r="B410">
        <v>3110</v>
      </c>
    </row>
    <row r="411" spans="1:2" x14ac:dyDescent="0.25">
      <c r="A411">
        <v>3111</v>
      </c>
      <c r="B411">
        <v>3111</v>
      </c>
    </row>
    <row r="412" spans="1:2" x14ac:dyDescent="0.25">
      <c r="A412">
        <v>3112</v>
      </c>
      <c r="B412">
        <v>3112</v>
      </c>
    </row>
    <row r="413" spans="1:2" x14ac:dyDescent="0.25">
      <c r="A413">
        <v>3113</v>
      </c>
      <c r="B413">
        <v>3113</v>
      </c>
    </row>
    <row r="414" spans="1:2" x14ac:dyDescent="0.25">
      <c r="A414">
        <v>3114</v>
      </c>
      <c r="B414">
        <v>3114</v>
      </c>
    </row>
    <row r="415" spans="1:2" x14ac:dyDescent="0.25">
      <c r="A415">
        <v>3115</v>
      </c>
      <c r="B415">
        <v>3115</v>
      </c>
    </row>
    <row r="416" spans="1:2" x14ac:dyDescent="0.25">
      <c r="A416">
        <v>3116</v>
      </c>
      <c r="B416">
        <v>3116</v>
      </c>
    </row>
    <row r="417" spans="1:2" x14ac:dyDescent="0.25">
      <c r="A417">
        <v>3117</v>
      </c>
      <c r="B417">
        <v>3117</v>
      </c>
    </row>
    <row r="418" spans="1:2" x14ac:dyDescent="0.25">
      <c r="A418">
        <v>3118</v>
      </c>
      <c r="B418">
        <v>3118</v>
      </c>
    </row>
    <row r="419" spans="1:2" x14ac:dyDescent="0.25">
      <c r="A419">
        <v>3119</v>
      </c>
      <c r="B419">
        <v>3119</v>
      </c>
    </row>
    <row r="420" spans="1:2" x14ac:dyDescent="0.25">
      <c r="A420">
        <v>3120</v>
      </c>
      <c r="B420">
        <v>3120</v>
      </c>
    </row>
    <row r="421" spans="1:2" x14ac:dyDescent="0.25">
      <c r="A421">
        <v>3121</v>
      </c>
      <c r="B421">
        <v>3121</v>
      </c>
    </row>
    <row r="422" spans="1:2" x14ac:dyDescent="0.25">
      <c r="A422">
        <v>3122</v>
      </c>
      <c r="B422">
        <v>3122</v>
      </c>
    </row>
    <row r="423" spans="1:2" x14ac:dyDescent="0.25">
      <c r="A423">
        <v>3123</v>
      </c>
      <c r="B423">
        <v>3123</v>
      </c>
    </row>
    <row r="424" spans="1:2" x14ac:dyDescent="0.25">
      <c r="A424">
        <v>3124</v>
      </c>
      <c r="B424">
        <v>3124</v>
      </c>
    </row>
    <row r="425" spans="1:2" x14ac:dyDescent="0.25">
      <c r="A425">
        <v>3125</v>
      </c>
      <c r="B425">
        <v>3125</v>
      </c>
    </row>
    <row r="426" spans="1:2" x14ac:dyDescent="0.25">
      <c r="A426">
        <v>3126</v>
      </c>
      <c r="B426">
        <v>3126</v>
      </c>
    </row>
    <row r="427" spans="1:2" x14ac:dyDescent="0.25">
      <c r="A427">
        <v>3127</v>
      </c>
      <c r="B427">
        <v>3127</v>
      </c>
    </row>
    <row r="428" spans="1:2" x14ac:dyDescent="0.25">
      <c r="A428">
        <v>3128</v>
      </c>
      <c r="B428">
        <v>3128</v>
      </c>
    </row>
    <row r="429" spans="1:2" x14ac:dyDescent="0.25">
      <c r="A429">
        <v>3129</v>
      </c>
      <c r="B429">
        <v>3129</v>
      </c>
    </row>
    <row r="430" spans="1:2" x14ac:dyDescent="0.25">
      <c r="A430">
        <v>3130</v>
      </c>
      <c r="B430">
        <v>3130</v>
      </c>
    </row>
    <row r="431" spans="1:2" x14ac:dyDescent="0.25">
      <c r="A431">
        <v>3131</v>
      </c>
      <c r="B431">
        <v>3131</v>
      </c>
    </row>
    <row r="432" spans="1:2" x14ac:dyDescent="0.25">
      <c r="A432">
        <v>3132</v>
      </c>
      <c r="B432">
        <v>3132</v>
      </c>
    </row>
    <row r="433" spans="1:2" x14ac:dyDescent="0.25">
      <c r="A433">
        <v>3133</v>
      </c>
      <c r="B433">
        <v>3133</v>
      </c>
    </row>
    <row r="434" spans="1:2" x14ac:dyDescent="0.25">
      <c r="A434">
        <v>3134</v>
      </c>
      <c r="B434">
        <v>3134</v>
      </c>
    </row>
    <row r="435" spans="1:2" x14ac:dyDescent="0.25">
      <c r="A435">
        <v>3135</v>
      </c>
      <c r="B435">
        <v>3135</v>
      </c>
    </row>
    <row r="436" spans="1:2" x14ac:dyDescent="0.25">
      <c r="A436">
        <v>3136</v>
      </c>
      <c r="B436">
        <v>3136</v>
      </c>
    </row>
    <row r="437" spans="1:2" x14ac:dyDescent="0.25">
      <c r="A437">
        <v>3137</v>
      </c>
      <c r="B437">
        <v>3137</v>
      </c>
    </row>
    <row r="438" spans="1:2" x14ac:dyDescent="0.25">
      <c r="A438">
        <v>3138</v>
      </c>
      <c r="B438">
        <v>3138</v>
      </c>
    </row>
    <row r="439" spans="1:2" x14ac:dyDescent="0.25">
      <c r="A439">
        <v>3139</v>
      </c>
      <c r="B439">
        <v>3139</v>
      </c>
    </row>
    <row r="440" spans="1:2" x14ac:dyDescent="0.25">
      <c r="A440">
        <v>3140</v>
      </c>
      <c r="B440">
        <v>3140</v>
      </c>
    </row>
    <row r="441" spans="1:2" x14ac:dyDescent="0.25">
      <c r="A441">
        <v>3141</v>
      </c>
      <c r="B441">
        <v>3141</v>
      </c>
    </row>
    <row r="442" spans="1:2" x14ac:dyDescent="0.25">
      <c r="A442">
        <v>3142</v>
      </c>
      <c r="B442">
        <v>3142</v>
      </c>
    </row>
    <row r="443" spans="1:2" x14ac:dyDescent="0.25">
      <c r="A443">
        <v>3143</v>
      </c>
      <c r="B443">
        <v>3143</v>
      </c>
    </row>
    <row r="444" spans="1:2" x14ac:dyDescent="0.25">
      <c r="A444">
        <v>3144</v>
      </c>
      <c r="B444">
        <v>3144</v>
      </c>
    </row>
    <row r="445" spans="1:2" x14ac:dyDescent="0.25">
      <c r="A445">
        <v>3145</v>
      </c>
      <c r="B445">
        <v>3145</v>
      </c>
    </row>
    <row r="446" spans="1:2" x14ac:dyDescent="0.25">
      <c r="A446">
        <v>3146</v>
      </c>
      <c r="B446">
        <v>3146</v>
      </c>
    </row>
    <row r="447" spans="1:2" x14ac:dyDescent="0.25">
      <c r="A447">
        <v>3147</v>
      </c>
      <c r="B447">
        <v>3147</v>
      </c>
    </row>
    <row r="448" spans="1:2" x14ac:dyDescent="0.25">
      <c r="A448">
        <v>3148</v>
      </c>
      <c r="B448">
        <v>3148</v>
      </c>
    </row>
    <row r="449" spans="1:2" x14ac:dyDescent="0.25">
      <c r="A449">
        <v>3149</v>
      </c>
      <c r="B449">
        <v>3149</v>
      </c>
    </row>
    <row r="450" spans="1:2" x14ac:dyDescent="0.25">
      <c r="A450">
        <v>3150</v>
      </c>
      <c r="B450">
        <v>3150</v>
      </c>
    </row>
    <row r="451" spans="1:2" x14ac:dyDescent="0.25">
      <c r="A451">
        <v>3151</v>
      </c>
      <c r="B451">
        <v>3151</v>
      </c>
    </row>
    <row r="452" spans="1:2" x14ac:dyDescent="0.25">
      <c r="A452">
        <v>3152</v>
      </c>
      <c r="B452">
        <v>3152</v>
      </c>
    </row>
    <row r="453" spans="1:2" x14ac:dyDescent="0.25">
      <c r="A453">
        <v>3153</v>
      </c>
      <c r="B453">
        <v>3153</v>
      </c>
    </row>
    <row r="454" spans="1:2" x14ac:dyDescent="0.25">
      <c r="A454">
        <v>3154</v>
      </c>
      <c r="B454">
        <v>3154</v>
      </c>
    </row>
    <row r="455" spans="1:2" x14ac:dyDescent="0.25">
      <c r="A455">
        <v>3155</v>
      </c>
      <c r="B455">
        <v>3155</v>
      </c>
    </row>
    <row r="456" spans="1:2" x14ac:dyDescent="0.25">
      <c r="A456">
        <v>3156</v>
      </c>
      <c r="B456">
        <v>3156</v>
      </c>
    </row>
    <row r="457" spans="1:2" x14ac:dyDescent="0.25">
      <c r="A457">
        <v>3157</v>
      </c>
      <c r="B457">
        <v>3157</v>
      </c>
    </row>
    <row r="458" spans="1:2" x14ac:dyDescent="0.25">
      <c r="A458">
        <v>3158</v>
      </c>
      <c r="B458">
        <v>3158</v>
      </c>
    </row>
    <row r="459" spans="1:2" x14ac:dyDescent="0.25">
      <c r="A459">
        <v>3159</v>
      </c>
      <c r="B459">
        <v>3159</v>
      </c>
    </row>
    <row r="460" spans="1:2" x14ac:dyDescent="0.25">
      <c r="A460">
        <v>3160</v>
      </c>
      <c r="B460">
        <v>3160</v>
      </c>
    </row>
    <row r="461" spans="1:2" x14ac:dyDescent="0.25">
      <c r="A461">
        <v>3161</v>
      </c>
      <c r="B461">
        <v>3161</v>
      </c>
    </row>
    <row r="462" spans="1:2" x14ac:dyDescent="0.25">
      <c r="A462">
        <v>3162</v>
      </c>
      <c r="B462">
        <v>3162</v>
      </c>
    </row>
    <row r="463" spans="1:2" x14ac:dyDescent="0.25">
      <c r="A463">
        <v>3163</v>
      </c>
      <c r="B463">
        <v>3163</v>
      </c>
    </row>
    <row r="464" spans="1:2" x14ac:dyDescent="0.25">
      <c r="A464">
        <v>3164</v>
      </c>
      <c r="B464">
        <v>3164</v>
      </c>
    </row>
    <row r="465" spans="1:2" x14ac:dyDescent="0.25">
      <c r="A465">
        <v>3165</v>
      </c>
      <c r="B465">
        <v>3165</v>
      </c>
    </row>
    <row r="466" spans="1:2" x14ac:dyDescent="0.25">
      <c r="A466">
        <v>3166</v>
      </c>
      <c r="B466">
        <v>3166</v>
      </c>
    </row>
    <row r="467" spans="1:2" x14ac:dyDescent="0.25">
      <c r="A467">
        <v>3167</v>
      </c>
      <c r="B467">
        <v>3167</v>
      </c>
    </row>
    <row r="468" spans="1:2" x14ac:dyDescent="0.25">
      <c r="A468">
        <v>3168</v>
      </c>
      <c r="B468">
        <v>3168</v>
      </c>
    </row>
    <row r="469" spans="1:2" x14ac:dyDescent="0.25">
      <c r="A469">
        <v>3169</v>
      </c>
      <c r="B469">
        <v>3169</v>
      </c>
    </row>
    <row r="470" spans="1:2" x14ac:dyDescent="0.25">
      <c r="A470">
        <v>3170</v>
      </c>
      <c r="B470">
        <v>3170</v>
      </c>
    </row>
    <row r="471" spans="1:2" x14ac:dyDescent="0.25">
      <c r="A471">
        <v>3171</v>
      </c>
      <c r="B471">
        <v>3171</v>
      </c>
    </row>
    <row r="472" spans="1:2" x14ac:dyDescent="0.25">
      <c r="A472">
        <v>3172</v>
      </c>
      <c r="B472">
        <v>3172</v>
      </c>
    </row>
    <row r="473" spans="1:2" x14ac:dyDescent="0.25">
      <c r="A473">
        <v>3173</v>
      </c>
      <c r="B473">
        <v>3173</v>
      </c>
    </row>
    <row r="474" spans="1:2" x14ac:dyDescent="0.25">
      <c r="A474">
        <v>3174</v>
      </c>
      <c r="B474">
        <v>3174</v>
      </c>
    </row>
    <row r="475" spans="1:2" x14ac:dyDescent="0.25">
      <c r="A475">
        <v>3175</v>
      </c>
      <c r="B475">
        <v>3175</v>
      </c>
    </row>
    <row r="476" spans="1:2" x14ac:dyDescent="0.25">
      <c r="A476">
        <v>3176</v>
      </c>
      <c r="B476">
        <v>3176</v>
      </c>
    </row>
    <row r="477" spans="1:2" x14ac:dyDescent="0.25">
      <c r="A477">
        <v>3177</v>
      </c>
      <c r="B477">
        <v>3177</v>
      </c>
    </row>
    <row r="478" spans="1:2" x14ac:dyDescent="0.25">
      <c r="A478">
        <v>3178</v>
      </c>
      <c r="B478">
        <v>3178</v>
      </c>
    </row>
    <row r="479" spans="1:2" x14ac:dyDescent="0.25">
      <c r="A479">
        <v>3179</v>
      </c>
      <c r="B479">
        <v>3179</v>
      </c>
    </row>
    <row r="480" spans="1:2" x14ac:dyDescent="0.25">
      <c r="A480">
        <v>3180</v>
      </c>
      <c r="B480">
        <v>3180</v>
      </c>
    </row>
    <row r="481" spans="1:2" x14ac:dyDescent="0.25">
      <c r="A481">
        <v>3181</v>
      </c>
      <c r="B481">
        <v>3181</v>
      </c>
    </row>
    <row r="482" spans="1:2" x14ac:dyDescent="0.25">
      <c r="A482">
        <v>3182</v>
      </c>
      <c r="B482">
        <v>3182</v>
      </c>
    </row>
    <row r="483" spans="1:2" x14ac:dyDescent="0.25">
      <c r="A483">
        <v>3183</v>
      </c>
      <c r="B483">
        <v>3183</v>
      </c>
    </row>
    <row r="484" spans="1:2" x14ac:dyDescent="0.25">
      <c r="A484">
        <v>3184</v>
      </c>
      <c r="B484">
        <v>3184</v>
      </c>
    </row>
    <row r="485" spans="1:2" x14ac:dyDescent="0.25">
      <c r="A485">
        <v>3185</v>
      </c>
      <c r="B485">
        <v>3185</v>
      </c>
    </row>
    <row r="486" spans="1:2" x14ac:dyDescent="0.25">
      <c r="A486">
        <v>3186</v>
      </c>
      <c r="B486">
        <v>3186</v>
      </c>
    </row>
    <row r="487" spans="1:2" x14ac:dyDescent="0.25">
      <c r="A487">
        <v>3187</v>
      </c>
      <c r="B487">
        <v>3187</v>
      </c>
    </row>
    <row r="488" spans="1:2" x14ac:dyDescent="0.25">
      <c r="A488">
        <v>3188</v>
      </c>
      <c r="B488">
        <v>3188</v>
      </c>
    </row>
    <row r="489" spans="1:2" x14ac:dyDescent="0.25">
      <c r="A489">
        <v>3189</v>
      </c>
      <c r="B489">
        <v>3189</v>
      </c>
    </row>
    <row r="490" spans="1:2" x14ac:dyDescent="0.25">
      <c r="A490">
        <v>3190</v>
      </c>
      <c r="B490">
        <v>3190</v>
      </c>
    </row>
    <row r="491" spans="1:2" x14ac:dyDescent="0.25">
      <c r="A491">
        <v>3191</v>
      </c>
      <c r="B491">
        <v>3191</v>
      </c>
    </row>
    <row r="492" spans="1:2" x14ac:dyDescent="0.25">
      <c r="A492">
        <v>3192</v>
      </c>
      <c r="B492">
        <v>3192</v>
      </c>
    </row>
    <row r="493" spans="1:2" x14ac:dyDescent="0.25">
      <c r="A493">
        <v>3193</v>
      </c>
      <c r="B493">
        <v>3193</v>
      </c>
    </row>
    <row r="494" spans="1:2" x14ac:dyDescent="0.25">
      <c r="A494">
        <v>3194</v>
      </c>
      <c r="B494">
        <v>3194</v>
      </c>
    </row>
    <row r="495" spans="1:2" x14ac:dyDescent="0.25">
      <c r="A495">
        <v>3195</v>
      </c>
      <c r="B495">
        <v>3195</v>
      </c>
    </row>
    <row r="496" spans="1:2" x14ac:dyDescent="0.25">
      <c r="A496">
        <v>3196</v>
      </c>
      <c r="B496">
        <v>3196</v>
      </c>
    </row>
    <row r="497" spans="1:2" x14ac:dyDescent="0.25">
      <c r="A497">
        <v>3197</v>
      </c>
      <c r="B497">
        <v>3197</v>
      </c>
    </row>
    <row r="498" spans="1:2" x14ac:dyDescent="0.25">
      <c r="A498">
        <v>3198</v>
      </c>
      <c r="B498">
        <v>3198</v>
      </c>
    </row>
    <row r="499" spans="1:2" x14ac:dyDescent="0.25">
      <c r="A499">
        <v>3199</v>
      </c>
      <c r="B499">
        <v>3199</v>
      </c>
    </row>
    <row r="500" spans="1:2" x14ac:dyDescent="0.25">
      <c r="A500">
        <v>3200</v>
      </c>
      <c r="B500">
        <v>3200</v>
      </c>
    </row>
    <row r="501" spans="1:2" x14ac:dyDescent="0.25">
      <c r="A501">
        <v>3201</v>
      </c>
      <c r="B501">
        <v>3201</v>
      </c>
    </row>
    <row r="502" spans="1:2" x14ac:dyDescent="0.25">
      <c r="A502">
        <v>3202</v>
      </c>
      <c r="B502">
        <v>3202</v>
      </c>
    </row>
    <row r="503" spans="1:2" x14ac:dyDescent="0.25">
      <c r="A503">
        <v>3203</v>
      </c>
      <c r="B503">
        <v>3203</v>
      </c>
    </row>
    <row r="504" spans="1:2" x14ac:dyDescent="0.25">
      <c r="A504">
        <v>3204</v>
      </c>
      <c r="B504">
        <v>3204</v>
      </c>
    </row>
    <row r="505" spans="1:2" x14ac:dyDescent="0.25">
      <c r="A505">
        <v>3205</v>
      </c>
      <c r="B505">
        <v>3205</v>
      </c>
    </row>
    <row r="506" spans="1:2" x14ac:dyDescent="0.25">
      <c r="A506">
        <v>3206</v>
      </c>
      <c r="B506">
        <v>3206</v>
      </c>
    </row>
    <row r="507" spans="1:2" x14ac:dyDescent="0.25">
      <c r="A507">
        <v>3207</v>
      </c>
      <c r="B507">
        <v>3207</v>
      </c>
    </row>
    <row r="508" spans="1:2" x14ac:dyDescent="0.25">
      <c r="A508">
        <v>3208</v>
      </c>
      <c r="B508">
        <v>3208</v>
      </c>
    </row>
    <row r="509" spans="1:2" x14ac:dyDescent="0.25">
      <c r="A509">
        <v>3209</v>
      </c>
      <c r="B509">
        <v>3209</v>
      </c>
    </row>
    <row r="510" spans="1:2" x14ac:dyDescent="0.25">
      <c r="A510">
        <v>3210</v>
      </c>
      <c r="B510">
        <v>3210</v>
      </c>
    </row>
    <row r="511" spans="1:2" x14ac:dyDescent="0.25">
      <c r="A511">
        <v>3211</v>
      </c>
      <c r="B511">
        <v>3211</v>
      </c>
    </row>
    <row r="512" spans="1:2" x14ac:dyDescent="0.25">
      <c r="A512">
        <v>3212</v>
      </c>
      <c r="B512">
        <v>3212</v>
      </c>
    </row>
    <row r="513" spans="1:2" x14ac:dyDescent="0.25">
      <c r="A513">
        <v>3213</v>
      </c>
      <c r="B513">
        <v>3213</v>
      </c>
    </row>
    <row r="514" spans="1:2" x14ac:dyDescent="0.25">
      <c r="A514">
        <v>3214</v>
      </c>
      <c r="B514">
        <v>3214</v>
      </c>
    </row>
    <row r="515" spans="1:2" x14ac:dyDescent="0.25">
      <c r="A515">
        <v>3215</v>
      </c>
      <c r="B515">
        <v>3215</v>
      </c>
    </row>
    <row r="516" spans="1:2" x14ac:dyDescent="0.25">
      <c r="A516">
        <v>3216</v>
      </c>
      <c r="B516">
        <v>3216</v>
      </c>
    </row>
    <row r="517" spans="1:2" x14ac:dyDescent="0.25">
      <c r="A517">
        <v>3217</v>
      </c>
      <c r="B517">
        <v>3217</v>
      </c>
    </row>
    <row r="518" spans="1:2" x14ac:dyDescent="0.25">
      <c r="A518">
        <v>3218</v>
      </c>
      <c r="B518">
        <v>3218</v>
      </c>
    </row>
    <row r="519" spans="1:2" x14ac:dyDescent="0.25">
      <c r="A519">
        <v>3219</v>
      </c>
      <c r="B519">
        <v>3219</v>
      </c>
    </row>
    <row r="520" spans="1:2" x14ac:dyDescent="0.25">
      <c r="A520">
        <v>3220</v>
      </c>
      <c r="B520">
        <v>3220</v>
      </c>
    </row>
    <row r="521" spans="1:2" x14ac:dyDescent="0.25">
      <c r="A521">
        <v>3221</v>
      </c>
      <c r="B521">
        <v>3221</v>
      </c>
    </row>
    <row r="522" spans="1:2" x14ac:dyDescent="0.25">
      <c r="A522">
        <v>3222</v>
      </c>
      <c r="B522">
        <v>3222</v>
      </c>
    </row>
    <row r="523" spans="1:2" x14ac:dyDescent="0.25">
      <c r="A523">
        <v>3223</v>
      </c>
      <c r="B523">
        <v>3223</v>
      </c>
    </row>
    <row r="524" spans="1:2" x14ac:dyDescent="0.25">
      <c r="A524">
        <v>3224</v>
      </c>
      <c r="B524">
        <v>3224</v>
      </c>
    </row>
    <row r="525" spans="1:2" x14ac:dyDescent="0.25">
      <c r="A525">
        <v>3225</v>
      </c>
      <c r="B525">
        <v>3225</v>
      </c>
    </row>
    <row r="526" spans="1:2" x14ac:dyDescent="0.25">
      <c r="A526">
        <v>3226</v>
      </c>
      <c r="B526">
        <v>3226</v>
      </c>
    </row>
    <row r="527" spans="1:2" x14ac:dyDescent="0.25">
      <c r="A527">
        <v>3227</v>
      </c>
      <c r="B527">
        <v>3227</v>
      </c>
    </row>
    <row r="528" spans="1:2" x14ac:dyDescent="0.25">
      <c r="A528">
        <v>3228</v>
      </c>
      <c r="B528">
        <v>3228</v>
      </c>
    </row>
    <row r="529" spans="1:2" x14ac:dyDescent="0.25">
      <c r="A529">
        <v>3229</v>
      </c>
      <c r="B529">
        <v>3229</v>
      </c>
    </row>
    <row r="530" spans="1:2" x14ac:dyDescent="0.25">
      <c r="A530">
        <v>3230</v>
      </c>
      <c r="B530">
        <v>3230</v>
      </c>
    </row>
    <row r="531" spans="1:2" x14ac:dyDescent="0.25">
      <c r="A531">
        <v>3231</v>
      </c>
      <c r="B531">
        <v>3231</v>
      </c>
    </row>
    <row r="532" spans="1:2" x14ac:dyDescent="0.25">
      <c r="A532">
        <v>3232</v>
      </c>
      <c r="B532">
        <v>3232</v>
      </c>
    </row>
    <row r="533" spans="1:2" x14ac:dyDescent="0.25">
      <c r="A533">
        <v>3233</v>
      </c>
      <c r="B533">
        <v>3233</v>
      </c>
    </row>
    <row r="534" spans="1:2" x14ac:dyDescent="0.25">
      <c r="A534">
        <v>3234</v>
      </c>
      <c r="B534">
        <v>3234</v>
      </c>
    </row>
    <row r="535" spans="1:2" x14ac:dyDescent="0.25">
      <c r="A535">
        <v>3235</v>
      </c>
      <c r="B535">
        <v>3235</v>
      </c>
    </row>
    <row r="536" spans="1:2" x14ac:dyDescent="0.25">
      <c r="A536">
        <v>3236</v>
      </c>
      <c r="B536">
        <v>3236</v>
      </c>
    </row>
    <row r="537" spans="1:2" x14ac:dyDescent="0.25">
      <c r="A537">
        <v>3237</v>
      </c>
      <c r="B537">
        <v>3237</v>
      </c>
    </row>
    <row r="538" spans="1:2" x14ac:dyDescent="0.25">
      <c r="A538">
        <v>3238</v>
      </c>
      <c r="B538">
        <v>3238</v>
      </c>
    </row>
    <row r="539" spans="1:2" x14ac:dyDescent="0.25">
      <c r="A539">
        <v>3239</v>
      </c>
      <c r="B539">
        <v>3239</v>
      </c>
    </row>
    <row r="540" spans="1:2" x14ac:dyDescent="0.25">
      <c r="A540">
        <v>3240</v>
      </c>
      <c r="B540">
        <v>3240</v>
      </c>
    </row>
    <row r="541" spans="1:2" x14ac:dyDescent="0.25">
      <c r="A541">
        <v>3241</v>
      </c>
      <c r="B541">
        <v>3241</v>
      </c>
    </row>
    <row r="542" spans="1:2" x14ac:dyDescent="0.25">
      <c r="A542">
        <v>3242</v>
      </c>
      <c r="B542">
        <v>3242</v>
      </c>
    </row>
    <row r="543" spans="1:2" x14ac:dyDescent="0.25">
      <c r="A543">
        <v>3243</v>
      </c>
      <c r="B543">
        <v>3243</v>
      </c>
    </row>
    <row r="544" spans="1:2" x14ac:dyDescent="0.25">
      <c r="A544">
        <v>3244</v>
      </c>
      <c r="B544">
        <v>3244</v>
      </c>
    </row>
    <row r="545" spans="1:2" x14ac:dyDescent="0.25">
      <c r="A545">
        <v>3245</v>
      </c>
      <c r="B545">
        <v>3245</v>
      </c>
    </row>
    <row r="546" spans="1:2" x14ac:dyDescent="0.25">
      <c r="A546">
        <v>3246</v>
      </c>
      <c r="B546">
        <v>3246</v>
      </c>
    </row>
    <row r="547" spans="1:2" x14ac:dyDescent="0.25">
      <c r="A547">
        <v>3247</v>
      </c>
      <c r="B547">
        <v>3247</v>
      </c>
    </row>
    <row r="548" spans="1:2" x14ac:dyDescent="0.25">
      <c r="A548">
        <v>3248</v>
      </c>
      <c r="B548">
        <v>3248</v>
      </c>
    </row>
    <row r="549" spans="1:2" x14ac:dyDescent="0.25">
      <c r="A549">
        <v>3249</v>
      </c>
      <c r="B549">
        <v>3249</v>
      </c>
    </row>
    <row r="550" spans="1:2" x14ac:dyDescent="0.25">
      <c r="A550">
        <v>3250</v>
      </c>
      <c r="B550">
        <v>3250</v>
      </c>
    </row>
    <row r="551" spans="1:2" x14ac:dyDescent="0.25">
      <c r="A551">
        <v>3251</v>
      </c>
      <c r="B551">
        <v>3251</v>
      </c>
    </row>
    <row r="552" spans="1:2" x14ac:dyDescent="0.25">
      <c r="A552">
        <v>3252</v>
      </c>
      <c r="B552">
        <v>3252</v>
      </c>
    </row>
    <row r="553" spans="1:2" x14ac:dyDescent="0.25">
      <c r="A553">
        <v>3253</v>
      </c>
      <c r="B553">
        <v>3253</v>
      </c>
    </row>
    <row r="554" spans="1:2" x14ac:dyDescent="0.25">
      <c r="A554">
        <v>3254</v>
      </c>
      <c r="B554">
        <v>3254</v>
      </c>
    </row>
    <row r="555" spans="1:2" x14ac:dyDescent="0.25">
      <c r="A555">
        <v>3255</v>
      </c>
      <c r="B555">
        <v>3255</v>
      </c>
    </row>
    <row r="556" spans="1:2" x14ac:dyDescent="0.25">
      <c r="A556">
        <v>3256</v>
      </c>
      <c r="B556">
        <v>3256</v>
      </c>
    </row>
    <row r="557" spans="1:2" x14ac:dyDescent="0.25">
      <c r="A557">
        <v>3257</v>
      </c>
      <c r="B557">
        <v>3257</v>
      </c>
    </row>
    <row r="558" spans="1:2" x14ac:dyDescent="0.25">
      <c r="A558">
        <v>3258</v>
      </c>
      <c r="B558">
        <v>3258</v>
      </c>
    </row>
    <row r="559" spans="1:2" x14ac:dyDescent="0.25">
      <c r="A559">
        <v>3259</v>
      </c>
      <c r="B559">
        <v>3259</v>
      </c>
    </row>
    <row r="560" spans="1:2" x14ac:dyDescent="0.25">
      <c r="A560">
        <v>3260</v>
      </c>
      <c r="B560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Compras</vt:lpstr>
      <vt:lpstr>Libro de Compras</vt:lpstr>
      <vt:lpstr>Contribuyente</vt:lpstr>
      <vt:lpstr>Libro de Contribuyente</vt:lpstr>
      <vt:lpstr>Consumidor</vt:lpstr>
      <vt:lpstr>Libro de Consumidor</vt:lpstr>
      <vt:lpstr>base de clientes</vt:lpstr>
      <vt:lpstr>Hoja1</vt:lpstr>
      <vt:lpstr>Contribuyente!Área_de_impresión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pablo</cp:lastModifiedBy>
  <dcterms:created xsi:type="dcterms:W3CDTF">2021-04-05T22:54:25Z</dcterms:created>
  <dcterms:modified xsi:type="dcterms:W3CDTF">2022-10-13T21:48:24Z</dcterms:modified>
</cp:coreProperties>
</file>