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240" yWindow="20" windowWidth="16100" windowHeight="9660" activeTab="2"/>
  </bookViews>
  <sheets>
    <sheet name="Employee Data" sheetId="1" r:id="rId1"/>
    <sheet name="COUNTIF." sheetId="3" r:id="rId2"/>
    <sheet name="average salary" sheetId="4" r:id="rId3"/>
    <sheet name="Rank month salary " sheetId="5" r:id="rId4"/>
    <sheet name=" box plot" sheetId="6" r:id="rId5"/>
    <sheet name="pie chart" sheetId="7" r:id="rId6"/>
  </sheets>
  <definedNames>
    <definedName name="_xlnm._FilterDatabase" localSheetId="4" hidden="1">' box plot'!$A$1:$F$31</definedName>
    <definedName name="_xlnm._FilterDatabase" localSheetId="3" hidden="1">'Rank month salary '!$A$1:$G$31</definedName>
    <definedName name="_xlchart.0" hidden="1">' box plot'!$B$2:$B$31</definedName>
    <definedName name="_xlchart.1" hidden="1">' box plot'!$D$1</definedName>
    <definedName name="_xlchart.10" hidden="1">' box plot'!$D$1</definedName>
    <definedName name="_xlchart.11" hidden="1">' box plot'!$D$2:$D$31</definedName>
    <definedName name="_xlchart.2" hidden="1">' box plot'!$D$2:$D$31</definedName>
    <definedName name="_xlchart.3" hidden="1">' box plot'!$B$2:$B$31</definedName>
    <definedName name="_xlchart.4" hidden="1">' box plot'!$D$1</definedName>
    <definedName name="_xlchart.5" hidden="1">' box plot'!$D$2:$D$31</definedName>
    <definedName name="_xlchart.6" hidden="1">' box plot'!$B$2:$B$31</definedName>
    <definedName name="_xlchart.7" hidden="1">' box plot'!$D$1</definedName>
    <definedName name="_xlchart.8" hidden="1">' box plot'!$D$2:$D$31</definedName>
    <definedName name="_xlchart.9" hidden="1">' box plot'!$B$2:$B$31</definedName>
  </definedNames>
  <calcPr calcId="162913"/>
</workbook>
</file>

<file path=xl/calcChain.xml><?xml version="1.0" encoding="utf-8"?>
<calcChain xmlns="http://schemas.openxmlformats.org/spreadsheetml/2006/main">
  <c r="H6" i="3" l="1"/>
  <c r="H5" i="3"/>
  <c r="H4" i="3"/>
  <c r="H3" i="3"/>
  <c r="H2" i="3"/>
  <c r="I6" i="3"/>
  <c r="I5" i="3"/>
  <c r="I4" i="3"/>
  <c r="I3" i="3"/>
  <c r="I2" i="3"/>
  <c r="I4" i="4"/>
  <c r="G7" i="5" l="1"/>
  <c r="G10" i="5"/>
  <c r="G13" i="5"/>
  <c r="G20" i="5"/>
  <c r="G6" i="5"/>
  <c r="G24" i="5"/>
  <c r="G28" i="5"/>
  <c r="G17" i="5"/>
  <c r="G12" i="5"/>
  <c r="G29" i="5"/>
  <c r="G4" i="5"/>
  <c r="G18" i="5"/>
  <c r="G14" i="5"/>
  <c r="G22" i="5"/>
  <c r="G19" i="5"/>
  <c r="G26" i="5"/>
  <c r="G15" i="5"/>
  <c r="G2" i="5"/>
  <c r="G9" i="5"/>
  <c r="G25" i="5"/>
  <c r="G3" i="5"/>
  <c r="G16" i="5"/>
  <c r="G8" i="5"/>
  <c r="G11" i="5"/>
  <c r="G31" i="5"/>
  <c r="G30" i="5"/>
  <c r="G5" i="5"/>
  <c r="G27" i="5"/>
  <c r="G21" i="5"/>
  <c r="G23" i="5"/>
  <c r="I6" i="4"/>
  <c r="I5" i="4"/>
  <c r="I3" i="4"/>
  <c r="I2" i="4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<sst xmlns="http://schemas.openxmlformats.org/spreadsheetml/2006/main" count="743" uniqueCount="97">
  <si>
    <t>Employee ID</t>
  </si>
  <si>
    <t>Full Name</t>
  </si>
  <si>
    <t>Job Title</t>
  </si>
  <si>
    <t>Location</t>
  </si>
  <si>
    <t>Monthly Salary</t>
  </si>
  <si>
    <t>Start Date</t>
  </si>
  <si>
    <t>Department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</si>
  <si>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</si>
  <si>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</si>
  <si>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</si>
  <si>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</si>
  <si>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</si>
  <si>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</si>
  <si>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</si>
  <si>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</si>
  <si>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</si>
  <si>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</si>
  <si>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</si>
  <si>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</si>
  <si>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</si>
  <si>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</si>
  <si>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</si>
  <si>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</si>
  <si>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</si>
  <si>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</si>
  <si>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</si>
  <si>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</si>
  <si>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</si>
  <si>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</si>
  <si>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</si>
  <si>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</si>
  <si>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</si>
  <si>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</si>
  <si>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</si>
  <si>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</si>
  <si>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</si>
  <si>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</si>
  <si>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Name0 Surname0</t>
  </si>
  <si>
    <t>Name1 Surname1</t>
  </si>
  <si>
    <t>Name2 Surname2</t>
  </si>
  <si>
    <t>Name3 Surname3</t>
  </si>
  <si>
    <t>Name4 Surname4</t>
  </si>
  <si>
    <t>Name5 Surname5</t>
  </si>
  <si>
    <t>Name6 Surname6</t>
  </si>
  <si>
    <t>Name7 Surname7</t>
  </si>
  <si>
    <t>Name8 Surname8</t>
  </si>
  <si>
    <t>Name9 Surname9</t>
  </si>
  <si>
    <t>Name10 Surname10</t>
  </si>
  <si>
    <t>Name11 Surname11</t>
  </si>
  <si>
    <t>Name12 Surname12</t>
  </si>
  <si>
    <t>Name13 Surname13</t>
  </si>
  <si>
    <t>Name14 Surname14</t>
  </si>
  <si>
    <t>Name15 Surname15</t>
  </si>
  <si>
    <t>Name16 Surname16</t>
  </si>
  <si>
    <t>Name17 Surname17</t>
  </si>
  <si>
    <t>Name18 Surname18</t>
  </si>
  <si>
    <t>Name19 Surname19</t>
  </si>
  <si>
    <t>Name20 Surname20</t>
  </si>
  <si>
    <t>Name21 Surname21</t>
  </si>
  <si>
    <t>Name22 Surname22</t>
  </si>
  <si>
    <t>Name23 Surname23</t>
  </si>
  <si>
    <t>Name24 Surname24</t>
  </si>
  <si>
    <t>Name25 Surname25</t>
  </si>
  <si>
    <t>Name26 Surname26</t>
  </si>
  <si>
    <t>Name27 Surname27</t>
  </si>
  <si>
    <t>Name28 Surname28</t>
  </si>
  <si>
    <t>Name29 Surname29</t>
  </si>
  <si>
    <t>Data Analyst</t>
  </si>
  <si>
    <t>Data Engineer</t>
  </si>
  <si>
    <t>ML Engineer</t>
  </si>
  <si>
    <t>Business Analyst</t>
  </si>
  <si>
    <t>Data Scientist</t>
  </si>
  <si>
    <t>New York</t>
  </si>
  <si>
    <t>Nairobi</t>
  </si>
  <si>
    <t>Dubai</t>
  </si>
  <si>
    <t>Oslo</t>
  </si>
  <si>
    <t>Stockholm</t>
  </si>
  <si>
    <t>Analytics</t>
  </si>
  <si>
    <t>Engineering</t>
  </si>
  <si>
    <t>AI &amp; ML</t>
  </si>
  <si>
    <t>Business Intelligence</t>
  </si>
  <si>
    <t>Research</t>
  </si>
  <si>
    <t>Mode of Monthly Salary</t>
  </si>
  <si>
    <t>Min of Monthly Salary</t>
  </si>
  <si>
    <t>Max of Monthly Salary</t>
  </si>
  <si>
    <t>Q1 of Monthly Salary</t>
  </si>
  <si>
    <t xml:space="preserve">Q2 of Monthly Salary </t>
  </si>
  <si>
    <t>Q3 of Monthly Salary</t>
  </si>
  <si>
    <t>Mean  of Monthly Salary</t>
  </si>
  <si>
    <t>Rank</t>
  </si>
  <si>
    <t xml:space="preserve">Average salary </t>
  </si>
  <si>
    <r>
      <t>ML Engineers</t>
    </r>
    <r>
      <rPr>
        <sz val="11"/>
        <color theme="1"/>
        <rFont val="Calibri"/>
        <family val="2"/>
        <scheme val="minor"/>
      </rPr>
      <t xml:space="preserve"> have the </t>
    </r>
    <r>
      <rPr>
        <b/>
        <sz val="11"/>
        <color theme="1"/>
        <rFont val="Calibri"/>
        <family val="2"/>
        <scheme val="minor"/>
      </rPr>
      <t>highest salary range</t>
    </r>
    <r>
      <rPr>
        <sz val="11"/>
        <color theme="1"/>
        <rFont val="Calibri"/>
        <family val="2"/>
        <scheme val="minor"/>
      </rPr>
      <t>.</t>
    </r>
  </si>
  <si>
    <r>
      <t>Business Analysts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Data Analysts</t>
    </r>
    <r>
      <rPr>
        <sz val="11"/>
        <color theme="1"/>
        <rFont val="Calibri"/>
        <family val="2"/>
        <scheme val="minor"/>
      </rPr>
      <t xml:space="preserve"> tend to earn </t>
    </r>
    <r>
      <rPr>
        <b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, with more variation in the latter.</t>
    </r>
  </si>
  <si>
    <r>
      <t xml:space="preserve">The chart highlights </t>
    </r>
    <r>
      <rPr>
        <b/>
        <sz val="11"/>
        <color theme="1"/>
        <rFont val="Calibri"/>
        <family val="2"/>
        <scheme val="minor"/>
      </rPr>
      <t>growth in salary</t>
    </r>
    <r>
      <rPr>
        <sz val="11"/>
        <color theme="1"/>
        <rFont val="Calibri"/>
        <family val="2"/>
        <scheme val="minor"/>
      </rPr>
      <t xml:space="preserve"> as roles become more technical or specialized.</t>
    </r>
  </si>
  <si>
    <t xml:space="preserve">                             Interpretation</t>
  </si>
  <si>
    <t>Statistical functions</t>
  </si>
  <si>
    <t xml:space="preserve"> employees working in Each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</si>
</sst>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b="1"/>
              <a:t>how do salary ranges differe between job titles ?</a:t>
            </a:r>
            <a:endParaRPr lang="en-US" b="1"/>
          </a:p>
        </cx:rich>
      </cx:tx>
    </cx:title>
    <cx:plotArea>
      <cx:plotAreaRegion>
        <cx:series layoutId="boxWhisker" uniqueId="{2A15D7FE-02CA-46B2-B913-173F054C8865}">
          <cx:tx>
            <cx:txData>
              <cx:f>_xlchart.1</cx:f>
              <cx:v>Monthly 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do</a:t>
            </a:r>
            <a:r>
              <a:rPr lang="en-US" sz="1800" b="1" baseline="0"/>
              <a:t> </a:t>
            </a:r>
            <a:r>
              <a:rPr lang="en-US" sz="1800" b="1"/>
              <a:t>employees working in Each department</a:t>
            </a:r>
            <a:r>
              <a:rPr lang="en-US" sz="1800" b="1" baseline="0"/>
              <a:t> differ?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3-408D-BACD-B5F46DC13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3-408D-BACD-B5F46DC13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3-408D-BACD-B5F46DC13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D3-408D-BACD-B5F46DC135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D3-408D-BACD-B5F46DC1350E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18B7BAA-52AC-4BD9-962F-D2744D776BE1}" type="CATEGORYNAME">
                      <a:rPr lang="en-US" sz="1400" b="1"/>
                      <a:pPr>
                        <a:defRPr/>
                      </a:pPr>
                      <a:t>[CATEGORY NAME]</a:t>
                    </a:fld>
                    <a:r>
                      <a:rPr lang="en-US" sz="1400" b="1" baseline="0"/>
                      <a:t>, </a:t>
                    </a:r>
                    <a:fld id="{BE6DFD7A-BB91-4C9B-9D7F-597DBE6A5993}" type="VALUE">
                      <a:rPr lang="en-US" sz="1400" b="1" baseline="0"/>
                      <a:pPr>
                        <a:defRPr/>
                      </a:pPr>
                      <a:t>[VALUE]</a:t>
                    </a:fld>
                    <a:endParaRPr lang="en-US" sz="1400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76724566512813"/>
                      <c:h val="0.1109946379056439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0D3-408D-BACD-B5F46DC1350E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D03C110-A4E5-40A4-A762-9D6B4CF3B6D7}" type="CATEGORYNAME">
                      <a:rPr lang="en-US" sz="1400" b="1"/>
                      <a:pPr>
                        <a:defRPr/>
                      </a:pPr>
                      <a:t>[CATEGORY NAME]</a:t>
                    </a:fld>
                    <a:r>
                      <a:rPr lang="en-US" sz="1400" b="1" baseline="0"/>
                      <a:t>, </a:t>
                    </a:r>
                    <a:fld id="{39F199C1-C346-4AA9-9AC2-0BB2788AEDB7}" type="VALUE">
                      <a:rPr lang="en-US" sz="1400" b="1" baseline="0"/>
                      <a:pPr>
                        <a:defRPr/>
                      </a:pPr>
                      <a:t>[VALUE]</a:t>
                    </a:fld>
                    <a:endParaRPr lang="en-US" sz="1400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60089404785147"/>
                      <c:h val="0.104938737654745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0D3-408D-BACD-B5F46DC1350E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1D1B1C9-A76D-4754-854B-616D1330DED1}" type="CATEGORYNAME">
                      <a:rPr lang="en-US" sz="1600" b="1"/>
                      <a:pPr>
                        <a:defRPr/>
                      </a:pPr>
                      <a:t>[CATEGORY NAME]</a:t>
                    </a:fld>
                    <a:r>
                      <a:rPr lang="en-US" sz="1600" baseline="0"/>
                      <a:t>, </a:t>
                    </a:r>
                    <a:fld id="{65902C14-DA9F-41AF-9E9F-6A2A21CA39A8}" type="VALUE">
                      <a:rPr lang="en-US" sz="1600" baseline="0"/>
                      <a:pPr>
                        <a:defRPr/>
                      </a:pPr>
                      <a:t>[VALUE]</a:t>
                    </a:fld>
                    <a:endParaRPr lang="en-US" sz="16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31679335575839"/>
                      <c:h val="9.686420398688047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0D3-408D-BACD-B5F46DC1350E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EF1919B-0E16-4230-B6C0-E2A2FF6E39A0}" type="CATEGORYNAME">
                      <a:rPr lang="en-US" sz="1400" b="1"/>
                      <a:pPr>
                        <a:defRPr/>
                      </a:pPr>
                      <a:t>[CATEGORY NAME]</a:t>
                    </a:fld>
                    <a:r>
                      <a:rPr lang="en-US" sz="1400" b="1" baseline="0"/>
                      <a:t>, </a:t>
                    </a:r>
                    <a:fld id="{59172FEC-CCAB-4B03-BAF5-0AAD9C18FAC0}" type="VALUE">
                      <a:rPr lang="en-US" sz="1400" b="1" baseline="0"/>
                      <a:pPr>
                        <a:defRPr/>
                      </a:pPr>
                      <a:t>[VALUE]</a:t>
                    </a:fld>
                    <a:endParaRPr lang="en-US" sz="1400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13928275832779"/>
                      <c:h val="0.117050538156542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0D3-408D-BACD-B5F46DC1350E}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A290C6-EC3F-464A-8F2C-EE29706C1577}" type="CATEGORYNAME">
                      <a:rPr lang="en-US" sz="1400" b="1"/>
                      <a:pPr>
                        <a:defRPr/>
                      </a:pPr>
                      <a:t>[CATEGORY NAME]</a:t>
                    </a:fld>
                    <a:r>
                      <a:rPr lang="en-US" sz="1400" baseline="0"/>
                      <a:t>, </a:t>
                    </a:r>
                    <a:fld id="{A7AE3F76-523B-492D-A3D2-D8216F6930EF}" type="VALUE">
                      <a:rPr lang="en-US" sz="1400" baseline="0"/>
                      <a:pPr>
                        <a:defRPr/>
                      </a:pPr>
                      <a:t>[VALUE]</a:t>
                    </a:fld>
                    <a:endParaRPr lang="en-US" sz="1400" baseline="0"/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16797648739086"/>
                      <c:h val="9.282693715294802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0D3-408D-BACD-B5F46DC135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'COUNTIF.'!$H$2:$H$6</c:f>
              <c:strCache>
                <c:ptCount val="5"/>
                <c:pt idx="0">
                  <c:v>Analytics</c:v>
                </c:pt>
                <c:pt idx="1">
                  <c:v>Engineering</c:v>
                </c:pt>
                <c:pt idx="2">
                  <c:v>AI &amp; ML</c:v>
                </c:pt>
                <c:pt idx="3">
                  <c:v>Business Intelligence</c:v>
                </c:pt>
                <c:pt idx="4">
                  <c:v>Research</c:v>
                </c:pt>
              </c:strCache>
            </c:strRef>
          </c:cat>
          <c:val>
            <c:numRef>
              <c:f>'COUNTIF.'!$I$2:$I$6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D3-408D-BACD-B5F46DC1350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911225</xdr:colOff>
      <xdr:row>3</xdr:row>
      <xdr:rowOff>317500</xdr:rowOff>
    </xdr:from>
    <xdr:to>
      <xdr:col>5</xdr:col>
      <xdr:colOff>1355725</xdr:colOff>
      <xdr:row>18</xdr:row>
      <xdr:rowOff>136525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1" sqref="H1"/>
    </sheetView>
  </sheetViews>
  <sheetFormatPr defaultRowHeight="14.5" x14ac:dyDescent="0.35"/>
  <cols>
    <col min="1" max="1" width="11.26953125" bestFit="1" customWidth="1"/>
    <col min="2" max="2" width="17.81640625" bestFit="1" customWidth="1"/>
    <col min="3" max="3" width="14.6328125" bestFit="1" customWidth="1"/>
    <col min="4" max="4" width="9.453125" bestFit="1" customWidth="1"/>
    <col min="5" max="5" width="16.08984375" customWidth="1"/>
    <col min="6" max="6" width="10.08984375" bestFit="1" customWidth="1"/>
    <col min="7" max="7" width="18.08984375" bestFit="1" customWidth="1"/>
    <col min="8" max="8" width="21.9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95</v>
      </c>
    </row>
    <row r="2" spans="1:9" x14ac:dyDescent="0.35">
      <c r="A2" t="s">
        <v>7</v>
      </c>
      <c r="B2" t="s">
        <v>37</v>
      </c>
      <c r="C2" t="s">
        <v>67</v>
      </c>
      <c r="D2" t="s">
        <v>72</v>
      </c>
      <c r="E2">
        <v>5996</v>
      </c>
      <c r="F2" s="2">
        <v>44222</v>
      </c>
      <c r="G2" t="s">
        <v>77</v>
      </c>
      <c r="H2" s="3" t="s">
        <v>88</v>
      </c>
      <c r="I2">
        <f>AVERAGE(E2:E31)</f>
        <v>7311.333333333333</v>
      </c>
    </row>
    <row r="3" spans="1:9" x14ac:dyDescent="0.35">
      <c r="A3" t="s">
        <v>8</v>
      </c>
      <c r="B3" t="s">
        <v>38</v>
      </c>
      <c r="C3" t="s">
        <v>68</v>
      </c>
      <c r="D3" t="s">
        <v>73</v>
      </c>
      <c r="E3">
        <v>7861</v>
      </c>
      <c r="F3" s="2">
        <v>44425</v>
      </c>
      <c r="G3" t="s">
        <v>78</v>
      </c>
      <c r="H3" s="3" t="s">
        <v>82</v>
      </c>
      <c r="I3">
        <f>MEDIAN(E2:E31)</f>
        <v>7495.5</v>
      </c>
    </row>
    <row r="4" spans="1:9" x14ac:dyDescent="0.35">
      <c r="A4" t="s">
        <v>9</v>
      </c>
      <c r="B4" t="s">
        <v>39</v>
      </c>
      <c r="C4" t="s">
        <v>67</v>
      </c>
      <c r="D4" t="s">
        <v>74</v>
      </c>
      <c r="E4">
        <v>6147</v>
      </c>
      <c r="F4" s="2">
        <v>44889</v>
      </c>
      <c r="G4" t="s">
        <v>77</v>
      </c>
      <c r="H4" s="3" t="s">
        <v>83</v>
      </c>
      <c r="I4">
        <f>MIN(E2:E31)</f>
        <v>3586</v>
      </c>
    </row>
    <row r="5" spans="1:9" x14ac:dyDescent="0.35">
      <c r="A5" t="s">
        <v>10</v>
      </c>
      <c r="B5" t="s">
        <v>40</v>
      </c>
      <c r="C5" t="s">
        <v>67</v>
      </c>
      <c r="D5" t="s">
        <v>75</v>
      </c>
      <c r="E5">
        <v>7023</v>
      </c>
      <c r="F5" s="2">
        <v>44801</v>
      </c>
      <c r="G5" t="s">
        <v>77</v>
      </c>
      <c r="H5" s="3" t="s">
        <v>84</v>
      </c>
      <c r="I5">
        <f>MAX(E2:E31)</f>
        <v>11579</v>
      </c>
    </row>
    <row r="6" spans="1:9" x14ac:dyDescent="0.35">
      <c r="A6" t="s">
        <v>11</v>
      </c>
      <c r="B6" t="s">
        <v>41</v>
      </c>
      <c r="C6" t="s">
        <v>67</v>
      </c>
      <c r="D6" t="s">
        <v>76</v>
      </c>
      <c r="E6">
        <v>5265</v>
      </c>
      <c r="F6" s="2">
        <v>44227</v>
      </c>
      <c r="G6" t="s">
        <v>77</v>
      </c>
      <c r="H6" s="3" t="s">
        <v>85</v>
      </c>
      <c r="I6">
        <f>_xlfn.QUARTILE.EXC(E2:E31,1)</f>
        <v>5557.75</v>
      </c>
    </row>
    <row r="7" spans="1:9" x14ac:dyDescent="0.35">
      <c r="A7" t="s">
        <v>12</v>
      </c>
      <c r="B7" t="s">
        <v>42</v>
      </c>
      <c r="C7" t="s">
        <v>68</v>
      </c>
      <c r="D7" t="s">
        <v>74</v>
      </c>
      <c r="E7">
        <v>7765</v>
      </c>
      <c r="F7" s="2">
        <v>44435</v>
      </c>
      <c r="G7" t="s">
        <v>78</v>
      </c>
      <c r="H7" s="3" t="s">
        <v>86</v>
      </c>
      <c r="I7">
        <f>_xlfn.QUARTILE.EXC(E2:E31,2)</f>
        <v>7495.5</v>
      </c>
    </row>
    <row r="8" spans="1:9" x14ac:dyDescent="0.35">
      <c r="A8" t="s">
        <v>13</v>
      </c>
      <c r="B8" t="s">
        <v>43</v>
      </c>
      <c r="C8" t="s">
        <v>69</v>
      </c>
      <c r="D8" t="s">
        <v>74</v>
      </c>
      <c r="E8">
        <v>11579</v>
      </c>
      <c r="F8" s="2">
        <v>44224</v>
      </c>
      <c r="G8" t="s">
        <v>79</v>
      </c>
      <c r="H8" s="3" t="s">
        <v>87</v>
      </c>
      <c r="I8">
        <f>_xlfn.QUARTILE.EXC(E2:E31,3)</f>
        <v>8833.75</v>
      </c>
    </row>
    <row r="9" spans="1:9" x14ac:dyDescent="0.35">
      <c r="A9" t="s">
        <v>14</v>
      </c>
      <c r="B9" t="s">
        <v>44</v>
      </c>
      <c r="C9" t="s">
        <v>68</v>
      </c>
      <c r="D9" t="s">
        <v>74</v>
      </c>
      <c r="E9">
        <v>8767</v>
      </c>
      <c r="F9" s="2">
        <v>44930</v>
      </c>
      <c r="G9" t="s">
        <v>78</v>
      </c>
    </row>
    <row r="10" spans="1:9" x14ac:dyDescent="0.35">
      <c r="A10" t="s">
        <v>15</v>
      </c>
      <c r="B10" t="s">
        <v>45</v>
      </c>
      <c r="C10" t="s">
        <v>70</v>
      </c>
      <c r="D10" t="s">
        <v>75</v>
      </c>
      <c r="E10">
        <v>5530</v>
      </c>
      <c r="F10" s="2">
        <v>44422</v>
      </c>
      <c r="G10" t="s">
        <v>80</v>
      </c>
    </row>
    <row r="11" spans="1:9" x14ac:dyDescent="0.35">
      <c r="A11" t="s">
        <v>16</v>
      </c>
      <c r="B11" t="s">
        <v>46</v>
      </c>
      <c r="C11" t="s">
        <v>69</v>
      </c>
      <c r="D11" t="s">
        <v>76</v>
      </c>
      <c r="E11">
        <v>10542</v>
      </c>
      <c r="F11" s="2">
        <v>44481</v>
      </c>
      <c r="G11" t="s">
        <v>79</v>
      </c>
    </row>
    <row r="12" spans="1:9" x14ac:dyDescent="0.35">
      <c r="A12" t="s">
        <v>17</v>
      </c>
      <c r="B12" t="s">
        <v>47</v>
      </c>
      <c r="C12" t="s">
        <v>68</v>
      </c>
      <c r="D12" t="s">
        <v>75</v>
      </c>
      <c r="E12">
        <v>7536</v>
      </c>
      <c r="F12" s="2">
        <v>44911</v>
      </c>
      <c r="G12" t="s">
        <v>78</v>
      </c>
    </row>
    <row r="13" spans="1:9" x14ac:dyDescent="0.35">
      <c r="A13" t="s">
        <v>18</v>
      </c>
      <c r="B13" t="s">
        <v>48</v>
      </c>
      <c r="C13" t="s">
        <v>71</v>
      </c>
      <c r="D13" t="s">
        <v>73</v>
      </c>
      <c r="E13">
        <v>9034</v>
      </c>
      <c r="F13" s="2">
        <v>44481</v>
      </c>
      <c r="G13" t="s">
        <v>81</v>
      </c>
    </row>
    <row r="14" spans="1:9" x14ac:dyDescent="0.35">
      <c r="A14" t="s">
        <v>19</v>
      </c>
      <c r="B14" t="s">
        <v>49</v>
      </c>
      <c r="C14" t="s">
        <v>68</v>
      </c>
      <c r="D14" t="s">
        <v>72</v>
      </c>
      <c r="E14">
        <v>8241</v>
      </c>
      <c r="F14" s="2">
        <v>44978</v>
      </c>
      <c r="G14" t="s">
        <v>78</v>
      </c>
    </row>
    <row r="15" spans="1:9" x14ac:dyDescent="0.35">
      <c r="A15" t="s">
        <v>20</v>
      </c>
      <c r="B15" t="s">
        <v>50</v>
      </c>
      <c r="C15" t="s">
        <v>67</v>
      </c>
      <c r="D15" t="s">
        <v>75</v>
      </c>
      <c r="E15">
        <v>3586</v>
      </c>
      <c r="F15" s="2">
        <v>44291</v>
      </c>
      <c r="G15" t="s">
        <v>77</v>
      </c>
    </row>
    <row r="16" spans="1:9" x14ac:dyDescent="0.35">
      <c r="A16" t="s">
        <v>21</v>
      </c>
      <c r="B16" t="s">
        <v>51</v>
      </c>
      <c r="C16" t="s">
        <v>67</v>
      </c>
      <c r="D16" t="s">
        <v>72</v>
      </c>
      <c r="E16">
        <v>3775</v>
      </c>
      <c r="F16" s="2">
        <v>44564</v>
      </c>
      <c r="G16" t="s">
        <v>77</v>
      </c>
    </row>
    <row r="17" spans="1:7" x14ac:dyDescent="0.35">
      <c r="A17" t="s">
        <v>22</v>
      </c>
      <c r="B17" t="s">
        <v>52</v>
      </c>
      <c r="C17" t="s">
        <v>69</v>
      </c>
      <c r="D17" t="s">
        <v>76</v>
      </c>
      <c r="E17">
        <v>9437</v>
      </c>
      <c r="F17" s="2">
        <v>44467</v>
      </c>
      <c r="G17" t="s">
        <v>79</v>
      </c>
    </row>
    <row r="18" spans="1:7" x14ac:dyDescent="0.35">
      <c r="A18" t="s">
        <v>23</v>
      </c>
      <c r="B18" t="s">
        <v>53</v>
      </c>
      <c r="C18" t="s">
        <v>70</v>
      </c>
      <c r="D18" t="s">
        <v>76</v>
      </c>
      <c r="E18">
        <v>4987</v>
      </c>
      <c r="F18" s="2">
        <v>44746</v>
      </c>
      <c r="G18" t="s">
        <v>80</v>
      </c>
    </row>
    <row r="19" spans="1:7" x14ac:dyDescent="0.35">
      <c r="A19" t="s">
        <v>24</v>
      </c>
      <c r="B19" t="s">
        <v>54</v>
      </c>
      <c r="C19" t="s">
        <v>70</v>
      </c>
      <c r="D19" t="s">
        <v>74</v>
      </c>
      <c r="E19">
        <v>6314</v>
      </c>
      <c r="F19" s="2">
        <v>44277</v>
      </c>
      <c r="G19" t="s">
        <v>80</v>
      </c>
    </row>
    <row r="20" spans="1:7" x14ac:dyDescent="0.35">
      <c r="A20" t="s">
        <v>25</v>
      </c>
      <c r="B20" t="s">
        <v>55</v>
      </c>
      <c r="C20" t="s">
        <v>71</v>
      </c>
      <c r="D20" t="s">
        <v>74</v>
      </c>
      <c r="E20">
        <v>8591</v>
      </c>
      <c r="F20" s="2">
        <v>45046</v>
      </c>
      <c r="G20" t="s">
        <v>81</v>
      </c>
    </row>
    <row r="21" spans="1:7" x14ac:dyDescent="0.35">
      <c r="A21" t="s">
        <v>26</v>
      </c>
      <c r="B21" t="s">
        <v>56</v>
      </c>
      <c r="C21" t="s">
        <v>71</v>
      </c>
      <c r="D21" t="s">
        <v>73</v>
      </c>
      <c r="E21">
        <v>8087</v>
      </c>
      <c r="F21" s="2">
        <v>44788</v>
      </c>
      <c r="G21" t="s">
        <v>81</v>
      </c>
    </row>
    <row r="22" spans="1:7" x14ac:dyDescent="0.35">
      <c r="A22" t="s">
        <v>27</v>
      </c>
      <c r="B22" t="s">
        <v>57</v>
      </c>
      <c r="C22" t="s">
        <v>67</v>
      </c>
      <c r="D22" t="s">
        <v>73</v>
      </c>
      <c r="E22">
        <v>6965</v>
      </c>
      <c r="F22" s="2">
        <v>44243</v>
      </c>
      <c r="G22" t="s">
        <v>77</v>
      </c>
    </row>
    <row r="23" spans="1:7" x14ac:dyDescent="0.35">
      <c r="A23" t="s">
        <v>28</v>
      </c>
      <c r="B23" t="s">
        <v>58</v>
      </c>
      <c r="C23" t="s">
        <v>71</v>
      </c>
      <c r="D23" t="s">
        <v>73</v>
      </c>
      <c r="E23">
        <v>9274</v>
      </c>
      <c r="F23" s="2">
        <v>44278</v>
      </c>
      <c r="G23" t="s">
        <v>81</v>
      </c>
    </row>
    <row r="24" spans="1:7" x14ac:dyDescent="0.35">
      <c r="A24" t="s">
        <v>29</v>
      </c>
      <c r="B24" t="s">
        <v>59</v>
      </c>
      <c r="C24" t="s">
        <v>67</v>
      </c>
      <c r="D24" t="s">
        <v>72</v>
      </c>
      <c r="E24">
        <v>5567</v>
      </c>
      <c r="F24" s="2">
        <v>44586</v>
      </c>
      <c r="G24" t="s">
        <v>77</v>
      </c>
    </row>
    <row r="25" spans="1:7" x14ac:dyDescent="0.35">
      <c r="A25" t="s">
        <v>30</v>
      </c>
      <c r="B25" t="s">
        <v>60</v>
      </c>
      <c r="C25" t="s">
        <v>70</v>
      </c>
      <c r="D25" t="s">
        <v>72</v>
      </c>
      <c r="E25">
        <v>4575</v>
      </c>
      <c r="F25" s="2">
        <v>44847</v>
      </c>
      <c r="G25" t="s">
        <v>80</v>
      </c>
    </row>
    <row r="26" spans="1:7" x14ac:dyDescent="0.35">
      <c r="A26" t="s">
        <v>31</v>
      </c>
      <c r="B26" t="s">
        <v>61</v>
      </c>
      <c r="C26" t="s">
        <v>68</v>
      </c>
      <c r="D26" t="s">
        <v>72</v>
      </c>
      <c r="E26">
        <v>7455</v>
      </c>
      <c r="F26" s="2">
        <v>44576</v>
      </c>
      <c r="G26" t="s">
        <v>78</v>
      </c>
    </row>
    <row r="27" spans="1:7" x14ac:dyDescent="0.35">
      <c r="A27" t="s">
        <v>32</v>
      </c>
      <c r="B27" t="s">
        <v>62</v>
      </c>
      <c r="C27" t="s">
        <v>68</v>
      </c>
      <c r="D27" t="s">
        <v>72</v>
      </c>
      <c r="E27">
        <v>8110</v>
      </c>
      <c r="F27" s="2">
        <v>44883</v>
      </c>
      <c r="G27" t="s">
        <v>78</v>
      </c>
    </row>
    <row r="28" spans="1:7" x14ac:dyDescent="0.35">
      <c r="A28" t="s">
        <v>33</v>
      </c>
      <c r="B28" t="s">
        <v>63</v>
      </c>
      <c r="C28" t="s">
        <v>67</v>
      </c>
      <c r="D28" t="s">
        <v>73</v>
      </c>
      <c r="E28">
        <v>4349</v>
      </c>
      <c r="F28" s="2">
        <v>44820</v>
      </c>
      <c r="G28" t="s">
        <v>77</v>
      </c>
    </row>
    <row r="29" spans="1:7" x14ac:dyDescent="0.35">
      <c r="A29" t="s">
        <v>34</v>
      </c>
      <c r="B29" t="s">
        <v>64</v>
      </c>
      <c r="C29" t="s">
        <v>69</v>
      </c>
      <c r="D29" t="s">
        <v>73</v>
      </c>
      <c r="E29">
        <v>10375</v>
      </c>
      <c r="F29" s="2">
        <v>44943</v>
      </c>
      <c r="G29" t="s">
        <v>79</v>
      </c>
    </row>
    <row r="30" spans="1:7" x14ac:dyDescent="0.35">
      <c r="A30" t="s">
        <v>35</v>
      </c>
      <c r="B30" t="s">
        <v>65</v>
      </c>
      <c r="C30" t="s">
        <v>68</v>
      </c>
      <c r="D30" t="s">
        <v>75</v>
      </c>
      <c r="E30">
        <v>7399</v>
      </c>
      <c r="F30" s="2">
        <v>44670</v>
      </c>
      <c r="G30" t="s">
        <v>78</v>
      </c>
    </row>
    <row r="31" spans="1:7" x14ac:dyDescent="0.35">
      <c r="A31" t="s">
        <v>36</v>
      </c>
      <c r="B31" t="s">
        <v>66</v>
      </c>
      <c r="C31" t="s">
        <v>71</v>
      </c>
      <c r="D31" t="s">
        <v>74</v>
      </c>
      <c r="E31">
        <v>9208</v>
      </c>
      <c r="F31" s="2">
        <v>44852</v>
      </c>
      <c r="G31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1" sqref="H1:I1"/>
    </sheetView>
  </sheetViews>
  <sheetFormatPr defaultRowHeight="14.5" x14ac:dyDescent="0.35"/>
  <cols>
    <col min="1" max="1" width="11.26953125" bestFit="1" customWidth="1"/>
    <col min="2" max="2" width="17.81640625" bestFit="1" customWidth="1"/>
    <col min="3" max="3" width="14.6328125" bestFit="1" customWidth="1"/>
    <col min="4" max="4" width="9.453125" bestFit="1" customWidth="1"/>
    <col min="5" max="5" width="13.453125" bestFit="1" customWidth="1"/>
    <col min="6" max="6" width="10.08984375" bestFit="1" customWidth="1"/>
    <col min="7" max="7" width="18.08984375" bestFit="1" customWidth="1"/>
    <col min="8" max="8" width="18.08984375" customWidth="1"/>
    <col min="9" max="9" width="40.3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96</v>
      </c>
      <c r="I1" s="8"/>
    </row>
    <row r="2" spans="1:9" x14ac:dyDescent="0.35">
      <c r="A2" t="s">
        <v>7</v>
      </c>
      <c r="B2" t="s">
        <v>37</v>
      </c>
      <c r="C2" t="s">
        <v>67</v>
      </c>
      <c r="D2" t="s">
        <v>72</v>
      </c>
      <c r="E2">
        <v>5996</v>
      </c>
      <c r="F2" s="2">
        <v>44222</v>
      </c>
      <c r="G2" t="s">
        <v>77</v>
      </c>
      <c r="H2" t="str">
        <f>G2</f>
        <v>Analytics</v>
      </c>
      <c r="I2">
        <f>COUNTIF(G2:G31,"*Analytics*")</f>
        <v>9</v>
      </c>
    </row>
    <row r="3" spans="1:9" x14ac:dyDescent="0.35">
      <c r="A3" t="s">
        <v>8</v>
      </c>
      <c r="B3" t="s">
        <v>38</v>
      </c>
      <c r="C3" t="s">
        <v>68</v>
      </c>
      <c r="D3" t="s">
        <v>73</v>
      </c>
      <c r="E3">
        <v>7861</v>
      </c>
      <c r="F3" s="2">
        <v>44425</v>
      </c>
      <c r="G3" t="s">
        <v>78</v>
      </c>
      <c r="H3" t="str">
        <f>G3</f>
        <v>Engineering</v>
      </c>
      <c r="I3">
        <f>COUNTIF(G2:G31,"Engineering")</f>
        <v>8</v>
      </c>
    </row>
    <row r="4" spans="1:9" x14ac:dyDescent="0.35">
      <c r="A4" t="s">
        <v>9</v>
      </c>
      <c r="B4" t="s">
        <v>39</v>
      </c>
      <c r="C4" t="s">
        <v>67</v>
      </c>
      <c r="D4" t="s">
        <v>74</v>
      </c>
      <c r="E4">
        <v>6147</v>
      </c>
      <c r="F4" s="2">
        <v>44889</v>
      </c>
      <c r="G4" t="s">
        <v>77</v>
      </c>
      <c r="H4" t="str">
        <f>G8</f>
        <v>AI &amp; ML</v>
      </c>
      <c r="I4">
        <f>COUNTIF(G2:G31,"AI &amp; ML")</f>
        <v>4</v>
      </c>
    </row>
    <row r="5" spans="1:9" x14ac:dyDescent="0.35">
      <c r="A5" t="s">
        <v>10</v>
      </c>
      <c r="B5" t="s">
        <v>40</v>
      </c>
      <c r="C5" t="s">
        <v>67</v>
      </c>
      <c r="D5" t="s">
        <v>75</v>
      </c>
      <c r="E5">
        <v>7023</v>
      </c>
      <c r="F5" s="2">
        <v>44801</v>
      </c>
      <c r="G5" t="s">
        <v>77</v>
      </c>
      <c r="H5" t="str">
        <f>G10</f>
        <v>Business Intelligence</v>
      </c>
      <c r="I5">
        <f>COUNTIF(G2:G31,"Business Intelligence")</f>
        <v>4</v>
      </c>
    </row>
    <row r="6" spans="1:9" x14ac:dyDescent="0.35">
      <c r="A6" t="s">
        <v>11</v>
      </c>
      <c r="B6" t="s">
        <v>41</v>
      </c>
      <c r="C6" t="s">
        <v>67</v>
      </c>
      <c r="D6" t="s">
        <v>76</v>
      </c>
      <c r="E6">
        <v>5265</v>
      </c>
      <c r="F6" s="2">
        <v>44227</v>
      </c>
      <c r="G6" t="s">
        <v>77</v>
      </c>
      <c r="H6" t="str">
        <f>G13</f>
        <v>Research</v>
      </c>
      <c r="I6">
        <f>COUNTIF(G2:G31,"Research")</f>
        <v>5</v>
      </c>
    </row>
    <row r="7" spans="1:9" x14ac:dyDescent="0.35">
      <c r="A7" t="s">
        <v>12</v>
      </c>
      <c r="B7" t="s">
        <v>42</v>
      </c>
      <c r="C7" t="s">
        <v>68</v>
      </c>
      <c r="D7" t="s">
        <v>74</v>
      </c>
      <c r="E7">
        <v>7765</v>
      </c>
      <c r="F7" s="2">
        <v>44435</v>
      </c>
      <c r="G7" t="s">
        <v>78</v>
      </c>
    </row>
    <row r="8" spans="1:9" x14ac:dyDescent="0.35">
      <c r="A8" t="s">
        <v>13</v>
      </c>
      <c r="B8" t="s">
        <v>43</v>
      </c>
      <c r="C8" t="s">
        <v>69</v>
      </c>
      <c r="D8" t="s">
        <v>74</v>
      </c>
      <c r="E8">
        <v>11579</v>
      </c>
      <c r="F8" s="2">
        <v>44224</v>
      </c>
      <c r="G8" t="s">
        <v>79</v>
      </c>
    </row>
    <row r="9" spans="1:9" x14ac:dyDescent="0.35">
      <c r="A9" t="s">
        <v>14</v>
      </c>
      <c r="B9" t="s">
        <v>44</v>
      </c>
      <c r="C9" t="s">
        <v>68</v>
      </c>
      <c r="D9" t="s">
        <v>74</v>
      </c>
      <c r="E9">
        <v>8767</v>
      </c>
      <c r="F9" s="2">
        <v>44930</v>
      </c>
      <c r="G9" t="s">
        <v>78</v>
      </c>
    </row>
    <row r="10" spans="1:9" x14ac:dyDescent="0.35">
      <c r="A10" t="s">
        <v>15</v>
      </c>
      <c r="B10" t="s">
        <v>45</v>
      </c>
      <c r="C10" t="s">
        <v>70</v>
      </c>
      <c r="D10" t="s">
        <v>75</v>
      </c>
      <c r="E10">
        <v>5530</v>
      </c>
      <c r="F10" s="2">
        <v>44422</v>
      </c>
      <c r="G10" t="s">
        <v>80</v>
      </c>
    </row>
    <row r="11" spans="1:9" x14ac:dyDescent="0.35">
      <c r="A11" t="s">
        <v>16</v>
      </c>
      <c r="B11" t="s">
        <v>46</v>
      </c>
      <c r="C11" t="s">
        <v>69</v>
      </c>
      <c r="D11" t="s">
        <v>76</v>
      </c>
      <c r="E11">
        <v>10542</v>
      </c>
      <c r="F11" s="2">
        <v>44481</v>
      </c>
      <c r="G11" t="s">
        <v>79</v>
      </c>
    </row>
    <row r="12" spans="1:9" x14ac:dyDescent="0.35">
      <c r="A12" t="s">
        <v>17</v>
      </c>
      <c r="B12" t="s">
        <v>47</v>
      </c>
      <c r="C12" t="s">
        <v>68</v>
      </c>
      <c r="D12" t="s">
        <v>75</v>
      </c>
      <c r="E12">
        <v>7536</v>
      </c>
      <c r="F12" s="2">
        <v>44911</v>
      </c>
      <c r="G12" t="s">
        <v>78</v>
      </c>
    </row>
    <row r="13" spans="1:9" x14ac:dyDescent="0.35">
      <c r="A13" t="s">
        <v>18</v>
      </c>
      <c r="B13" t="s">
        <v>48</v>
      </c>
      <c r="C13" t="s">
        <v>71</v>
      </c>
      <c r="D13" t="s">
        <v>73</v>
      </c>
      <c r="E13">
        <v>9034</v>
      </c>
      <c r="F13" s="2">
        <v>44481</v>
      </c>
      <c r="G13" t="s">
        <v>81</v>
      </c>
    </row>
    <row r="14" spans="1:9" x14ac:dyDescent="0.35">
      <c r="A14" t="s">
        <v>19</v>
      </c>
      <c r="B14" t="s">
        <v>49</v>
      </c>
      <c r="C14" t="s">
        <v>68</v>
      </c>
      <c r="D14" t="s">
        <v>72</v>
      </c>
      <c r="E14">
        <v>8241</v>
      </c>
      <c r="F14" s="2">
        <v>44978</v>
      </c>
      <c r="G14" t="s">
        <v>78</v>
      </c>
    </row>
    <row r="15" spans="1:9" x14ac:dyDescent="0.35">
      <c r="A15" t="s">
        <v>20</v>
      </c>
      <c r="B15" t="s">
        <v>50</v>
      </c>
      <c r="C15" t="s">
        <v>67</v>
      </c>
      <c r="D15" t="s">
        <v>75</v>
      </c>
      <c r="E15">
        <v>3586</v>
      </c>
      <c r="F15" s="2">
        <v>44291</v>
      </c>
      <c r="G15" t="s">
        <v>77</v>
      </c>
    </row>
    <row r="16" spans="1:9" x14ac:dyDescent="0.35">
      <c r="A16" t="s">
        <v>21</v>
      </c>
      <c r="B16" t="s">
        <v>51</v>
      </c>
      <c r="C16" t="s">
        <v>67</v>
      </c>
      <c r="D16" t="s">
        <v>72</v>
      </c>
      <c r="E16">
        <v>3775</v>
      </c>
      <c r="F16" s="2">
        <v>44564</v>
      </c>
      <c r="G16" t="s">
        <v>77</v>
      </c>
    </row>
    <row r="17" spans="1:7" x14ac:dyDescent="0.35">
      <c r="A17" t="s">
        <v>22</v>
      </c>
      <c r="B17" t="s">
        <v>52</v>
      </c>
      <c r="C17" t="s">
        <v>69</v>
      </c>
      <c r="D17" t="s">
        <v>76</v>
      </c>
      <c r="E17">
        <v>9437</v>
      </c>
      <c r="F17" s="2">
        <v>44467</v>
      </c>
      <c r="G17" t="s">
        <v>79</v>
      </c>
    </row>
    <row r="18" spans="1:7" x14ac:dyDescent="0.35">
      <c r="A18" t="s">
        <v>23</v>
      </c>
      <c r="B18" t="s">
        <v>53</v>
      </c>
      <c r="C18" t="s">
        <v>70</v>
      </c>
      <c r="D18" t="s">
        <v>76</v>
      </c>
      <c r="E18">
        <v>4987</v>
      </c>
      <c r="F18" s="2">
        <v>44746</v>
      </c>
      <c r="G18" t="s">
        <v>80</v>
      </c>
    </row>
    <row r="19" spans="1:7" x14ac:dyDescent="0.35">
      <c r="A19" t="s">
        <v>24</v>
      </c>
      <c r="B19" t="s">
        <v>54</v>
      </c>
      <c r="C19" t="s">
        <v>70</v>
      </c>
      <c r="D19" t="s">
        <v>74</v>
      </c>
      <c r="E19">
        <v>6314</v>
      </c>
      <c r="F19" s="2">
        <v>44277</v>
      </c>
      <c r="G19" t="s">
        <v>80</v>
      </c>
    </row>
    <row r="20" spans="1:7" x14ac:dyDescent="0.35">
      <c r="A20" t="s">
        <v>25</v>
      </c>
      <c r="B20" t="s">
        <v>55</v>
      </c>
      <c r="C20" t="s">
        <v>71</v>
      </c>
      <c r="D20" t="s">
        <v>74</v>
      </c>
      <c r="E20">
        <v>8591</v>
      </c>
      <c r="F20" s="2">
        <v>45046</v>
      </c>
      <c r="G20" t="s">
        <v>81</v>
      </c>
    </row>
    <row r="21" spans="1:7" x14ac:dyDescent="0.35">
      <c r="A21" t="s">
        <v>26</v>
      </c>
      <c r="B21" t="s">
        <v>56</v>
      </c>
      <c r="C21" t="s">
        <v>71</v>
      </c>
      <c r="D21" t="s">
        <v>73</v>
      </c>
      <c r="E21">
        <v>8087</v>
      </c>
      <c r="F21" s="2">
        <v>44788</v>
      </c>
      <c r="G21" t="s">
        <v>81</v>
      </c>
    </row>
    <row r="22" spans="1:7" x14ac:dyDescent="0.35">
      <c r="A22" t="s">
        <v>27</v>
      </c>
      <c r="B22" t="s">
        <v>57</v>
      </c>
      <c r="C22" t="s">
        <v>67</v>
      </c>
      <c r="D22" t="s">
        <v>73</v>
      </c>
      <c r="E22">
        <v>6965</v>
      </c>
      <c r="F22" s="2">
        <v>44243</v>
      </c>
      <c r="G22" t="s">
        <v>77</v>
      </c>
    </row>
    <row r="23" spans="1:7" x14ac:dyDescent="0.35">
      <c r="A23" t="s">
        <v>28</v>
      </c>
      <c r="B23" t="s">
        <v>58</v>
      </c>
      <c r="C23" t="s">
        <v>71</v>
      </c>
      <c r="D23" t="s">
        <v>73</v>
      </c>
      <c r="E23">
        <v>9274</v>
      </c>
      <c r="F23" s="2">
        <v>44278</v>
      </c>
      <c r="G23" t="s">
        <v>81</v>
      </c>
    </row>
    <row r="24" spans="1:7" x14ac:dyDescent="0.35">
      <c r="A24" t="s">
        <v>29</v>
      </c>
      <c r="B24" t="s">
        <v>59</v>
      </c>
      <c r="C24" t="s">
        <v>67</v>
      </c>
      <c r="D24" t="s">
        <v>72</v>
      </c>
      <c r="E24">
        <v>5567</v>
      </c>
      <c r="F24" s="2">
        <v>44586</v>
      </c>
      <c r="G24" t="s">
        <v>77</v>
      </c>
    </row>
    <row r="25" spans="1:7" x14ac:dyDescent="0.35">
      <c r="A25" t="s">
        <v>30</v>
      </c>
      <c r="B25" t="s">
        <v>60</v>
      </c>
      <c r="C25" t="s">
        <v>70</v>
      </c>
      <c r="D25" t="s">
        <v>72</v>
      </c>
      <c r="E25">
        <v>4575</v>
      </c>
      <c r="F25" s="2">
        <v>44847</v>
      </c>
      <c r="G25" t="s">
        <v>80</v>
      </c>
    </row>
    <row r="26" spans="1:7" x14ac:dyDescent="0.35">
      <c r="A26" t="s">
        <v>31</v>
      </c>
      <c r="B26" t="s">
        <v>61</v>
      </c>
      <c r="C26" t="s">
        <v>68</v>
      </c>
      <c r="D26" t="s">
        <v>72</v>
      </c>
      <c r="E26">
        <v>7455</v>
      </c>
      <c r="F26" s="2">
        <v>44576</v>
      </c>
      <c r="G26" t="s">
        <v>78</v>
      </c>
    </row>
    <row r="27" spans="1:7" x14ac:dyDescent="0.35">
      <c r="A27" t="s">
        <v>32</v>
      </c>
      <c r="B27" t="s">
        <v>62</v>
      </c>
      <c r="C27" t="s">
        <v>68</v>
      </c>
      <c r="D27" t="s">
        <v>72</v>
      </c>
      <c r="E27">
        <v>8110</v>
      </c>
      <c r="F27" s="2">
        <v>44883</v>
      </c>
      <c r="G27" t="s">
        <v>78</v>
      </c>
    </row>
    <row r="28" spans="1:7" x14ac:dyDescent="0.35">
      <c r="A28" t="s">
        <v>33</v>
      </c>
      <c r="B28" t="s">
        <v>63</v>
      </c>
      <c r="C28" t="s">
        <v>67</v>
      </c>
      <c r="D28" t="s">
        <v>73</v>
      </c>
      <c r="E28">
        <v>4349</v>
      </c>
      <c r="F28" s="2">
        <v>44820</v>
      </c>
      <c r="G28" t="s">
        <v>77</v>
      </c>
    </row>
    <row r="29" spans="1:7" x14ac:dyDescent="0.35">
      <c r="A29" t="s">
        <v>34</v>
      </c>
      <c r="B29" t="s">
        <v>64</v>
      </c>
      <c r="C29" t="s">
        <v>69</v>
      </c>
      <c r="D29" t="s">
        <v>73</v>
      </c>
      <c r="E29">
        <v>10375</v>
      </c>
      <c r="F29" s="2">
        <v>44943</v>
      </c>
      <c r="G29" t="s">
        <v>79</v>
      </c>
    </row>
    <row r="30" spans="1:7" x14ac:dyDescent="0.35">
      <c r="A30" t="s">
        <v>35</v>
      </c>
      <c r="B30" t="s">
        <v>65</v>
      </c>
      <c r="C30" t="s">
        <v>68</v>
      </c>
      <c r="D30" t="s">
        <v>75</v>
      </c>
      <c r="E30">
        <v>7399</v>
      </c>
      <c r="F30" s="2">
        <v>44670</v>
      </c>
      <c r="G30" t="s">
        <v>78</v>
      </c>
    </row>
    <row r="31" spans="1:7" x14ac:dyDescent="0.35">
      <c r="A31" t="s">
        <v>36</v>
      </c>
      <c r="B31" t="s">
        <v>66</v>
      </c>
      <c r="C31" t="s">
        <v>71</v>
      </c>
      <c r="D31" t="s">
        <v>74</v>
      </c>
      <c r="E31">
        <v>9208</v>
      </c>
      <c r="F31" s="2">
        <v>44852</v>
      </c>
      <c r="G31" t="s">
        <v>81</v>
      </c>
    </row>
  </sheetData>
  <mergeCells count="1"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11" sqref="H11"/>
    </sheetView>
  </sheetViews>
  <sheetFormatPr defaultRowHeight="14.5" x14ac:dyDescent="0.35"/>
  <cols>
    <col min="1" max="1" width="13.26953125" customWidth="1"/>
    <col min="2" max="2" width="17.81640625" bestFit="1" customWidth="1"/>
    <col min="3" max="3" width="14.6328125" bestFit="1" customWidth="1"/>
    <col min="4" max="4" width="9.453125" bestFit="1" customWidth="1"/>
    <col min="5" max="5" width="16.54296875" customWidth="1"/>
    <col min="6" max="6" width="13.1796875" customWidth="1"/>
    <col min="7" max="7" width="18.1796875" customWidth="1"/>
    <col min="8" max="8" width="14.36328125" customWidth="1"/>
    <col min="9" max="9" width="22.3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90</v>
      </c>
      <c r="I1" s="11"/>
    </row>
    <row r="2" spans="1:9" x14ac:dyDescent="0.35">
      <c r="A2" t="s">
        <v>7</v>
      </c>
      <c r="B2" t="s">
        <v>37</v>
      </c>
      <c r="C2" t="s">
        <v>67</v>
      </c>
      <c r="D2" t="s">
        <v>72</v>
      </c>
      <c r="E2">
        <v>5996</v>
      </c>
      <c r="F2" s="2">
        <v>44222</v>
      </c>
      <c r="G2" t="s">
        <v>77</v>
      </c>
      <c r="H2" s="3" t="s">
        <v>67</v>
      </c>
      <c r="I2" s="3">
        <f>AVERAGEIF(C2:C31,H2,E2:E31)</f>
        <v>5408.1111111111113</v>
      </c>
    </row>
    <row r="3" spans="1:9" x14ac:dyDescent="0.35">
      <c r="A3" t="s">
        <v>8</v>
      </c>
      <c r="B3" t="s">
        <v>38</v>
      </c>
      <c r="C3" t="s">
        <v>68</v>
      </c>
      <c r="D3" t="s">
        <v>73</v>
      </c>
      <c r="E3">
        <v>7861</v>
      </c>
      <c r="F3" s="2">
        <v>44425</v>
      </c>
      <c r="G3" t="s">
        <v>78</v>
      </c>
      <c r="H3" s="3" t="s">
        <v>68</v>
      </c>
      <c r="I3" s="3">
        <f>AVERAGEIF(C2:C31,H3,E2:E31)</f>
        <v>7891.75</v>
      </c>
    </row>
    <row r="4" spans="1:9" x14ac:dyDescent="0.35">
      <c r="A4" t="s">
        <v>9</v>
      </c>
      <c r="B4" t="s">
        <v>39</v>
      </c>
      <c r="C4" t="s">
        <v>67</v>
      </c>
      <c r="D4" t="s">
        <v>74</v>
      </c>
      <c r="E4">
        <v>6147</v>
      </c>
      <c r="F4" s="2">
        <v>44889</v>
      </c>
      <c r="G4" t="s">
        <v>77</v>
      </c>
      <c r="H4" s="3" t="s">
        <v>69</v>
      </c>
      <c r="I4" s="3">
        <f>AVERAGEIF($C$2:$C$32,H4,$E$2:$E$32)</f>
        <v>10483.25</v>
      </c>
    </row>
    <row r="5" spans="1:9" x14ac:dyDescent="0.35">
      <c r="A5" s="4" t="s">
        <v>10</v>
      </c>
      <c r="B5" s="4" t="s">
        <v>40</v>
      </c>
      <c r="C5" s="4" t="s">
        <v>67</v>
      </c>
      <c r="D5" s="4" t="s">
        <v>75</v>
      </c>
      <c r="E5" s="4">
        <v>7023</v>
      </c>
      <c r="F5" s="5">
        <v>44801</v>
      </c>
      <c r="G5" s="4" t="s">
        <v>77</v>
      </c>
      <c r="H5" s="3" t="s">
        <v>70</v>
      </c>
      <c r="I5" s="3">
        <f>AVERAGEIF($C$2:$C$32,H5,$E$2:$E$32)</f>
        <v>5351.5</v>
      </c>
    </row>
    <row r="6" spans="1:9" x14ac:dyDescent="0.35">
      <c r="A6" t="s">
        <v>11</v>
      </c>
      <c r="B6" t="s">
        <v>41</v>
      </c>
      <c r="C6" t="s">
        <v>67</v>
      </c>
      <c r="D6" t="s">
        <v>76</v>
      </c>
      <c r="E6">
        <v>5265</v>
      </c>
      <c r="F6" s="2">
        <v>44227</v>
      </c>
      <c r="G6" t="s">
        <v>77</v>
      </c>
      <c r="H6" s="3" t="s">
        <v>71</v>
      </c>
      <c r="I6" s="3">
        <f>AVERAGEIF($C$2:$C$32,H6,$E$2:$E$32)</f>
        <v>8838.7999999999993</v>
      </c>
    </row>
    <row r="7" spans="1:9" x14ac:dyDescent="0.35">
      <c r="A7" t="s">
        <v>12</v>
      </c>
      <c r="B7" t="s">
        <v>42</v>
      </c>
      <c r="C7" t="s">
        <v>68</v>
      </c>
      <c r="D7" t="s">
        <v>74</v>
      </c>
      <c r="E7">
        <v>7765</v>
      </c>
      <c r="F7" s="2">
        <v>44435</v>
      </c>
      <c r="G7" t="s">
        <v>78</v>
      </c>
    </row>
    <row r="8" spans="1:9" x14ac:dyDescent="0.35">
      <c r="A8" t="s">
        <v>13</v>
      </c>
      <c r="B8" t="s">
        <v>43</v>
      </c>
      <c r="C8" t="s">
        <v>69</v>
      </c>
      <c r="D8" t="s">
        <v>74</v>
      </c>
      <c r="E8">
        <v>11579</v>
      </c>
      <c r="F8" s="2">
        <v>44224</v>
      </c>
      <c r="G8" t="s">
        <v>79</v>
      </c>
    </row>
    <row r="9" spans="1:9" x14ac:dyDescent="0.35">
      <c r="A9" t="s">
        <v>14</v>
      </c>
      <c r="B9" t="s">
        <v>44</v>
      </c>
      <c r="C9" t="s">
        <v>68</v>
      </c>
      <c r="D9" t="s">
        <v>74</v>
      </c>
      <c r="E9">
        <v>8767</v>
      </c>
      <c r="F9" s="2">
        <v>44930</v>
      </c>
      <c r="G9" t="s">
        <v>78</v>
      </c>
    </row>
    <row r="10" spans="1:9" x14ac:dyDescent="0.35">
      <c r="A10" t="s">
        <v>15</v>
      </c>
      <c r="B10" t="s">
        <v>45</v>
      </c>
      <c r="C10" t="s">
        <v>70</v>
      </c>
      <c r="D10" t="s">
        <v>75</v>
      </c>
      <c r="E10">
        <v>5530</v>
      </c>
      <c r="F10" s="2">
        <v>44422</v>
      </c>
      <c r="G10" t="s">
        <v>80</v>
      </c>
    </row>
    <row r="11" spans="1:9" x14ac:dyDescent="0.35">
      <c r="A11" t="s">
        <v>16</v>
      </c>
      <c r="B11" t="s">
        <v>46</v>
      </c>
      <c r="C11" t="s">
        <v>69</v>
      </c>
      <c r="D11" t="s">
        <v>76</v>
      </c>
      <c r="E11">
        <v>10542</v>
      </c>
      <c r="F11" s="2">
        <v>44481</v>
      </c>
      <c r="G11" t="s">
        <v>79</v>
      </c>
    </row>
    <row r="12" spans="1:9" x14ac:dyDescent="0.35">
      <c r="A12" t="s">
        <v>17</v>
      </c>
      <c r="B12" t="s">
        <v>47</v>
      </c>
      <c r="C12" t="s">
        <v>68</v>
      </c>
      <c r="D12" t="s">
        <v>75</v>
      </c>
      <c r="E12">
        <v>7536</v>
      </c>
      <c r="F12" s="2">
        <v>44911</v>
      </c>
      <c r="G12" t="s">
        <v>78</v>
      </c>
    </row>
    <row r="13" spans="1:9" x14ac:dyDescent="0.35">
      <c r="A13" t="s">
        <v>18</v>
      </c>
      <c r="B13" t="s">
        <v>48</v>
      </c>
      <c r="C13" t="s">
        <v>71</v>
      </c>
      <c r="D13" t="s">
        <v>73</v>
      </c>
      <c r="E13">
        <v>9034</v>
      </c>
      <c r="F13" s="2">
        <v>44481</v>
      </c>
      <c r="G13" t="s">
        <v>81</v>
      </c>
    </row>
    <row r="14" spans="1:9" x14ac:dyDescent="0.35">
      <c r="A14" t="s">
        <v>19</v>
      </c>
      <c r="B14" t="s">
        <v>49</v>
      </c>
      <c r="C14" t="s">
        <v>68</v>
      </c>
      <c r="D14" t="s">
        <v>72</v>
      </c>
      <c r="E14">
        <v>8241</v>
      </c>
      <c r="F14" s="2">
        <v>44978</v>
      </c>
      <c r="G14" t="s">
        <v>78</v>
      </c>
    </row>
    <row r="15" spans="1:9" x14ac:dyDescent="0.35">
      <c r="A15" t="s">
        <v>20</v>
      </c>
      <c r="B15" t="s">
        <v>50</v>
      </c>
      <c r="C15" t="s">
        <v>67</v>
      </c>
      <c r="D15" t="s">
        <v>75</v>
      </c>
      <c r="E15">
        <v>3586</v>
      </c>
      <c r="F15" s="2">
        <v>44291</v>
      </c>
      <c r="G15" t="s">
        <v>77</v>
      </c>
    </row>
    <row r="16" spans="1:9" x14ac:dyDescent="0.35">
      <c r="A16" t="s">
        <v>21</v>
      </c>
      <c r="B16" t="s">
        <v>51</v>
      </c>
      <c r="C16" t="s">
        <v>67</v>
      </c>
      <c r="D16" t="s">
        <v>72</v>
      </c>
      <c r="E16">
        <v>3775</v>
      </c>
      <c r="F16" s="2">
        <v>44564</v>
      </c>
      <c r="G16" t="s">
        <v>77</v>
      </c>
    </row>
    <row r="17" spans="1:7" x14ac:dyDescent="0.35">
      <c r="A17" t="s">
        <v>22</v>
      </c>
      <c r="B17" t="s">
        <v>52</v>
      </c>
      <c r="C17" t="s">
        <v>69</v>
      </c>
      <c r="D17" t="s">
        <v>76</v>
      </c>
      <c r="E17">
        <v>9437</v>
      </c>
      <c r="F17" s="2">
        <v>44467</v>
      </c>
      <c r="G17" t="s">
        <v>79</v>
      </c>
    </row>
    <row r="18" spans="1:7" x14ac:dyDescent="0.35">
      <c r="A18" t="s">
        <v>23</v>
      </c>
      <c r="B18" t="s">
        <v>53</v>
      </c>
      <c r="C18" t="s">
        <v>70</v>
      </c>
      <c r="D18" t="s">
        <v>76</v>
      </c>
      <c r="E18">
        <v>4987</v>
      </c>
      <c r="F18" s="2">
        <v>44746</v>
      </c>
      <c r="G18" t="s">
        <v>80</v>
      </c>
    </row>
    <row r="19" spans="1:7" x14ac:dyDescent="0.35">
      <c r="A19" t="s">
        <v>24</v>
      </c>
      <c r="B19" t="s">
        <v>54</v>
      </c>
      <c r="C19" t="s">
        <v>70</v>
      </c>
      <c r="D19" t="s">
        <v>74</v>
      </c>
      <c r="E19">
        <v>6314</v>
      </c>
      <c r="F19" s="2">
        <v>44277</v>
      </c>
      <c r="G19" t="s">
        <v>80</v>
      </c>
    </row>
    <row r="20" spans="1:7" x14ac:dyDescent="0.35">
      <c r="A20" t="s">
        <v>25</v>
      </c>
      <c r="B20" t="s">
        <v>55</v>
      </c>
      <c r="C20" t="s">
        <v>71</v>
      </c>
      <c r="D20" t="s">
        <v>74</v>
      </c>
      <c r="E20">
        <v>8591</v>
      </c>
      <c r="F20" s="2">
        <v>45046</v>
      </c>
      <c r="G20" t="s">
        <v>81</v>
      </c>
    </row>
    <row r="21" spans="1:7" x14ac:dyDescent="0.35">
      <c r="A21" t="s">
        <v>26</v>
      </c>
      <c r="B21" t="s">
        <v>56</v>
      </c>
      <c r="C21" t="s">
        <v>71</v>
      </c>
      <c r="D21" t="s">
        <v>73</v>
      </c>
      <c r="E21">
        <v>8087</v>
      </c>
      <c r="F21" s="2">
        <v>44788</v>
      </c>
      <c r="G21" t="s">
        <v>81</v>
      </c>
    </row>
    <row r="22" spans="1:7" x14ac:dyDescent="0.35">
      <c r="A22" t="s">
        <v>27</v>
      </c>
      <c r="B22" t="s">
        <v>57</v>
      </c>
      <c r="C22" t="s">
        <v>67</v>
      </c>
      <c r="D22" t="s">
        <v>73</v>
      </c>
      <c r="E22">
        <v>6965</v>
      </c>
      <c r="F22" s="2">
        <v>44243</v>
      </c>
      <c r="G22" t="s">
        <v>77</v>
      </c>
    </row>
    <row r="23" spans="1:7" x14ac:dyDescent="0.35">
      <c r="A23" t="s">
        <v>28</v>
      </c>
      <c r="B23" t="s">
        <v>58</v>
      </c>
      <c r="C23" t="s">
        <v>71</v>
      </c>
      <c r="D23" t="s">
        <v>73</v>
      </c>
      <c r="E23">
        <v>9274</v>
      </c>
      <c r="F23" s="2">
        <v>44278</v>
      </c>
      <c r="G23" t="s">
        <v>81</v>
      </c>
    </row>
    <row r="24" spans="1:7" x14ac:dyDescent="0.35">
      <c r="A24" t="s">
        <v>29</v>
      </c>
      <c r="B24" t="s">
        <v>59</v>
      </c>
      <c r="C24" t="s">
        <v>67</v>
      </c>
      <c r="D24" t="s">
        <v>72</v>
      </c>
      <c r="E24">
        <v>5567</v>
      </c>
      <c r="F24" s="2">
        <v>44586</v>
      </c>
      <c r="G24" t="s">
        <v>77</v>
      </c>
    </row>
    <row r="25" spans="1:7" x14ac:dyDescent="0.35">
      <c r="A25" t="s">
        <v>30</v>
      </c>
      <c r="B25" t="s">
        <v>60</v>
      </c>
      <c r="C25" t="s">
        <v>70</v>
      </c>
      <c r="D25" t="s">
        <v>72</v>
      </c>
      <c r="E25">
        <v>4575</v>
      </c>
      <c r="F25" s="2">
        <v>44847</v>
      </c>
      <c r="G25" t="s">
        <v>80</v>
      </c>
    </row>
    <row r="26" spans="1:7" x14ac:dyDescent="0.35">
      <c r="A26" t="s">
        <v>31</v>
      </c>
      <c r="B26" t="s">
        <v>61</v>
      </c>
      <c r="C26" t="s">
        <v>68</v>
      </c>
      <c r="D26" t="s">
        <v>72</v>
      </c>
      <c r="E26">
        <v>7455</v>
      </c>
      <c r="F26" s="2">
        <v>44576</v>
      </c>
      <c r="G26" t="s">
        <v>78</v>
      </c>
    </row>
    <row r="27" spans="1:7" x14ac:dyDescent="0.35">
      <c r="A27" t="s">
        <v>32</v>
      </c>
      <c r="B27" t="s">
        <v>62</v>
      </c>
      <c r="C27" t="s">
        <v>68</v>
      </c>
      <c r="D27" t="s">
        <v>72</v>
      </c>
      <c r="E27">
        <v>8110</v>
      </c>
      <c r="F27" s="2">
        <v>44883</v>
      </c>
      <c r="G27" t="s">
        <v>78</v>
      </c>
    </row>
    <row r="28" spans="1:7" x14ac:dyDescent="0.35">
      <c r="A28" t="s">
        <v>33</v>
      </c>
      <c r="B28" t="s">
        <v>63</v>
      </c>
      <c r="C28" t="s">
        <v>67</v>
      </c>
      <c r="D28" t="s">
        <v>73</v>
      </c>
      <c r="E28">
        <v>4349</v>
      </c>
      <c r="F28" s="2">
        <v>44820</v>
      </c>
      <c r="G28" t="s">
        <v>77</v>
      </c>
    </row>
    <row r="29" spans="1:7" x14ac:dyDescent="0.35">
      <c r="A29" t="s">
        <v>34</v>
      </c>
      <c r="B29" t="s">
        <v>64</v>
      </c>
      <c r="C29" t="s">
        <v>69</v>
      </c>
      <c r="D29" t="s">
        <v>73</v>
      </c>
      <c r="E29">
        <v>10375</v>
      </c>
      <c r="F29" s="2">
        <v>44943</v>
      </c>
      <c r="G29" t="s">
        <v>79</v>
      </c>
    </row>
    <row r="30" spans="1:7" x14ac:dyDescent="0.35">
      <c r="A30" t="s">
        <v>35</v>
      </c>
      <c r="B30" t="s">
        <v>65</v>
      </c>
      <c r="C30" t="s">
        <v>68</v>
      </c>
      <c r="D30" t="s">
        <v>75</v>
      </c>
      <c r="E30">
        <v>7399</v>
      </c>
      <c r="F30" s="2">
        <v>44670</v>
      </c>
      <c r="G30" t="s">
        <v>78</v>
      </c>
    </row>
    <row r="31" spans="1:7" x14ac:dyDescent="0.35">
      <c r="A31" t="s">
        <v>36</v>
      </c>
      <c r="B31" t="s">
        <v>66</v>
      </c>
      <c r="C31" t="s">
        <v>71</v>
      </c>
      <c r="D31" t="s">
        <v>74</v>
      </c>
      <c r="E31">
        <v>9208</v>
      </c>
      <c r="F31" s="2">
        <v>44852</v>
      </c>
      <c r="G31" t="s">
        <v>81</v>
      </c>
    </row>
  </sheetData>
  <mergeCells count="1"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5" sqref="H5"/>
    </sheetView>
  </sheetViews>
  <sheetFormatPr defaultRowHeight="14.5" x14ac:dyDescent="0.35"/>
  <cols>
    <col min="4" max="4" width="13.453125" bestFit="1" customWidth="1"/>
    <col min="5" max="5" width="10.08984375" bestFit="1" customWidth="1"/>
    <col min="6" max="6" width="18.08984375" bestFit="1" customWidth="1"/>
  </cols>
  <sheetData>
    <row r="1" spans="1:7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89</v>
      </c>
    </row>
    <row r="2" spans="1:7" x14ac:dyDescent="0.35">
      <c r="A2" t="s">
        <v>43</v>
      </c>
      <c r="B2" t="s">
        <v>69</v>
      </c>
      <c r="C2" t="s">
        <v>74</v>
      </c>
      <c r="D2">
        <v>11579</v>
      </c>
      <c r="E2" s="2">
        <v>44224</v>
      </c>
      <c r="F2" t="s">
        <v>79</v>
      </c>
      <c r="G2">
        <f t="shared" ref="G2:G31" si="0">RANK(D2,$D$2:$D$31,0)</f>
        <v>1</v>
      </c>
    </row>
    <row r="3" spans="1:7" x14ac:dyDescent="0.35">
      <c r="A3" t="s">
        <v>46</v>
      </c>
      <c r="B3" t="s">
        <v>69</v>
      </c>
      <c r="C3" t="s">
        <v>76</v>
      </c>
      <c r="D3">
        <v>10542</v>
      </c>
      <c r="E3" s="2">
        <v>44481</v>
      </c>
      <c r="F3" t="s">
        <v>79</v>
      </c>
      <c r="G3">
        <f t="shared" si="0"/>
        <v>2</v>
      </c>
    </row>
    <row r="4" spans="1:7" x14ac:dyDescent="0.35">
      <c r="A4" t="s">
        <v>64</v>
      </c>
      <c r="B4" t="s">
        <v>69</v>
      </c>
      <c r="C4" t="s">
        <v>73</v>
      </c>
      <c r="D4">
        <v>10375</v>
      </c>
      <c r="E4" s="2">
        <v>44943</v>
      </c>
      <c r="F4" t="s">
        <v>79</v>
      </c>
      <c r="G4">
        <f t="shared" si="0"/>
        <v>3</v>
      </c>
    </row>
    <row r="5" spans="1:7" x14ac:dyDescent="0.35">
      <c r="A5" t="s">
        <v>52</v>
      </c>
      <c r="B5" t="s">
        <v>69</v>
      </c>
      <c r="C5" t="s">
        <v>76</v>
      </c>
      <c r="D5">
        <v>9437</v>
      </c>
      <c r="E5" s="2">
        <v>44467</v>
      </c>
      <c r="F5" t="s">
        <v>79</v>
      </c>
      <c r="G5">
        <f t="shared" si="0"/>
        <v>4</v>
      </c>
    </row>
    <row r="6" spans="1:7" x14ac:dyDescent="0.35">
      <c r="A6" t="s">
        <v>58</v>
      </c>
      <c r="B6" t="s">
        <v>71</v>
      </c>
      <c r="C6" t="s">
        <v>73</v>
      </c>
      <c r="D6">
        <v>9274</v>
      </c>
      <c r="E6" s="2">
        <v>44278</v>
      </c>
      <c r="F6" t="s">
        <v>81</v>
      </c>
      <c r="G6">
        <f t="shared" si="0"/>
        <v>5</v>
      </c>
    </row>
    <row r="7" spans="1:7" x14ac:dyDescent="0.35">
      <c r="A7" t="s">
        <v>66</v>
      </c>
      <c r="B7" t="s">
        <v>71</v>
      </c>
      <c r="C7" t="s">
        <v>74</v>
      </c>
      <c r="D7">
        <v>9208</v>
      </c>
      <c r="E7" s="2">
        <v>44852</v>
      </c>
      <c r="F7" t="s">
        <v>81</v>
      </c>
      <c r="G7">
        <f t="shared" si="0"/>
        <v>6</v>
      </c>
    </row>
    <row r="8" spans="1:7" x14ac:dyDescent="0.35">
      <c r="A8" t="s">
        <v>48</v>
      </c>
      <c r="B8" t="s">
        <v>71</v>
      </c>
      <c r="C8" t="s">
        <v>73</v>
      </c>
      <c r="D8">
        <v>9034</v>
      </c>
      <c r="E8" s="2">
        <v>44481</v>
      </c>
      <c r="F8" t="s">
        <v>81</v>
      </c>
      <c r="G8">
        <f t="shared" si="0"/>
        <v>7</v>
      </c>
    </row>
    <row r="9" spans="1:7" x14ac:dyDescent="0.35">
      <c r="A9" t="s">
        <v>44</v>
      </c>
      <c r="B9" t="s">
        <v>68</v>
      </c>
      <c r="C9" t="s">
        <v>74</v>
      </c>
      <c r="D9">
        <v>8767</v>
      </c>
      <c r="E9" s="2">
        <v>44930</v>
      </c>
      <c r="F9" t="s">
        <v>78</v>
      </c>
      <c r="G9">
        <f t="shared" si="0"/>
        <v>8</v>
      </c>
    </row>
    <row r="10" spans="1:7" x14ac:dyDescent="0.35">
      <c r="A10" t="s">
        <v>55</v>
      </c>
      <c r="B10" t="s">
        <v>71</v>
      </c>
      <c r="C10" t="s">
        <v>74</v>
      </c>
      <c r="D10">
        <v>8591</v>
      </c>
      <c r="E10" s="2">
        <v>45046</v>
      </c>
      <c r="F10" t="s">
        <v>81</v>
      </c>
      <c r="G10">
        <f t="shared" si="0"/>
        <v>9</v>
      </c>
    </row>
    <row r="11" spans="1:7" x14ac:dyDescent="0.35">
      <c r="A11" t="s">
        <v>49</v>
      </c>
      <c r="B11" t="s">
        <v>68</v>
      </c>
      <c r="C11" t="s">
        <v>72</v>
      </c>
      <c r="D11">
        <v>8241</v>
      </c>
      <c r="E11" s="2">
        <v>44978</v>
      </c>
      <c r="F11" t="s">
        <v>78</v>
      </c>
      <c r="G11">
        <f t="shared" si="0"/>
        <v>10</v>
      </c>
    </row>
    <row r="12" spans="1:7" x14ac:dyDescent="0.35">
      <c r="A12" t="s">
        <v>62</v>
      </c>
      <c r="B12" t="s">
        <v>68</v>
      </c>
      <c r="C12" t="s">
        <v>72</v>
      </c>
      <c r="D12">
        <v>8110</v>
      </c>
      <c r="E12" s="2">
        <v>44883</v>
      </c>
      <c r="F12" t="s">
        <v>78</v>
      </c>
      <c r="G12">
        <f t="shared" si="0"/>
        <v>11</v>
      </c>
    </row>
    <row r="13" spans="1:7" x14ac:dyDescent="0.35">
      <c r="A13" t="s">
        <v>56</v>
      </c>
      <c r="B13" t="s">
        <v>71</v>
      </c>
      <c r="C13" t="s">
        <v>73</v>
      </c>
      <c r="D13">
        <v>8087</v>
      </c>
      <c r="E13" s="2">
        <v>44788</v>
      </c>
      <c r="F13" t="s">
        <v>81</v>
      </c>
      <c r="G13">
        <f t="shared" si="0"/>
        <v>12</v>
      </c>
    </row>
    <row r="14" spans="1:7" x14ac:dyDescent="0.35">
      <c r="A14" t="s">
        <v>38</v>
      </c>
      <c r="B14" t="s">
        <v>68</v>
      </c>
      <c r="C14" t="s">
        <v>73</v>
      </c>
      <c r="D14">
        <v>7861</v>
      </c>
      <c r="E14" s="2">
        <v>44425</v>
      </c>
      <c r="F14" t="s">
        <v>78</v>
      </c>
      <c r="G14">
        <f t="shared" si="0"/>
        <v>13</v>
      </c>
    </row>
    <row r="15" spans="1:7" x14ac:dyDescent="0.35">
      <c r="A15" t="s">
        <v>42</v>
      </c>
      <c r="B15" t="s">
        <v>68</v>
      </c>
      <c r="C15" t="s">
        <v>74</v>
      </c>
      <c r="D15">
        <v>7765</v>
      </c>
      <c r="E15" s="2">
        <v>44435</v>
      </c>
      <c r="F15" t="s">
        <v>78</v>
      </c>
      <c r="G15">
        <f t="shared" si="0"/>
        <v>14</v>
      </c>
    </row>
    <row r="16" spans="1:7" x14ac:dyDescent="0.35">
      <c r="A16" t="s">
        <v>47</v>
      </c>
      <c r="B16" t="s">
        <v>68</v>
      </c>
      <c r="C16" t="s">
        <v>75</v>
      </c>
      <c r="D16">
        <v>7536</v>
      </c>
      <c r="E16" s="2">
        <v>44911</v>
      </c>
      <c r="F16" t="s">
        <v>78</v>
      </c>
      <c r="G16">
        <f t="shared" si="0"/>
        <v>15</v>
      </c>
    </row>
    <row r="17" spans="1:7" x14ac:dyDescent="0.35">
      <c r="A17" t="s">
        <v>61</v>
      </c>
      <c r="B17" t="s">
        <v>68</v>
      </c>
      <c r="C17" t="s">
        <v>72</v>
      </c>
      <c r="D17">
        <v>7455</v>
      </c>
      <c r="E17" s="2">
        <v>44576</v>
      </c>
      <c r="F17" t="s">
        <v>78</v>
      </c>
      <c r="G17">
        <f t="shared" si="0"/>
        <v>16</v>
      </c>
    </row>
    <row r="18" spans="1:7" x14ac:dyDescent="0.35">
      <c r="A18" t="s">
        <v>65</v>
      </c>
      <c r="B18" t="s">
        <v>68</v>
      </c>
      <c r="C18" t="s">
        <v>75</v>
      </c>
      <c r="D18">
        <v>7399</v>
      </c>
      <c r="E18" s="2">
        <v>44670</v>
      </c>
      <c r="F18" t="s">
        <v>78</v>
      </c>
      <c r="G18">
        <f t="shared" si="0"/>
        <v>17</v>
      </c>
    </row>
    <row r="19" spans="1:7" x14ac:dyDescent="0.35">
      <c r="A19" t="s">
        <v>40</v>
      </c>
      <c r="B19" t="s">
        <v>67</v>
      </c>
      <c r="C19" t="s">
        <v>75</v>
      </c>
      <c r="D19">
        <v>7023</v>
      </c>
      <c r="E19" s="2">
        <v>44801</v>
      </c>
      <c r="F19" t="s">
        <v>77</v>
      </c>
      <c r="G19">
        <f t="shared" si="0"/>
        <v>18</v>
      </c>
    </row>
    <row r="20" spans="1:7" x14ac:dyDescent="0.35">
      <c r="A20" t="s">
        <v>57</v>
      </c>
      <c r="B20" t="s">
        <v>67</v>
      </c>
      <c r="C20" t="s">
        <v>73</v>
      </c>
      <c r="D20">
        <v>6965</v>
      </c>
      <c r="E20" s="2">
        <v>44243</v>
      </c>
      <c r="F20" t="s">
        <v>77</v>
      </c>
      <c r="G20">
        <f t="shared" si="0"/>
        <v>19</v>
      </c>
    </row>
    <row r="21" spans="1:7" x14ac:dyDescent="0.35">
      <c r="A21" t="s">
        <v>54</v>
      </c>
      <c r="B21" t="s">
        <v>70</v>
      </c>
      <c r="C21" t="s">
        <v>74</v>
      </c>
      <c r="D21">
        <v>6314</v>
      </c>
      <c r="E21" s="2">
        <v>44277</v>
      </c>
      <c r="F21" t="s">
        <v>80</v>
      </c>
      <c r="G21">
        <f t="shared" si="0"/>
        <v>20</v>
      </c>
    </row>
    <row r="22" spans="1:7" x14ac:dyDescent="0.35">
      <c r="A22" t="s">
        <v>39</v>
      </c>
      <c r="B22" t="s">
        <v>67</v>
      </c>
      <c r="C22" t="s">
        <v>74</v>
      </c>
      <c r="D22">
        <v>6147</v>
      </c>
      <c r="E22" s="2">
        <v>44889</v>
      </c>
      <c r="F22" t="s">
        <v>77</v>
      </c>
      <c r="G22">
        <f t="shared" si="0"/>
        <v>21</v>
      </c>
    </row>
    <row r="23" spans="1:7" x14ac:dyDescent="0.35">
      <c r="A23" t="s">
        <v>37</v>
      </c>
      <c r="B23" t="s">
        <v>67</v>
      </c>
      <c r="C23" t="s">
        <v>72</v>
      </c>
      <c r="D23">
        <v>5996</v>
      </c>
      <c r="E23" s="2">
        <v>44222</v>
      </c>
      <c r="F23" t="s">
        <v>77</v>
      </c>
      <c r="G23">
        <f t="shared" si="0"/>
        <v>22</v>
      </c>
    </row>
    <row r="24" spans="1:7" x14ac:dyDescent="0.35">
      <c r="A24" t="s">
        <v>59</v>
      </c>
      <c r="B24" t="s">
        <v>67</v>
      </c>
      <c r="C24" t="s">
        <v>72</v>
      </c>
      <c r="D24">
        <v>5567</v>
      </c>
      <c r="E24" s="2">
        <v>44586</v>
      </c>
      <c r="F24" t="s">
        <v>77</v>
      </c>
      <c r="G24">
        <f t="shared" si="0"/>
        <v>23</v>
      </c>
    </row>
    <row r="25" spans="1:7" x14ac:dyDescent="0.35">
      <c r="A25" t="s">
        <v>45</v>
      </c>
      <c r="B25" t="s">
        <v>70</v>
      </c>
      <c r="C25" t="s">
        <v>75</v>
      </c>
      <c r="D25">
        <v>5530</v>
      </c>
      <c r="E25" s="2">
        <v>44422</v>
      </c>
      <c r="F25" t="s">
        <v>80</v>
      </c>
      <c r="G25">
        <f t="shared" si="0"/>
        <v>24</v>
      </c>
    </row>
    <row r="26" spans="1:7" x14ac:dyDescent="0.35">
      <c r="A26" t="s">
        <v>41</v>
      </c>
      <c r="B26" t="s">
        <v>67</v>
      </c>
      <c r="C26" t="s">
        <v>76</v>
      </c>
      <c r="D26">
        <v>5265</v>
      </c>
      <c r="E26" s="2">
        <v>44227</v>
      </c>
      <c r="F26" t="s">
        <v>77</v>
      </c>
      <c r="G26">
        <f t="shared" si="0"/>
        <v>25</v>
      </c>
    </row>
    <row r="27" spans="1:7" x14ac:dyDescent="0.35">
      <c r="A27" t="s">
        <v>53</v>
      </c>
      <c r="B27" t="s">
        <v>70</v>
      </c>
      <c r="C27" t="s">
        <v>76</v>
      </c>
      <c r="D27">
        <v>4987</v>
      </c>
      <c r="E27" s="2">
        <v>44746</v>
      </c>
      <c r="F27" t="s">
        <v>80</v>
      </c>
      <c r="G27">
        <f t="shared" si="0"/>
        <v>26</v>
      </c>
    </row>
    <row r="28" spans="1:7" x14ac:dyDescent="0.35">
      <c r="A28" t="s">
        <v>60</v>
      </c>
      <c r="B28" t="s">
        <v>70</v>
      </c>
      <c r="C28" t="s">
        <v>72</v>
      </c>
      <c r="D28">
        <v>4575</v>
      </c>
      <c r="E28" s="2">
        <v>44847</v>
      </c>
      <c r="F28" t="s">
        <v>80</v>
      </c>
      <c r="G28">
        <f t="shared" si="0"/>
        <v>27</v>
      </c>
    </row>
    <row r="29" spans="1:7" x14ac:dyDescent="0.35">
      <c r="A29" t="s">
        <v>63</v>
      </c>
      <c r="B29" t="s">
        <v>67</v>
      </c>
      <c r="C29" t="s">
        <v>73</v>
      </c>
      <c r="D29">
        <v>4349</v>
      </c>
      <c r="E29" s="2">
        <v>44820</v>
      </c>
      <c r="F29" t="s">
        <v>77</v>
      </c>
      <c r="G29">
        <f t="shared" si="0"/>
        <v>28</v>
      </c>
    </row>
    <row r="30" spans="1:7" x14ac:dyDescent="0.35">
      <c r="A30" t="s">
        <v>51</v>
      </c>
      <c r="B30" t="s">
        <v>67</v>
      </c>
      <c r="C30" t="s">
        <v>72</v>
      </c>
      <c r="D30">
        <v>3775</v>
      </c>
      <c r="E30" s="2">
        <v>44564</v>
      </c>
      <c r="F30" t="s">
        <v>77</v>
      </c>
      <c r="G30">
        <f t="shared" si="0"/>
        <v>29</v>
      </c>
    </row>
    <row r="31" spans="1:7" x14ac:dyDescent="0.35">
      <c r="A31" t="s">
        <v>50</v>
      </c>
      <c r="B31" t="s">
        <v>67</v>
      </c>
      <c r="C31" t="s">
        <v>75</v>
      </c>
      <c r="D31">
        <v>3586</v>
      </c>
      <c r="E31" s="2">
        <v>44291</v>
      </c>
      <c r="F31" t="s">
        <v>77</v>
      </c>
      <c r="G31">
        <f t="shared" si="0"/>
        <v>30</v>
      </c>
    </row>
  </sheetData>
  <autoFilter ref="A1:G31">
    <sortState ref="A2:G31">
      <sortCondition ref="G1:G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11" sqref="G11"/>
    </sheetView>
  </sheetViews>
  <sheetFormatPr defaultRowHeight="14.5" x14ac:dyDescent="0.35"/>
  <cols>
    <col min="1" max="1" width="17" customWidth="1"/>
    <col min="2" max="2" width="18.54296875" customWidth="1"/>
    <col min="4" max="4" width="15.08984375" customWidth="1"/>
    <col min="5" max="5" width="16.7265625" customWidth="1"/>
    <col min="6" max="6" width="24.1796875" customWidth="1"/>
    <col min="7" max="7" width="48.08984375" customWidth="1"/>
  </cols>
  <sheetData>
    <row r="1" spans="1:7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7" t="s">
        <v>94</v>
      </c>
    </row>
    <row r="2" spans="1:7" x14ac:dyDescent="0.35">
      <c r="A2" t="s">
        <v>45</v>
      </c>
      <c r="B2" t="s">
        <v>70</v>
      </c>
      <c r="C2" t="s">
        <v>75</v>
      </c>
      <c r="D2">
        <v>5530</v>
      </c>
      <c r="E2" s="2">
        <v>44422</v>
      </c>
      <c r="F2" t="s">
        <v>80</v>
      </c>
      <c r="G2" s="7" t="s">
        <v>91</v>
      </c>
    </row>
    <row r="3" spans="1:7" x14ac:dyDescent="0.35">
      <c r="A3" t="s">
        <v>53</v>
      </c>
      <c r="B3" t="s">
        <v>70</v>
      </c>
      <c r="C3" t="s">
        <v>76</v>
      </c>
      <c r="D3">
        <v>4987</v>
      </c>
      <c r="E3" s="2">
        <v>44746</v>
      </c>
      <c r="F3" t="s">
        <v>80</v>
      </c>
      <c r="G3" s="6"/>
    </row>
    <row r="4" spans="1:7" ht="29" x14ac:dyDescent="0.35">
      <c r="A4" t="s">
        <v>54</v>
      </c>
      <c r="B4" t="s">
        <v>70</v>
      </c>
      <c r="C4" t="s">
        <v>74</v>
      </c>
      <c r="D4">
        <v>6314</v>
      </c>
      <c r="E4" s="2">
        <v>44277</v>
      </c>
      <c r="F4" t="s">
        <v>80</v>
      </c>
      <c r="G4" s="7" t="s">
        <v>92</v>
      </c>
    </row>
    <row r="5" spans="1:7" x14ac:dyDescent="0.35">
      <c r="A5" t="s">
        <v>60</v>
      </c>
      <c r="B5" t="s">
        <v>70</v>
      </c>
      <c r="C5" t="s">
        <v>72</v>
      </c>
      <c r="D5">
        <v>4575</v>
      </c>
      <c r="E5" s="2">
        <v>44847</v>
      </c>
      <c r="F5" t="s">
        <v>80</v>
      </c>
      <c r="G5" s="6"/>
    </row>
    <row r="6" spans="1:7" ht="29" x14ac:dyDescent="0.35">
      <c r="A6" t="s">
        <v>37</v>
      </c>
      <c r="B6" t="s">
        <v>67</v>
      </c>
      <c r="C6" t="s">
        <v>72</v>
      </c>
      <c r="D6">
        <v>5996</v>
      </c>
      <c r="E6" s="2">
        <v>44222</v>
      </c>
      <c r="F6" t="s">
        <v>77</v>
      </c>
      <c r="G6" s="6" t="s">
        <v>93</v>
      </c>
    </row>
    <row r="7" spans="1:7" x14ac:dyDescent="0.35">
      <c r="A7" t="s">
        <v>39</v>
      </c>
      <c r="B7" t="s">
        <v>67</v>
      </c>
      <c r="C7" t="s">
        <v>74</v>
      </c>
      <c r="D7">
        <v>6147</v>
      </c>
      <c r="E7" s="2">
        <v>44889</v>
      </c>
      <c r="F7" t="s">
        <v>77</v>
      </c>
      <c r="G7" s="6"/>
    </row>
    <row r="8" spans="1:7" x14ac:dyDescent="0.35">
      <c r="A8" s="4" t="s">
        <v>40</v>
      </c>
      <c r="B8" s="4" t="s">
        <v>67</v>
      </c>
      <c r="C8" s="4" t="s">
        <v>75</v>
      </c>
      <c r="D8" s="4">
        <v>7023</v>
      </c>
      <c r="E8" s="5">
        <v>44801</v>
      </c>
      <c r="F8" s="4" t="s">
        <v>77</v>
      </c>
    </row>
    <row r="9" spans="1:7" x14ac:dyDescent="0.35">
      <c r="A9" t="s">
        <v>41</v>
      </c>
      <c r="B9" t="s">
        <v>67</v>
      </c>
      <c r="C9" t="s">
        <v>76</v>
      </c>
      <c r="D9">
        <v>5265</v>
      </c>
      <c r="E9" s="2">
        <v>44227</v>
      </c>
      <c r="F9" t="s">
        <v>77</v>
      </c>
    </row>
    <row r="10" spans="1:7" x14ac:dyDescent="0.35">
      <c r="A10" t="s">
        <v>50</v>
      </c>
      <c r="B10" t="s">
        <v>67</v>
      </c>
      <c r="C10" t="s">
        <v>75</v>
      </c>
      <c r="D10">
        <v>3586</v>
      </c>
      <c r="E10" s="2">
        <v>44291</v>
      </c>
      <c r="F10" t="s">
        <v>77</v>
      </c>
    </row>
    <row r="11" spans="1:7" x14ac:dyDescent="0.35">
      <c r="A11" t="s">
        <v>51</v>
      </c>
      <c r="B11" t="s">
        <v>67</v>
      </c>
      <c r="C11" t="s">
        <v>72</v>
      </c>
      <c r="D11">
        <v>3775</v>
      </c>
      <c r="E11" s="2">
        <v>44564</v>
      </c>
      <c r="F11" t="s">
        <v>77</v>
      </c>
    </row>
    <row r="12" spans="1:7" x14ac:dyDescent="0.35">
      <c r="A12" t="s">
        <v>57</v>
      </c>
      <c r="B12" t="s">
        <v>67</v>
      </c>
      <c r="C12" t="s">
        <v>73</v>
      </c>
      <c r="D12">
        <v>6965</v>
      </c>
      <c r="E12" s="2">
        <v>44243</v>
      </c>
      <c r="F12" t="s">
        <v>77</v>
      </c>
    </row>
    <row r="13" spans="1:7" x14ac:dyDescent="0.35">
      <c r="A13" t="s">
        <v>59</v>
      </c>
      <c r="B13" t="s">
        <v>67</v>
      </c>
      <c r="C13" t="s">
        <v>72</v>
      </c>
      <c r="D13">
        <v>5567</v>
      </c>
      <c r="E13" s="2">
        <v>44586</v>
      </c>
      <c r="F13" t="s">
        <v>77</v>
      </c>
    </row>
    <row r="14" spans="1:7" x14ac:dyDescent="0.35">
      <c r="A14" t="s">
        <v>63</v>
      </c>
      <c r="B14" t="s">
        <v>67</v>
      </c>
      <c r="C14" t="s">
        <v>73</v>
      </c>
      <c r="D14">
        <v>4349</v>
      </c>
      <c r="E14" s="2">
        <v>44820</v>
      </c>
      <c r="F14" t="s">
        <v>77</v>
      </c>
    </row>
    <row r="15" spans="1:7" x14ac:dyDescent="0.35">
      <c r="A15" t="s">
        <v>38</v>
      </c>
      <c r="B15" t="s">
        <v>68</v>
      </c>
      <c r="C15" t="s">
        <v>73</v>
      </c>
      <c r="D15">
        <v>7861</v>
      </c>
      <c r="E15" s="2">
        <v>44425</v>
      </c>
      <c r="F15" t="s">
        <v>78</v>
      </c>
    </row>
    <row r="16" spans="1:7" x14ac:dyDescent="0.35">
      <c r="A16" t="s">
        <v>42</v>
      </c>
      <c r="B16" t="s">
        <v>68</v>
      </c>
      <c r="C16" t="s">
        <v>74</v>
      </c>
      <c r="D16">
        <v>7765</v>
      </c>
      <c r="E16" s="2">
        <v>44435</v>
      </c>
      <c r="F16" t="s">
        <v>78</v>
      </c>
    </row>
    <row r="17" spans="1:6" x14ac:dyDescent="0.35">
      <c r="A17" t="s">
        <v>44</v>
      </c>
      <c r="B17" t="s">
        <v>68</v>
      </c>
      <c r="C17" t="s">
        <v>74</v>
      </c>
      <c r="D17">
        <v>8767</v>
      </c>
      <c r="E17" s="2">
        <v>44930</v>
      </c>
      <c r="F17" t="s">
        <v>78</v>
      </c>
    </row>
    <row r="18" spans="1:6" x14ac:dyDescent="0.35">
      <c r="A18" t="s">
        <v>47</v>
      </c>
      <c r="B18" t="s">
        <v>68</v>
      </c>
      <c r="C18" t="s">
        <v>75</v>
      </c>
      <c r="D18">
        <v>7536</v>
      </c>
      <c r="E18" s="2">
        <v>44911</v>
      </c>
      <c r="F18" t="s">
        <v>78</v>
      </c>
    </row>
    <row r="19" spans="1:6" x14ac:dyDescent="0.35">
      <c r="A19" t="s">
        <v>49</v>
      </c>
      <c r="B19" t="s">
        <v>68</v>
      </c>
      <c r="C19" t="s">
        <v>72</v>
      </c>
      <c r="D19">
        <v>8241</v>
      </c>
      <c r="E19" s="2">
        <v>44978</v>
      </c>
      <c r="F19" t="s">
        <v>78</v>
      </c>
    </row>
    <row r="20" spans="1:6" x14ac:dyDescent="0.35">
      <c r="A20" t="s">
        <v>61</v>
      </c>
      <c r="B20" t="s">
        <v>68</v>
      </c>
      <c r="C20" t="s">
        <v>72</v>
      </c>
      <c r="D20">
        <v>7455</v>
      </c>
      <c r="E20" s="2">
        <v>44576</v>
      </c>
      <c r="F20" t="s">
        <v>78</v>
      </c>
    </row>
    <row r="21" spans="1:6" x14ac:dyDescent="0.35">
      <c r="A21" t="s">
        <v>62</v>
      </c>
      <c r="B21" t="s">
        <v>68</v>
      </c>
      <c r="C21" t="s">
        <v>72</v>
      </c>
      <c r="D21">
        <v>8110</v>
      </c>
      <c r="E21" s="2">
        <v>44883</v>
      </c>
      <c r="F21" t="s">
        <v>78</v>
      </c>
    </row>
    <row r="22" spans="1:6" x14ac:dyDescent="0.35">
      <c r="A22" t="s">
        <v>65</v>
      </c>
      <c r="B22" t="s">
        <v>68</v>
      </c>
      <c r="C22" t="s">
        <v>75</v>
      </c>
      <c r="D22">
        <v>7399</v>
      </c>
      <c r="E22" s="2">
        <v>44670</v>
      </c>
      <c r="F22" t="s">
        <v>78</v>
      </c>
    </row>
    <row r="23" spans="1:6" x14ac:dyDescent="0.35">
      <c r="A23" t="s">
        <v>48</v>
      </c>
      <c r="B23" t="s">
        <v>71</v>
      </c>
      <c r="C23" t="s">
        <v>73</v>
      </c>
      <c r="D23">
        <v>9034</v>
      </c>
      <c r="E23" s="2">
        <v>44481</v>
      </c>
      <c r="F23" t="s">
        <v>81</v>
      </c>
    </row>
    <row r="24" spans="1:6" x14ac:dyDescent="0.35">
      <c r="A24" t="s">
        <v>55</v>
      </c>
      <c r="B24" t="s">
        <v>71</v>
      </c>
      <c r="C24" t="s">
        <v>74</v>
      </c>
      <c r="D24">
        <v>8591</v>
      </c>
      <c r="E24" s="2">
        <v>45046</v>
      </c>
      <c r="F24" t="s">
        <v>81</v>
      </c>
    </row>
    <row r="25" spans="1:6" x14ac:dyDescent="0.35">
      <c r="A25" t="s">
        <v>56</v>
      </c>
      <c r="B25" t="s">
        <v>71</v>
      </c>
      <c r="C25" t="s">
        <v>73</v>
      </c>
      <c r="D25">
        <v>8087</v>
      </c>
      <c r="E25" s="2">
        <v>44788</v>
      </c>
      <c r="F25" t="s">
        <v>81</v>
      </c>
    </row>
    <row r="26" spans="1:6" x14ac:dyDescent="0.35">
      <c r="A26" t="s">
        <v>58</v>
      </c>
      <c r="B26" t="s">
        <v>71</v>
      </c>
      <c r="C26" t="s">
        <v>73</v>
      </c>
      <c r="D26">
        <v>9274</v>
      </c>
      <c r="E26" s="2">
        <v>44278</v>
      </c>
      <c r="F26" t="s">
        <v>81</v>
      </c>
    </row>
    <row r="27" spans="1:6" x14ac:dyDescent="0.35">
      <c r="A27" t="s">
        <v>66</v>
      </c>
      <c r="B27" t="s">
        <v>71</v>
      </c>
      <c r="C27" t="s">
        <v>74</v>
      </c>
      <c r="D27">
        <v>9208</v>
      </c>
      <c r="E27" s="2">
        <v>44852</v>
      </c>
      <c r="F27" t="s">
        <v>81</v>
      </c>
    </row>
    <row r="28" spans="1:6" x14ac:dyDescent="0.35">
      <c r="A28" t="s">
        <v>43</v>
      </c>
      <c r="B28" t="s">
        <v>69</v>
      </c>
      <c r="C28" t="s">
        <v>74</v>
      </c>
      <c r="D28">
        <v>11579</v>
      </c>
      <c r="E28" s="2">
        <v>44224</v>
      </c>
      <c r="F28" t="s">
        <v>79</v>
      </c>
    </row>
    <row r="29" spans="1:6" x14ac:dyDescent="0.35">
      <c r="A29" t="s">
        <v>46</v>
      </c>
      <c r="B29" t="s">
        <v>69</v>
      </c>
      <c r="C29" t="s">
        <v>76</v>
      </c>
      <c r="D29">
        <v>10542</v>
      </c>
      <c r="E29" s="2">
        <v>44481</v>
      </c>
      <c r="F29" t="s">
        <v>79</v>
      </c>
    </row>
    <row r="30" spans="1:6" x14ac:dyDescent="0.35">
      <c r="A30" t="s">
        <v>52</v>
      </c>
      <c r="B30" t="s">
        <v>69</v>
      </c>
      <c r="C30" t="s">
        <v>76</v>
      </c>
      <c r="D30">
        <v>9437</v>
      </c>
      <c r="E30" s="2">
        <v>44467</v>
      </c>
      <c r="F30" t="s">
        <v>79</v>
      </c>
    </row>
    <row r="31" spans="1:6" x14ac:dyDescent="0.35">
      <c r="A31" t="s">
        <v>64</v>
      </c>
      <c r="B31" t="s">
        <v>69</v>
      </c>
      <c r="C31" t="s">
        <v>73</v>
      </c>
      <c r="D31">
        <v>10375</v>
      </c>
      <c r="E31" s="2">
        <v>44943</v>
      </c>
      <c r="F31" t="s">
        <v>79</v>
      </c>
    </row>
  </sheetData>
  <autoFilter ref="A1:F31">
    <sortState ref="A2:F31">
      <sortCondition ref="B1:B3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Employee Data</vt:lpstr>
      <vt:lpstr>COUNTIF.</vt:lpstr>
      <vt:lpstr>average salary</vt:lpstr>
      <vt:lpstr>Rank month salary </vt:lpstr>
      <vt:lpstr> box plot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2025-07-27T06:08:00Z</dcterms:created>
  <dcterms:modified xsi:type="dcterms:W3CDTF">2025-08-04T13:02:45Z</dcterms:modified>
</cp:coreProperties>
</file>