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13E27801-2624-47D6-B384-BB816E28F76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C12" i="2"/>
  <c r="D15" i="2" l="1"/>
  <c r="E15" i="2"/>
  <c r="C15" i="2"/>
  <c r="D23" i="2"/>
  <c r="D22" i="2"/>
  <c r="D17" i="2"/>
  <c r="D24" i="2"/>
  <c r="E21" i="2"/>
  <c r="E19" i="2"/>
  <c r="E14" i="2"/>
  <c r="E12" i="2"/>
  <c r="D21" i="2"/>
  <c r="D19" i="2"/>
  <c r="D14" i="2"/>
  <c r="D12" i="2"/>
  <c r="C19" i="2"/>
  <c r="C14" i="2"/>
  <c r="C21" i="2"/>
</calcChain>
</file>

<file path=xl/sharedStrings.xml><?xml version="1.0" encoding="utf-8"?>
<sst xmlns="http://schemas.openxmlformats.org/spreadsheetml/2006/main" count="27" uniqueCount="27">
  <si>
    <t>次数</t>
  </si>
  <si>
    <t>蓝色格子：书上或ppt上给定的数据，一般不需要改</t>
    <phoneticPr fontId="1" type="noConversion"/>
  </si>
  <si>
    <t>黄色格子：自动输出数据</t>
    <phoneticPr fontId="1" type="noConversion"/>
  </si>
  <si>
    <t>完全弹性</t>
    <phoneticPr fontId="1" type="noConversion"/>
  </si>
  <si>
    <t>完全非弹性</t>
    <phoneticPr fontId="1" type="noConversion"/>
  </si>
  <si>
    <t>碰撞</t>
    <phoneticPr fontId="1" type="noConversion"/>
  </si>
  <si>
    <t>Posted on https://github.com/Axolyz/fuck-nku-physics-experiments.</t>
    <phoneticPr fontId="1" type="noConversion"/>
  </si>
  <si>
    <t>红色格子：填入你的实验数据，如本身自带数据请更改</t>
    <phoneticPr fontId="1" type="noConversion"/>
  </si>
  <si>
    <t>△u(m/s) 3sd</t>
    <phoneticPr fontId="1" type="noConversion"/>
  </si>
  <si>
    <t>△v(m/s) 3sd</t>
    <phoneticPr fontId="1" type="noConversion"/>
  </si>
  <si>
    <t>e 3sd</t>
    <phoneticPr fontId="1" type="noConversion"/>
  </si>
  <si>
    <t>E1 3sd</t>
    <phoneticPr fontId="1" type="noConversion"/>
  </si>
  <si>
    <t>E2 3sd</t>
    <phoneticPr fontId="1" type="noConversion"/>
  </si>
  <si>
    <t>△u’(m/s) 3sd</t>
    <phoneticPr fontId="1" type="noConversion"/>
  </si>
  <si>
    <t>△v’(m/s) 3sd</t>
    <phoneticPr fontId="1" type="noConversion"/>
  </si>
  <si>
    <t>E1' 3sd</t>
    <phoneticPr fontId="1" type="noConversion"/>
  </si>
  <si>
    <t>E2' 3sd</t>
    <phoneticPr fontId="1" type="noConversion"/>
  </si>
  <si>
    <t>E△ 3sd</t>
    <phoneticPr fontId="1" type="noConversion"/>
  </si>
  <si>
    <t>△t1(ms) 2dp</t>
    <phoneticPr fontId="1" type="noConversion"/>
  </si>
  <si>
    <t>△t2(ms) 2dp</t>
    <phoneticPr fontId="1" type="noConversion"/>
  </si>
  <si>
    <t>△t1’(ms) 2dp</t>
    <phoneticPr fontId="1" type="noConversion"/>
  </si>
  <si>
    <t>△t2’(ms) 2dp</t>
    <phoneticPr fontId="1" type="noConversion"/>
  </si>
  <si>
    <t>m1（g） 2dp</t>
    <phoneticPr fontId="1" type="noConversion"/>
  </si>
  <si>
    <t>m2（g） 2dp</t>
    <phoneticPr fontId="1" type="noConversion"/>
  </si>
  <si>
    <t>Δs1(cm) 2dp</t>
    <phoneticPr fontId="1" type="noConversion"/>
  </si>
  <si>
    <t>Δs2(cm) 2dp</t>
    <phoneticPr fontId="1" type="noConversion"/>
  </si>
  <si>
    <t>Δs1‘(cm) 2dp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</si>
</sst>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1" applyNumberFormat="0" applyFont="0" applyFill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1" xfId="1" applyFont="1" applyProtection="1">
      <protection locked="0"/>
    </xf>
    <xf numFmtId="0" fontId="2" fillId="0" borderId="1" xfId="1" applyFont="1" applyProtection="1">
      <protection locked="0"/>
    </xf>
    <xf numFmtId="176" fontId="0" fillId="2" borderId="1" xfId="1" applyNumberFormat="1" applyFont="1" applyFill="1" applyProtection="1">
      <protection locked="0"/>
    </xf>
    <xf numFmtId="176" fontId="2" fillId="2" borderId="1" xfId="1" applyNumberFormat="1" applyFont="1" applyFill="1" applyProtection="1">
      <protection locked="0"/>
    </xf>
    <xf numFmtId="0" fontId="0" fillId="0" borderId="1" xfId="1" applyFont="1" applyFill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11" fontId="0" fillId="3" borderId="1" xfId="1" applyNumberFormat="1" applyFont="1" applyFill="1" applyProtection="1"/>
    <xf numFmtId="11" fontId="4" fillId="0" borderId="1" xfId="1" applyNumberFormat="1" applyFont="1" applyProtection="1">
      <protection locked="0"/>
    </xf>
    <xf numFmtId="11" fontId="2" fillId="3" borderId="1" xfId="1" applyNumberFormat="1" applyFont="1" applyFill="1" applyProtection="1"/>
    <xf numFmtId="11" fontId="0" fillId="0" borderId="1" xfId="1" applyNumberFormat="1" applyFont="1" applyProtection="1">
      <protection locked="0"/>
    </xf>
    <xf numFmtId="0" fontId="0" fillId="0" borderId="1" xfId="1" applyFont="1" applyAlignment="1" applyProtection="1">
      <alignment horizontal="center" vertical="center"/>
      <protection locked="0"/>
    </xf>
  </cellXfs>
  <cellStyles count="2">
    <cellStyle name="Normal" xfId="0" builtinId="0"/>
    <cellStyle name="Style 1" xfId="1" xr:uid="{FAE417B7-BB72-472D-8EFA-ED7A9BBC07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1598-1656-4098-91CE-21C8682A0773}">
  <dimension ref="A1:N30"/>
  <sheetViews>
    <sheetView tabSelected="1" workbookViewId="0">
      <selection activeCell="E8" sqref="E8"/>
    </sheetView>
  </sheetViews>
  <sheetFormatPr defaultRowHeight="13.8" x14ac:dyDescent="0.25"/>
  <cols>
    <col min="1" max="1" width="17.6640625" style="1" customWidth="1"/>
    <col min="2" max="2" width="18.109375" style="1" bestFit="1" customWidth="1"/>
    <col min="3" max="4" width="13.88671875" style="1" bestFit="1" customWidth="1"/>
    <col min="5" max="5" width="13.88671875" style="2" bestFit="1" customWidth="1"/>
    <col min="6" max="14" width="8.88671875" style="2"/>
    <col min="15" max="16384" width="8.88671875" style="1"/>
  </cols>
  <sheetData>
    <row r="1" spans="1:5" x14ac:dyDescent="0.25">
      <c r="A1" s="1" t="s">
        <v>5</v>
      </c>
      <c r="C1" s="1" t="s">
        <v>6</v>
      </c>
    </row>
    <row r="3" spans="1:5" x14ac:dyDescent="0.25">
      <c r="A3" s="1" t="s">
        <v>7</v>
      </c>
    </row>
    <row r="4" spans="1:5" x14ac:dyDescent="0.25">
      <c r="A4" s="1" t="s">
        <v>1</v>
      </c>
    </row>
    <row r="5" spans="1:5" x14ac:dyDescent="0.25">
      <c r="A5" s="1" t="s">
        <v>2</v>
      </c>
    </row>
    <row r="6" spans="1:5" ht="14.4" thickBot="1" x14ac:dyDescent="0.3"/>
    <row r="7" spans="1:5" ht="14.4" thickBot="1" x14ac:dyDescent="0.3">
      <c r="A7" s="3" t="s">
        <v>22</v>
      </c>
      <c r="B7" s="3" t="s">
        <v>23</v>
      </c>
      <c r="C7" s="3" t="s">
        <v>24</v>
      </c>
      <c r="D7" s="3" t="s">
        <v>25</v>
      </c>
      <c r="E7" s="4" t="s">
        <v>26</v>
      </c>
    </row>
    <row r="8" spans="1:5" ht="14.4" thickBot="1" x14ac:dyDescent="0.3">
      <c r="A8" s="5">
        <v>133.68</v>
      </c>
      <c r="B8" s="5">
        <v>133.66</v>
      </c>
      <c r="C8" s="5">
        <v>5</v>
      </c>
      <c r="D8" s="5">
        <v>5</v>
      </c>
      <c r="E8" s="6">
        <v>5</v>
      </c>
    </row>
    <row r="9" spans="1:5" ht="14.4" thickBot="1" x14ac:dyDescent="0.3"/>
    <row r="10" spans="1:5" ht="14.4" thickBot="1" x14ac:dyDescent="0.3">
      <c r="A10" s="3"/>
      <c r="B10" s="3" t="s">
        <v>0</v>
      </c>
      <c r="C10" s="3">
        <v>1</v>
      </c>
      <c r="D10" s="3">
        <v>2</v>
      </c>
      <c r="E10" s="3">
        <v>3</v>
      </c>
    </row>
    <row r="11" spans="1:5" ht="14.4" thickBot="1" x14ac:dyDescent="0.3">
      <c r="A11" s="14" t="s">
        <v>3</v>
      </c>
      <c r="B11" s="3" t="s">
        <v>18</v>
      </c>
      <c r="C11" s="5">
        <v>83.22</v>
      </c>
      <c r="D11" s="5">
        <v>95.07</v>
      </c>
      <c r="E11" s="5">
        <v>107.86</v>
      </c>
    </row>
    <row r="12" spans="1:5" ht="14.4" thickBot="1" x14ac:dyDescent="0.3">
      <c r="A12" s="14"/>
      <c r="B12" s="3" t="s">
        <v>8</v>
      </c>
      <c r="C12" s="10">
        <f>10*C8/C11</f>
        <v>0.60081711127132897</v>
      </c>
      <c r="D12" s="10">
        <f>10*C8/D11</f>
        <v>0.52592826338487431</v>
      </c>
      <c r="E12" s="10">
        <f>10*C8/E11</f>
        <v>0.46356387910254032</v>
      </c>
    </row>
    <row r="13" spans="1:5" ht="14.4" thickBot="1" x14ac:dyDescent="0.3">
      <c r="A13" s="14"/>
      <c r="B13" s="3" t="s">
        <v>19</v>
      </c>
      <c r="C13" s="5">
        <v>84.56</v>
      </c>
      <c r="D13" s="5">
        <v>97.76</v>
      </c>
      <c r="E13" s="5">
        <v>109.83</v>
      </c>
    </row>
    <row r="14" spans="1:5" ht="14.4" thickBot="1" x14ac:dyDescent="0.3">
      <c r="A14" s="14"/>
      <c r="B14" s="3" t="s">
        <v>9</v>
      </c>
      <c r="C14" s="10">
        <f>10*D8/C13</f>
        <v>0.59129612109744556</v>
      </c>
      <c r="D14" s="10">
        <f>10*D8/D13</f>
        <v>0.51145662847790507</v>
      </c>
      <c r="E14" s="10">
        <f>10*D8/E13</f>
        <v>0.45524902121460442</v>
      </c>
    </row>
    <row r="15" spans="1:5" ht="14.4" thickBot="1" x14ac:dyDescent="0.3">
      <c r="A15" s="14"/>
      <c r="B15" s="3" t="s">
        <v>10</v>
      </c>
      <c r="C15" s="10">
        <f>C14/C12</f>
        <v>0.98415326395458846</v>
      </c>
      <c r="D15" s="10">
        <f t="shared" ref="D15:E15" si="0">D14/D12</f>
        <v>0.97248363338788868</v>
      </c>
      <c r="E15" s="10">
        <f t="shared" si="0"/>
        <v>0.98206318856414465</v>
      </c>
    </row>
    <row r="16" spans="1:5" ht="14.4" thickBot="1" x14ac:dyDescent="0.3">
      <c r="A16" s="14"/>
      <c r="B16" s="3" t="s">
        <v>11</v>
      </c>
      <c r="C16" s="11"/>
      <c r="D16" s="12">
        <f>ABS((B8*D8*D11/(A8*C8*D13)-1))</f>
        <v>2.7661860872044031E-2</v>
      </c>
      <c r="E16" s="11"/>
    </row>
    <row r="17" spans="1:14" ht="14.4" thickBot="1" x14ac:dyDescent="0.3">
      <c r="A17" s="14"/>
      <c r="B17" s="7" t="s">
        <v>12</v>
      </c>
      <c r="C17" s="11"/>
      <c r="D17" s="10">
        <f>ABS((B8*D8^2*D11^2/(A8*C8^2*D13^2)-1))</f>
        <v>5.441707357922676E-2</v>
      </c>
      <c r="E17" s="13"/>
    </row>
    <row r="18" spans="1:14" ht="14.4" thickBot="1" x14ac:dyDescent="0.3">
      <c r="A18" s="14" t="s">
        <v>4</v>
      </c>
      <c r="B18" s="3" t="s">
        <v>20</v>
      </c>
      <c r="C18" s="5">
        <v>75.11</v>
      </c>
      <c r="D18" s="5">
        <v>66.81</v>
      </c>
      <c r="E18" s="5">
        <v>69.099999999999994</v>
      </c>
      <c r="F18" s="8"/>
    </row>
    <row r="19" spans="1:14" ht="14.4" thickBot="1" x14ac:dyDescent="0.3">
      <c r="A19" s="14"/>
      <c r="B19" s="3" t="s">
        <v>13</v>
      </c>
      <c r="C19" s="10">
        <f>10*E8/C18</f>
        <v>0.66569032086273461</v>
      </c>
      <c r="D19" s="10">
        <f>10*E8/D18</f>
        <v>0.74839095943721001</v>
      </c>
      <c r="E19" s="10">
        <f>10*E8/E18</f>
        <v>0.72358900144717808</v>
      </c>
      <c r="F19" s="8"/>
      <c r="M19" s="1"/>
      <c r="N19" s="1"/>
    </row>
    <row r="20" spans="1:14" ht="14.4" thickBot="1" x14ac:dyDescent="0.3">
      <c r="A20" s="14"/>
      <c r="B20" s="3" t="s">
        <v>21</v>
      </c>
      <c r="C20" s="5">
        <v>154.27000000000001</v>
      </c>
      <c r="D20" s="5">
        <v>139.91999999999999</v>
      </c>
      <c r="E20" s="5">
        <v>141.37</v>
      </c>
      <c r="M20" s="1"/>
      <c r="N20" s="1"/>
    </row>
    <row r="21" spans="1:14" ht="14.4" thickBot="1" x14ac:dyDescent="0.3">
      <c r="A21" s="14"/>
      <c r="B21" s="3" t="s">
        <v>14</v>
      </c>
      <c r="C21" s="10">
        <f>10*E8/C20</f>
        <v>0.32410708498087765</v>
      </c>
      <c r="D21" s="10">
        <f>10*E8/D20</f>
        <v>0.35734705546026302</v>
      </c>
      <c r="E21" s="10">
        <f>10*E8/E20</f>
        <v>0.3536818278276862</v>
      </c>
    </row>
    <row r="22" spans="1:14" ht="14.4" thickBot="1" x14ac:dyDescent="0.3">
      <c r="A22" s="14"/>
      <c r="B22" s="7" t="s">
        <v>15</v>
      </c>
      <c r="C22" s="13"/>
      <c r="D22" s="10">
        <f>ABS((1+B8/A8)*D18/D20-1)</f>
        <v>4.5097166321252491E-2</v>
      </c>
      <c r="E22" s="13"/>
    </row>
    <row r="23" spans="1:14" ht="14.4" thickBot="1" x14ac:dyDescent="0.3">
      <c r="A23" s="14"/>
      <c r="B23" s="7" t="s">
        <v>16</v>
      </c>
      <c r="C23" s="13"/>
      <c r="D23" s="10">
        <f>ABS((1+B8/A8)*D18^2/D20^2-1)</f>
        <v>0.54404618126016913</v>
      </c>
      <c r="E23" s="13"/>
    </row>
    <row r="24" spans="1:14" ht="14.4" thickBot="1" x14ac:dyDescent="0.3">
      <c r="A24" s="14"/>
      <c r="B24" s="7" t="s">
        <v>17</v>
      </c>
      <c r="C24" s="13"/>
      <c r="D24" s="10">
        <f>ABS(2*(1+B8/A8)*D18^2/D20^2-1)</f>
        <v>8.8092362520338363E-2</v>
      </c>
      <c r="E24" s="13"/>
    </row>
    <row r="30" spans="1:14" x14ac:dyDescent="0.25">
      <c r="A30" s="9"/>
    </row>
  </sheetData>
  <mergeCells count="2">
    <mergeCell ref="A11:A17"/>
    <mergeCell ref="A18:A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2024-04-02T10:02:36Z</dcterms:modified>
</cp:coreProperties>
</file>