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185D0D77-0A21-44A3-8338-2B6B2724FC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C24" i="1"/>
  <c r="E18" i="1"/>
  <c r="D18" i="1"/>
  <c r="C18" i="1"/>
  <c r="F18" i="1" s="1"/>
  <c r="H18" i="1" l="1"/>
  <c r="E24" i="1"/>
  <c r="A24" i="1" l="1"/>
  <c r="B24" i="1" s="1"/>
  <c r="D24" i="1" s="1"/>
</calcChain>
</file>

<file path=xl/sharedStrings.xml><?xml version="1.0" encoding="utf-8"?>
<sst xmlns="http://schemas.openxmlformats.org/spreadsheetml/2006/main" count="33" uniqueCount="33">
  <si>
    <t>ΔI/nA</t>
    <phoneticPr fontId="3" type="noConversion"/>
  </si>
  <si>
    <t>ρx</t>
    <phoneticPr fontId="3" type="noConversion"/>
  </si>
  <si>
    <t>电桥灵敏度S/nA</t>
    <phoneticPr fontId="3" type="noConversion"/>
  </si>
  <si>
    <t>△Rx</t>
    <phoneticPr fontId="3" type="noConversion"/>
  </si>
  <si>
    <t>Rx</t>
    <phoneticPr fontId="3" type="noConversion"/>
  </si>
  <si>
    <t>测量次数</t>
  </si>
  <si>
    <t>±</t>
    <phoneticPr fontId="3" type="noConversion"/>
  </si>
  <si>
    <t>直径（mm）</t>
    <phoneticPr fontId="3" type="noConversion"/>
  </si>
  <si>
    <t>棍长度/mm=</t>
    <phoneticPr fontId="3" type="noConversion"/>
  </si>
  <si>
    <t>置信概率</t>
    <phoneticPr fontId="3" type="noConversion"/>
  </si>
  <si>
    <t>置信系数t</t>
    <phoneticPr fontId="3" type="noConversion"/>
  </si>
  <si>
    <t>D平均</t>
    <phoneticPr fontId="3" type="noConversion"/>
  </si>
  <si>
    <t>标准偏差SD</t>
    <phoneticPr fontId="3" type="noConversion"/>
  </si>
  <si>
    <t>μaD</t>
    <phoneticPr fontId="3" type="noConversion"/>
  </si>
  <si>
    <t>μbD</t>
    <phoneticPr fontId="3" type="noConversion"/>
  </si>
  <si>
    <t>μD</t>
    <phoneticPr fontId="3" type="noConversion"/>
  </si>
  <si>
    <t>R2</t>
    <phoneticPr fontId="3" type="noConversion"/>
  </si>
  <si>
    <t>ΔR2</t>
    <phoneticPr fontId="3" type="noConversion"/>
  </si>
  <si>
    <t>R0</t>
    <phoneticPr fontId="3" type="noConversion"/>
  </si>
  <si>
    <t>R1</t>
    <phoneticPr fontId="3" type="noConversion"/>
  </si>
  <si>
    <t>k</t>
    <phoneticPr fontId="3" type="noConversion"/>
  </si>
  <si>
    <t>电阻率ρ</t>
    <phoneticPr fontId="3" type="noConversion"/>
  </si>
  <si>
    <t>本实验需要测量三次，不过三次的数据处理流程都是完全一样的</t>
    <phoneticPr fontId="3" type="noConversion"/>
  </si>
  <si>
    <t>ρ0=ρ1=ρ2=…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</si>
  <si>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</si>
  <si>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</si>
  <si>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双臂电桥</t>
    <phoneticPr fontId="3" type="noConversion"/>
  </si>
  <si>
    <t>Authored by Axolyz.</t>
    <phoneticPr fontId="3" type="noConversion"/>
  </si>
  <si>
    <t>Licensed by GPL v3.</t>
    <phoneticPr fontId="3" type="noConversion"/>
  </si>
  <si>
    <t>Welcome for stars, issues &amp; contribution.</t>
    <phoneticPr fontId="3" type="noConversion"/>
  </si>
  <si>
    <t>数据个数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</si>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</sst>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1" applyNumberFormat="0" applyFont="0" applyFill="0" applyAlignment="0" applyProtection="0"/>
    <xf numFmtId="0" fontId="1" fillId="0" borderId="5" applyNumberFormat="0" applyFont="0" applyFill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0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2" fillId="0" borderId="1" xfId="1" applyFont="1" applyAlignment="1" applyProtection="1">
      <alignment horizontal="center" vertical="center"/>
      <protection locked="0"/>
    </xf>
    <xf numFmtId="0" fontId="2" fillId="3" borderId="1" xfId="1" applyFont="1" applyFill="1" applyAlignment="1" applyProtection="1">
      <alignment horizontal="center" vertical="center"/>
      <protection locked="0"/>
    </xf>
    <xf numFmtId="0" fontId="2" fillId="0" borderId="1" xfId="1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1" fillId="2" borderId="1" xfId="1" applyFill="1" applyProtection="1"/>
    <xf numFmtId="0" fontId="5" fillId="4" borderId="1" xfId="1" applyFont="1" applyFill="1" applyProtection="1"/>
    <xf numFmtId="0" fontId="0" fillId="2" borderId="1" xfId="1" applyFont="1" applyFill="1" applyProtection="1"/>
  </cellXfs>
  <cellStyles count="3">
    <cellStyle name="Normal" xfId="0" builtinId="0"/>
    <cellStyle name="Style 1" xfId="1" xr:uid="{9B41D9A9-34A4-4D72-B273-FE2E8E690650}"/>
    <cellStyle name="Style 2" xfId="2" xr:uid="{7B1FF6D7-6D7E-45EC-9A57-396DFC13A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A3" sqref="A3"/>
    </sheetView>
  </sheetViews>
  <sheetFormatPr defaultRowHeight="13.8" x14ac:dyDescent="0.25"/>
  <cols>
    <col min="1" max="1" width="16.5546875" style="1" customWidth="1"/>
    <col min="2" max="2" width="12.5546875" style="1" customWidth="1"/>
    <col min="3" max="3" width="13.6640625" style="1" bestFit="1" customWidth="1"/>
    <col min="4" max="4" width="13.109375" style="1" bestFit="1" customWidth="1"/>
    <col min="5" max="7" width="12.77734375" style="1" bestFit="1" customWidth="1"/>
    <col min="8" max="8" width="11.6640625" style="1" bestFit="1" customWidth="1"/>
    <col min="9" max="16384" width="8.88671875" style="1"/>
  </cols>
  <sheetData>
    <row r="1" spans="1:6" x14ac:dyDescent="0.25">
      <c r="A1" s="1" t="s">
        <v>26</v>
      </c>
    </row>
    <row r="3" spans="1:6" x14ac:dyDescent="0.25">
      <c r="A3" s="1" t="s">
        <v>32</v>
      </c>
    </row>
    <row r="4" spans="1:6" x14ac:dyDescent="0.25">
      <c r="A4" s="1" t="s">
        <v>24</v>
      </c>
    </row>
    <row r="5" spans="1:6" x14ac:dyDescent="0.25">
      <c r="A5" s="1" t="s">
        <v>25</v>
      </c>
    </row>
    <row r="6" spans="1:6" ht="14.4" thickBot="1" x14ac:dyDescent="0.3"/>
    <row r="7" spans="1:6" ht="14.4" thickBot="1" x14ac:dyDescent="0.3">
      <c r="A7" s="2" t="s">
        <v>18</v>
      </c>
      <c r="B7" s="2" t="s">
        <v>19</v>
      </c>
      <c r="C7" s="2" t="s">
        <v>23</v>
      </c>
      <c r="D7" s="3" t="s">
        <v>20</v>
      </c>
    </row>
    <row r="8" spans="1:6" ht="14.4" thickBot="1" x14ac:dyDescent="0.3">
      <c r="A8" s="4">
        <v>1E-3</v>
      </c>
      <c r="B8" s="4">
        <v>1000</v>
      </c>
      <c r="C8" s="4">
        <v>1E-3</v>
      </c>
      <c r="D8" s="4">
        <v>0.1</v>
      </c>
    </row>
    <row r="9" spans="1:6" x14ac:dyDescent="0.25">
      <c r="A9" s="5"/>
    </row>
    <row r="10" spans="1:6" x14ac:dyDescent="0.25">
      <c r="A10" s="1" t="s">
        <v>22</v>
      </c>
    </row>
    <row r="12" spans="1:6" x14ac:dyDescent="0.25">
      <c r="A12" s="6" t="s">
        <v>8</v>
      </c>
      <c r="B12" s="7">
        <v>661</v>
      </c>
      <c r="C12" s="1" t="s">
        <v>6</v>
      </c>
      <c r="D12" s="8">
        <v>0.5</v>
      </c>
    </row>
    <row r="13" spans="1:6" ht="14.4" thickBot="1" x14ac:dyDescent="0.3"/>
    <row r="14" spans="1:6" ht="14.4" thickBot="1" x14ac:dyDescent="0.3">
      <c r="A14" s="9" t="s">
        <v>5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</row>
    <row r="15" spans="1:6" ht="14.4" thickBot="1" x14ac:dyDescent="0.3">
      <c r="A15" s="11" t="s">
        <v>7</v>
      </c>
      <c r="B15" s="12">
        <v>5.41</v>
      </c>
      <c r="C15" s="12">
        <v>5.4</v>
      </c>
      <c r="D15" s="12">
        <v>5.41</v>
      </c>
      <c r="E15" s="12">
        <v>5.4</v>
      </c>
      <c r="F15" s="12">
        <v>5.4</v>
      </c>
    </row>
    <row r="16" spans="1:6" ht="14.4" thickBot="1" x14ac:dyDescent="0.3"/>
    <row r="17" spans="1:8" ht="14.4" thickBot="1" x14ac:dyDescent="0.3">
      <c r="A17" s="13" t="s">
        <v>9</v>
      </c>
      <c r="B17" s="13" t="s">
        <v>30</v>
      </c>
      <c r="C17" s="13" t="s">
        <v>10</v>
      </c>
      <c r="D17" s="13" t="s">
        <v>11</v>
      </c>
      <c r="E17" s="13" t="s">
        <v>12</v>
      </c>
      <c r="F17" s="13" t="s">
        <v>13</v>
      </c>
      <c r="G17" s="13" t="s">
        <v>14</v>
      </c>
      <c r="H17" s="13" t="s">
        <v>15</v>
      </c>
    </row>
    <row r="18" spans="1:8" ht="14.4" thickBot="1" x14ac:dyDescent="0.3">
      <c r="A18" s="14">
        <v>0.68300000000000005</v>
      </c>
      <c r="B18" s="14">
        <v>5</v>
      </c>
      <c r="C18" s="19">
        <f>IF(B18&lt;6,ROUND(TINV(1-A18,B18-1),2),1)</f>
        <v>1.1399999999999999</v>
      </c>
      <c r="D18" s="19">
        <f>AVERAGE(B15:F15)</f>
        <v>5.403999999999999</v>
      </c>
      <c r="E18" s="19">
        <f>_xlfn.STDEV.S(B15:F15)</f>
        <v>5.4772255750515442E-3</v>
      </c>
      <c r="F18" s="19">
        <f>C18/SQRT(B18)*E18</f>
        <v>2.7924183067727626E-3</v>
      </c>
      <c r="G18" s="20">
        <f>0.01/SQRT(3)</f>
        <v>5.773502691896258E-3</v>
      </c>
      <c r="H18" s="19">
        <f>SQRT(F18^2+G18^2)</f>
        <v>6.4133402633364932E-3</v>
      </c>
    </row>
    <row r="19" spans="1:8" ht="14.4" thickBot="1" x14ac:dyDescent="0.3"/>
    <row r="20" spans="1:8" ht="14.4" thickBot="1" x14ac:dyDescent="0.3">
      <c r="A20" s="15" t="s">
        <v>16</v>
      </c>
      <c r="B20" s="15" t="s">
        <v>17</v>
      </c>
      <c r="C20" s="15" t="s">
        <v>0</v>
      </c>
    </row>
    <row r="21" spans="1:8" ht="14.4" thickBot="1" x14ac:dyDescent="0.3">
      <c r="A21" s="16">
        <v>1185.0999999999999</v>
      </c>
      <c r="B21" s="16">
        <v>5</v>
      </c>
      <c r="C21" s="16">
        <v>105.6</v>
      </c>
    </row>
    <row r="22" spans="1:8" ht="14.4" thickBot="1" x14ac:dyDescent="0.3"/>
    <row r="23" spans="1:8" ht="14.4" thickBot="1" x14ac:dyDescent="0.3">
      <c r="A23" s="17" t="s">
        <v>2</v>
      </c>
      <c r="B23" s="2" t="s">
        <v>1</v>
      </c>
      <c r="C23" s="2" t="s">
        <v>4</v>
      </c>
      <c r="D23" s="2" t="s">
        <v>3</v>
      </c>
      <c r="E23" s="2" t="s">
        <v>21</v>
      </c>
    </row>
    <row r="24" spans="1:8" ht="14.4" thickBot="1" x14ac:dyDescent="0.3">
      <c r="A24" s="21">
        <f>(C21)/(B21/A21)</f>
        <v>25029.311999999998</v>
      </c>
      <c r="B24" s="21">
        <f>SQRT(((1+D8)^2)*(C8^2+C8^2)+(D8^2)*(C8^2+C8^2)+C8^2+(0.1/A24)^2)</f>
        <v>1.8547280023082963E-3</v>
      </c>
      <c r="C24" s="21">
        <f>A21*A8/B8</f>
        <v>1.1851000000000001E-3</v>
      </c>
      <c r="D24" s="21">
        <f>B24*C24</f>
        <v>2.198038155535562E-6</v>
      </c>
      <c r="E24" s="21">
        <f>C24*PI()*D18^2*10^(-6)/(4*B12*10^(-3))</f>
        <v>4.1121987876073295E-8</v>
      </c>
    </row>
    <row r="26" spans="1:8" x14ac:dyDescent="0.25">
      <c r="A26" s="1" t="s">
        <v>27</v>
      </c>
    </row>
    <row r="27" spans="1:8" x14ac:dyDescent="0.25">
      <c r="A27" s="1" t="s">
        <v>28</v>
      </c>
    </row>
    <row r="28" spans="1:8" x14ac:dyDescent="0.25">
      <c r="A28" s="1" t="s">
        <v>31</v>
      </c>
    </row>
    <row r="29" spans="1:8" x14ac:dyDescent="0.25">
      <c r="A29" s="1" t="s">
        <v>29</v>
      </c>
    </row>
    <row r="30" spans="1:8" x14ac:dyDescent="0.25">
      <c r="A30" s="18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2024-03-01T02:18:34Z</dcterms:modified>
</cp:coreProperties>
</file>