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782ED2EB-D492-4E41-AFE1-F69F5D4F44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21" i="1"/>
  <c r="F35" i="1" l="1"/>
  <c r="F21" i="1"/>
  <c r="B21" i="1" l="1"/>
  <c r="H28" i="1"/>
  <c r="I28" i="1"/>
  <c r="K28" i="1"/>
  <c r="D21" i="1"/>
  <c r="C28" i="1"/>
  <c r="D28" i="1"/>
  <c r="E28" i="1"/>
  <c r="F28" i="1"/>
  <c r="G28" i="1"/>
  <c r="B28" i="1"/>
  <c r="B32" i="1" l="1"/>
  <c r="F32" i="1"/>
  <c r="D32" i="1"/>
  <c r="C32" i="1"/>
  <c r="E21" i="1"/>
  <c r="G21" i="1" s="1"/>
  <c r="J28" i="1" l="1"/>
  <c r="E32" i="1" s="1"/>
  <c r="B35" i="1" l="1"/>
  <c r="B39" i="1" s="1"/>
  <c r="D35" i="1"/>
  <c r="E35" i="1" s="1"/>
  <c r="G35" i="1" s="1"/>
  <c r="D39" i="1" l="1"/>
</calcChain>
</file>

<file path=xl/sharedStrings.xml><?xml version="1.0" encoding="utf-8"?>
<sst xmlns="http://schemas.openxmlformats.org/spreadsheetml/2006/main" count="70" uniqueCount="63">
  <si>
    <t>2.杨氏模量的测量</t>
  </si>
  <si>
    <t>（1）放上一个砝码，记下初始读数，每次增加一个砝码，记下相应的读数</t>
  </si>
  <si>
    <t>砝码/kg</t>
  </si>
  <si>
    <t>n0</t>
  </si>
  <si>
    <t>n1</t>
  </si>
  <si>
    <t>n2</t>
  </si>
  <si>
    <t>n3</t>
  </si>
  <si>
    <t>n4</t>
  </si>
  <si>
    <t>n5</t>
  </si>
  <si>
    <t>增加ni/cm</t>
  </si>
  <si>
    <t>减少ni/cm</t>
  </si>
  <si>
    <t>平均ni/cm</t>
  </si>
  <si>
    <t>±</t>
  </si>
  <si>
    <t>±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</si>
  <si>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</si>
  <si>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</si>
  <si>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</si>
  <si>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</si>
  <si>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</si>
  <si>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</si>
  <si>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测量次数</t>
    <phoneticPr fontId="1" type="noConversion"/>
  </si>
  <si>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</si>
  <si>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</si>
  <si>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</si>
  <si>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</si>
  <si>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</si>
  <si>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</si>
  <si>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n6</t>
  </si>
  <si>
    <t>n7</t>
  </si>
  <si>
    <t>n8</t>
  </si>
  <si>
    <t>n9</t>
  </si>
  <si>
    <t>（2）用环差法，记录每5个砝码时读数的差值</t>
    <phoneticPr fontId="1" type="noConversion"/>
  </si>
  <si>
    <t>读数差|n(i+5)-ni|</t>
    <phoneticPr fontId="1" type="noConversion"/>
  </si>
  <si>
    <t>μa△h</t>
    <phoneticPr fontId="1" type="noConversion"/>
  </si>
  <si>
    <t>μ△h</t>
    <phoneticPr fontId="1" type="noConversion"/>
  </si>
  <si>
    <t>μb△h</t>
    <phoneticPr fontId="1" type="noConversion"/>
  </si>
  <si>
    <t>D平均</t>
    <phoneticPr fontId="1" type="noConversion"/>
  </si>
  <si>
    <t>△h1</t>
    <phoneticPr fontId="1" type="noConversion"/>
  </si>
  <si>
    <t>△h2</t>
    <phoneticPr fontId="1" type="noConversion"/>
  </si>
  <si>
    <t>△h3</t>
    <phoneticPr fontId="1" type="noConversion"/>
  </si>
  <si>
    <t>△h4</t>
    <phoneticPr fontId="1" type="noConversion"/>
  </si>
  <si>
    <t>△h5</t>
    <phoneticPr fontId="1" type="noConversion"/>
  </si>
  <si>
    <t>△h平均</t>
    <phoneticPr fontId="1" type="noConversion"/>
  </si>
  <si>
    <t>μE</t>
    <phoneticPr fontId="1" type="noConversion"/>
  </si>
  <si>
    <t>E平均</t>
    <phoneticPr fontId="1" type="noConversion"/>
  </si>
  <si>
    <t>金属丝直径D/mm</t>
    <phoneticPr fontId="1" type="noConversion"/>
  </si>
  <si>
    <t>金属丝的原长L(cm)=</t>
    <phoneticPr fontId="1" type="noConversion"/>
  </si>
  <si>
    <t>光杠杆长b(cm)=</t>
    <phoneticPr fontId="1" type="noConversion"/>
  </si>
  <si>
    <t>等效砝码质量m(kg)=</t>
    <phoneticPr fontId="1" type="noConversion"/>
  </si>
  <si>
    <t>1.实验参数的测量</t>
    <phoneticPr fontId="1" type="noConversion"/>
  </si>
  <si>
    <t>垂直距离B(cm)=</t>
    <phoneticPr fontId="1" type="noConversion"/>
  </si>
  <si>
    <t>OUTPUT</t>
    <phoneticPr fontId="1" type="noConversion"/>
  </si>
  <si>
    <t>蓝色格子：书上或ppt上给定的数据，一般不需要改</t>
    <phoneticPr fontId="1" type="noConversion"/>
  </si>
  <si>
    <t>0.给定数据</t>
    <phoneticPr fontId="1" type="noConversion"/>
  </si>
  <si>
    <t>ni</t>
    <phoneticPr fontId="1" type="noConversion"/>
  </si>
  <si>
    <t>Di</t>
    <phoneticPr fontId="1" type="noConversion"/>
  </si>
  <si>
    <t>环差次数</t>
    <phoneticPr fontId="1" type="noConversion"/>
  </si>
  <si>
    <t>（3）最终结果</t>
    <phoneticPr fontId="1" type="noConversion"/>
  </si>
  <si>
    <t>黄色格子：自动输出数据</t>
    <phoneticPr fontId="1" type="noConversion"/>
  </si>
  <si>
    <t>杨氏模量E（Pa）=</t>
    <phoneticPr fontId="1" type="noConversion"/>
  </si>
  <si>
    <t>杨氏模量</t>
    <phoneticPr fontId="1" type="noConversion"/>
  </si>
  <si>
    <t>红色格子：填入你的实验数据，如本身自带数据请更改</t>
    <phoneticPr fontId="1" type="noConversion"/>
  </si>
  <si>
    <t>Posted on https://github.com/Axolyz/fuck-nku-physics-experiments.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</si>
</sst>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1"/>
    <xf numFmtId="0" fontId="2" fillId="0" borderId="2" applyNumberFormat="0" applyFont="0" applyFill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176" fontId="0" fillId="4" borderId="0" xfId="0" applyNumberFormat="1" applyFill="1" applyProtection="1">
      <protection locked="0"/>
    </xf>
    <xf numFmtId="176" fontId="0" fillId="2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2" fillId="0" borderId="2" xfId="2" applyProtection="1">
      <protection locked="0"/>
    </xf>
    <xf numFmtId="0" fontId="2" fillId="2" borderId="2" xfId="2" applyFill="1" applyProtection="1">
      <protection locked="0"/>
    </xf>
    <xf numFmtId="0" fontId="2" fillId="4" borderId="2" xfId="2" applyFill="1" applyProtection="1">
      <protection locked="0"/>
    </xf>
    <xf numFmtId="0" fontId="0" fillId="0" borderId="2" xfId="2" applyFont="1" applyProtection="1">
      <protection locked="0"/>
    </xf>
    <xf numFmtId="0" fontId="0" fillId="0" borderId="2" xfId="2" applyFont="1" applyAlignment="1" applyProtection="1">
      <protection locked="0"/>
    </xf>
    <xf numFmtId="176" fontId="0" fillId="2" borderId="2" xfId="2" applyNumberFormat="1" applyFont="1" applyFill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2" xfId="2" applyFont="1" applyFill="1" applyProtection="1">
      <protection locked="0"/>
    </xf>
    <xf numFmtId="0" fontId="0" fillId="0" borderId="2" xfId="2" applyFont="1" applyFill="1" applyAlignment="1" applyProtection="1">
      <protection locked="0"/>
    </xf>
    <xf numFmtId="0" fontId="3" fillId="0" borderId="0" xfId="0" applyFont="1" applyProtection="1">
      <protection locked="0"/>
    </xf>
    <xf numFmtId="0" fontId="2" fillId="3" borderId="2" xfId="2" applyFill="1" applyProtection="1"/>
    <xf numFmtId="0" fontId="2" fillId="4" borderId="2" xfId="2" applyFill="1" applyProtection="1"/>
    <xf numFmtId="176" fontId="0" fillId="3" borderId="2" xfId="2" applyNumberFormat="1" applyFont="1" applyFill="1" applyProtection="1"/>
    <xf numFmtId="0" fontId="0" fillId="3" borderId="2" xfId="2" applyFont="1" applyFill="1" applyProtection="1"/>
    <xf numFmtId="0" fontId="0" fillId="4" borderId="2" xfId="2" applyFont="1" applyFill="1" applyProtection="1"/>
  </cellXfs>
  <cellStyles count="3">
    <cellStyle name="Normal" xfId="0" builtinId="0"/>
    <cellStyle name="Style 1" xfId="1" xr:uid="{92A3B314-810B-40C8-A7A8-F012C02BADA0}"/>
    <cellStyle name="Style 2" xfId="2" xr:uid="{E7A149ED-2099-4838-A8B7-D926A4712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Normal="100" workbookViewId="0">
      <selection activeCell="C1" sqref="C1"/>
    </sheetView>
  </sheetViews>
  <sheetFormatPr defaultRowHeight="13.8" x14ac:dyDescent="0.25"/>
  <cols>
    <col min="1" max="1" width="19.77734375" style="1" customWidth="1"/>
    <col min="2" max="2" width="11.88671875" style="1" customWidth="1"/>
    <col min="3" max="3" width="10.6640625" style="1" customWidth="1"/>
    <col min="4" max="4" width="12.21875" style="1" customWidth="1"/>
    <col min="5" max="5" width="12" style="1" customWidth="1"/>
    <col min="6" max="6" width="11.21875" style="1" customWidth="1"/>
    <col min="7" max="7" width="11.109375" style="1" customWidth="1"/>
    <col min="8" max="8" width="11.5546875" style="1" customWidth="1"/>
    <col min="9" max="10" width="10.77734375" style="1" customWidth="1"/>
    <col min="11" max="11" width="10.21875" style="1" customWidth="1"/>
    <col min="12" max="16384" width="8.88671875" style="1"/>
  </cols>
  <sheetData>
    <row r="1" spans="1:4" x14ac:dyDescent="0.25">
      <c r="A1" s="1" t="s">
        <v>60</v>
      </c>
      <c r="C1" s="1" t="s">
        <v>62</v>
      </c>
    </row>
    <row r="3" spans="1:4" x14ac:dyDescent="0.25">
      <c r="A3" s="1" t="s">
        <v>61</v>
      </c>
    </row>
    <row r="4" spans="1:4" x14ac:dyDescent="0.25">
      <c r="A4" s="1" t="s">
        <v>52</v>
      </c>
    </row>
    <row r="5" spans="1:4" x14ac:dyDescent="0.25">
      <c r="A5" s="1" t="s">
        <v>58</v>
      </c>
    </row>
    <row r="8" spans="1:4" x14ac:dyDescent="0.25">
      <c r="A8" s="1" t="s">
        <v>53</v>
      </c>
    </row>
    <row r="9" spans="1:4" x14ac:dyDescent="0.25">
      <c r="A9" s="1" t="s">
        <v>48</v>
      </c>
      <c r="B9" s="2">
        <v>1</v>
      </c>
    </row>
    <row r="11" spans="1:4" x14ac:dyDescent="0.25">
      <c r="A11" s="1" t="s">
        <v>49</v>
      </c>
    </row>
    <row r="13" spans="1:4" x14ac:dyDescent="0.25">
      <c r="A13" s="1" t="s">
        <v>50</v>
      </c>
      <c r="B13" s="3">
        <v>1</v>
      </c>
      <c r="C13" s="1" t="s">
        <v>13</v>
      </c>
      <c r="D13" s="4">
        <v>1.6660000000000001E-2</v>
      </c>
    </row>
    <row r="14" spans="1:4" x14ac:dyDescent="0.25">
      <c r="A14" s="1" t="s">
        <v>46</v>
      </c>
      <c r="B14" s="3">
        <v>1</v>
      </c>
      <c r="C14" s="1" t="s">
        <v>12</v>
      </c>
      <c r="D14" s="4">
        <v>1.6660000000000001E-2</v>
      </c>
    </row>
    <row r="15" spans="1:4" x14ac:dyDescent="0.25">
      <c r="A15" s="1" t="s">
        <v>47</v>
      </c>
      <c r="B15" s="3">
        <v>1</v>
      </c>
      <c r="C15" s="1" t="s">
        <v>12</v>
      </c>
      <c r="D15" s="4">
        <v>2E-3</v>
      </c>
    </row>
    <row r="16" spans="1:4" ht="14.4" thickBot="1" x14ac:dyDescent="0.3"/>
    <row r="17" spans="1:11" ht="14.4" thickBot="1" x14ac:dyDescent="0.3">
      <c r="A17" s="5" t="s">
        <v>55</v>
      </c>
      <c r="B17" s="5" t="s">
        <v>14</v>
      </c>
      <c r="C17" s="5" t="s">
        <v>15</v>
      </c>
      <c r="D17" s="5" t="s">
        <v>16</v>
      </c>
      <c r="E17" s="5" t="s">
        <v>17</v>
      </c>
      <c r="F17" s="5" t="s">
        <v>18</v>
      </c>
      <c r="G17" s="5" t="s">
        <v>19</v>
      </c>
      <c r="H17" s="5" t="s">
        <v>21</v>
      </c>
      <c r="I17" s="5" t="s">
        <v>20</v>
      </c>
    </row>
    <row r="18" spans="1:11" ht="14.4" thickBot="1" x14ac:dyDescent="0.3">
      <c r="A18" s="5" t="s">
        <v>45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7">
        <v>0.68300000000000005</v>
      </c>
      <c r="I18" s="7">
        <v>6</v>
      </c>
    </row>
    <row r="19" spans="1:11" ht="14.4" thickBot="1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11" ht="14.4" thickBot="1" x14ac:dyDescent="0.3">
      <c r="A20" s="5" t="s">
        <v>51</v>
      </c>
      <c r="B20" s="5" t="s">
        <v>36</v>
      </c>
      <c r="C20" s="5" t="s">
        <v>25</v>
      </c>
      <c r="D20" s="5" t="s">
        <v>26</v>
      </c>
      <c r="E20" s="5" t="s">
        <v>22</v>
      </c>
      <c r="F20" s="5" t="s">
        <v>23</v>
      </c>
      <c r="G20" s="5" t="s">
        <v>24</v>
      </c>
      <c r="H20" s="5"/>
      <c r="I20" s="5"/>
    </row>
    <row r="21" spans="1:11" ht="14.4" thickBot="1" x14ac:dyDescent="0.3">
      <c r="A21" s="5"/>
      <c r="B21" s="15">
        <f>AVERAGE(B18:G18)</f>
        <v>1</v>
      </c>
      <c r="C21" s="15">
        <f>IF(I18&lt;6,ROUND(TINV(1-H18,I18-1),2),1)</f>
        <v>1</v>
      </c>
      <c r="D21" s="15">
        <f>_xlfn.STDEV.S(B18:G18)</f>
        <v>0</v>
      </c>
      <c r="E21" s="15">
        <f>C21/SQRT(I18)*D21</f>
        <v>0</v>
      </c>
      <c r="F21" s="16">
        <f>0.001/SQRT(3)</f>
        <v>5.773502691896258E-4</v>
      </c>
      <c r="G21" s="15">
        <f>SQRT(E21^2+F21^2)</f>
        <v>5.773502691896258E-4</v>
      </c>
      <c r="H21" s="5"/>
      <c r="I21" s="5"/>
    </row>
    <row r="23" spans="1:11" x14ac:dyDescent="0.25">
      <c r="A23" s="1" t="s">
        <v>0</v>
      </c>
    </row>
    <row r="24" spans="1:11" ht="14.4" thickBot="1" x14ac:dyDescent="0.3">
      <c r="A24" s="1" t="s">
        <v>1</v>
      </c>
    </row>
    <row r="25" spans="1:11" ht="14.4" thickBot="1" x14ac:dyDescent="0.3">
      <c r="A25" s="8" t="s">
        <v>54</v>
      </c>
      <c r="B25" s="8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8" t="s">
        <v>8</v>
      </c>
      <c r="H25" s="8" t="s">
        <v>27</v>
      </c>
      <c r="I25" s="8" t="s">
        <v>28</v>
      </c>
      <c r="J25" s="8" t="s">
        <v>29</v>
      </c>
      <c r="K25" s="8" t="s">
        <v>30</v>
      </c>
    </row>
    <row r="26" spans="1:11" ht="14.4" thickBot="1" x14ac:dyDescent="0.3">
      <c r="A26" s="9" t="s">
        <v>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</row>
    <row r="27" spans="1:11" ht="14.4" thickBot="1" x14ac:dyDescent="0.3">
      <c r="A27" s="8" t="s">
        <v>10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</row>
    <row r="28" spans="1:11" ht="14.4" thickBot="1" x14ac:dyDescent="0.3">
      <c r="A28" s="8" t="s">
        <v>11</v>
      </c>
      <c r="B28" s="17">
        <f>AVERAGE(B26:B27)</f>
        <v>1</v>
      </c>
      <c r="C28" s="17">
        <f>AVERAGE(C26:C27)</f>
        <v>1</v>
      </c>
      <c r="D28" s="17">
        <f t="shared" ref="D28:I28" si="0">AVERAGE(D26:D27)</f>
        <v>1</v>
      </c>
      <c r="E28" s="17">
        <f t="shared" si="0"/>
        <v>1</v>
      </c>
      <c r="F28" s="17">
        <f t="shared" si="0"/>
        <v>1</v>
      </c>
      <c r="G28" s="17">
        <f t="shared" si="0"/>
        <v>1</v>
      </c>
      <c r="H28" s="17">
        <f t="shared" si="0"/>
        <v>1</v>
      </c>
      <c r="I28" s="17">
        <f t="shared" si="0"/>
        <v>1</v>
      </c>
      <c r="J28" s="17">
        <f>AVERAGE(J26:J27)</f>
        <v>1</v>
      </c>
      <c r="K28" s="17">
        <f>AVERAGE(K26:K27)</f>
        <v>1</v>
      </c>
    </row>
    <row r="30" spans="1:11" ht="14.4" thickBot="1" x14ac:dyDescent="0.3">
      <c r="A30" s="11" t="s">
        <v>31</v>
      </c>
      <c r="B30" s="11"/>
      <c r="C30" s="11"/>
    </row>
    <row r="31" spans="1:11" ht="14.4" thickBot="1" x14ac:dyDescent="0.3">
      <c r="A31" s="8" t="s">
        <v>2</v>
      </c>
      <c r="B31" s="9" t="s">
        <v>37</v>
      </c>
      <c r="C31" s="9" t="s">
        <v>38</v>
      </c>
      <c r="D31" s="9" t="s">
        <v>39</v>
      </c>
      <c r="E31" s="9" t="s">
        <v>40</v>
      </c>
      <c r="F31" s="9" t="s">
        <v>41</v>
      </c>
      <c r="G31" s="9" t="s">
        <v>21</v>
      </c>
      <c r="H31" s="9" t="s">
        <v>56</v>
      </c>
    </row>
    <row r="32" spans="1:11" ht="14.4" thickBot="1" x14ac:dyDescent="0.3">
      <c r="A32" s="8" t="s">
        <v>32</v>
      </c>
      <c r="B32" s="17">
        <f>G28-B28</f>
        <v>0</v>
      </c>
      <c r="C32" s="17">
        <f t="shared" ref="C32:D32" si="1">H28-C28</f>
        <v>0</v>
      </c>
      <c r="D32" s="17">
        <f t="shared" si="1"/>
        <v>0</v>
      </c>
      <c r="E32" s="17">
        <f>J28-E28</f>
        <v>0</v>
      </c>
      <c r="F32" s="17">
        <f>K28-F28</f>
        <v>0</v>
      </c>
      <c r="G32" s="12">
        <v>0.68300000000000005</v>
      </c>
      <c r="H32" s="12">
        <v>5</v>
      </c>
    </row>
    <row r="33" spans="1:8" ht="14.4" thickBot="1" x14ac:dyDescent="0.3">
      <c r="A33" s="8"/>
      <c r="B33" s="8"/>
      <c r="C33" s="8"/>
      <c r="D33" s="8"/>
      <c r="E33" s="8"/>
      <c r="F33" s="8"/>
      <c r="G33" s="8"/>
      <c r="H33" s="8"/>
    </row>
    <row r="34" spans="1:8" ht="14.4" thickBot="1" x14ac:dyDescent="0.3">
      <c r="A34" s="8" t="s">
        <v>51</v>
      </c>
      <c r="B34" s="13" t="s">
        <v>42</v>
      </c>
      <c r="C34" s="9" t="s">
        <v>25</v>
      </c>
      <c r="D34" s="8" t="s">
        <v>26</v>
      </c>
      <c r="E34" s="8" t="s">
        <v>33</v>
      </c>
      <c r="F34" s="8" t="s">
        <v>35</v>
      </c>
      <c r="G34" s="8" t="s">
        <v>34</v>
      </c>
      <c r="H34" s="8"/>
    </row>
    <row r="35" spans="1:8" ht="14.4" thickBot="1" x14ac:dyDescent="0.3">
      <c r="A35" s="8"/>
      <c r="B35" s="17">
        <f>AVERAGE(B32:F32)</f>
        <v>0</v>
      </c>
      <c r="C35" s="18">
        <f>IF(H32&lt;6,ROUND(TINV(1-G32,H32-1),2),1)</f>
        <v>1.1399999999999999</v>
      </c>
      <c r="D35" s="18">
        <f>_xlfn.STDEV.S(B32:F32)</f>
        <v>0</v>
      </c>
      <c r="E35" s="18">
        <f>C35/SQRT(I18)*D35</f>
        <v>0</v>
      </c>
      <c r="F35" s="19">
        <f>0.001/SQRT(3)</f>
        <v>5.773502691896258E-4</v>
      </c>
      <c r="G35" s="18">
        <f>SQRT(E35^2+F35^2)</f>
        <v>5.773502691896258E-4</v>
      </c>
      <c r="H35" s="8"/>
    </row>
    <row r="37" spans="1:8" ht="14.4" thickBot="1" x14ac:dyDescent="0.3">
      <c r="A37" s="1" t="s">
        <v>57</v>
      </c>
    </row>
    <row r="38" spans="1:8" ht="14.4" thickBot="1" x14ac:dyDescent="0.3">
      <c r="A38" s="8" t="s">
        <v>51</v>
      </c>
      <c r="B38" s="8" t="s">
        <v>44</v>
      </c>
      <c r="C38" s="8"/>
      <c r="D38" s="8" t="s">
        <v>43</v>
      </c>
    </row>
    <row r="39" spans="1:8" ht="14.4" thickBot="1" x14ac:dyDescent="0.3">
      <c r="A39" s="8" t="s">
        <v>59</v>
      </c>
      <c r="B39" s="18" t="e">
        <f>(32*5*B9*9.8*B13/100*B14/100)/(3.14*B15/100*(B21/1000)^2*B35/100)</f>
        <v>#DIV/0!</v>
      </c>
      <c r="C39" s="8" t="s">
        <v>13</v>
      </c>
      <c r="D39" s="18" t="e">
        <f>SQRT((G35/B35)^2+(2*G21/B21)^2+(D13/B13)^2+(D14/B14)^2+(D15/B15)^2)*B39</f>
        <v>#DIV/0!</v>
      </c>
    </row>
    <row r="44" spans="1:8" x14ac:dyDescent="0.25">
      <c r="A44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2024-03-29T14:19:18Z</dcterms:modified>
</cp:coreProperties>
</file>