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34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R24" i="1"/>
  <c r="L24"/>
  <c r="C24"/>
  <c r="E24"/>
  <c r="F24"/>
  <c r="G24"/>
  <c r="H24"/>
  <c r="I24"/>
  <c r="J24"/>
  <c r="K24"/>
  <c r="N24"/>
  <c r="O24"/>
  <c r="P24"/>
  <c r="Q24"/>
  <c r="S24"/>
  <c r="T24"/>
  <c r="U24"/>
  <c r="V24"/>
  <c r="W24"/>
  <c r="X24"/>
  <c r="Y24"/>
  <c r="Z24"/>
  <c r="AA24"/>
  <c r="AB24"/>
  <c r="AC24"/>
  <c r="AD24"/>
  <c r="AE24"/>
  <c r="AF24"/>
  <c r="B24"/>
  <c r="C22"/>
  <c r="E22"/>
  <c r="F22"/>
  <c r="G22"/>
  <c r="H22"/>
  <c r="I22"/>
  <c r="J22"/>
  <c r="K22"/>
  <c r="L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B22"/>
  <c r="C20"/>
  <c r="E20"/>
  <c r="F20"/>
  <c r="G20"/>
  <c r="H20"/>
  <c r="I20"/>
  <c r="J20"/>
  <c r="K20"/>
  <c r="L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B20"/>
  <c r="L18"/>
  <c r="C18"/>
  <c r="E18"/>
  <c r="F18"/>
  <c r="G18"/>
  <c r="H18"/>
  <c r="I18"/>
  <c r="J18"/>
  <c r="K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B18"/>
  <c r="L16"/>
  <c r="C16"/>
  <c r="E16"/>
  <c r="F16"/>
  <c r="G16"/>
  <c r="H16"/>
  <c r="I16"/>
  <c r="J16"/>
  <c r="K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B16"/>
  <c r="L14"/>
  <c r="C14"/>
  <c r="E14"/>
  <c r="F14"/>
  <c r="G14"/>
  <c r="H14"/>
  <c r="I14"/>
  <c r="J14"/>
  <c r="K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B14"/>
  <c r="C12"/>
  <c r="E12"/>
  <c r="F12"/>
  <c r="G12"/>
  <c r="H12"/>
  <c r="I12"/>
  <c r="J12"/>
  <c r="K12"/>
  <c r="L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B12"/>
  <c r="C10"/>
  <c r="E10"/>
  <c r="F10"/>
  <c r="G10"/>
  <c r="H10"/>
  <c r="I10"/>
  <c r="J10"/>
  <c r="K10"/>
  <c r="L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B10"/>
  <c r="C8"/>
  <c r="E8"/>
  <c r="F8"/>
  <c r="G8"/>
  <c r="H8"/>
  <c r="I8"/>
  <c r="J8"/>
  <c r="K8"/>
  <c r="L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B8"/>
  <c r="C6"/>
  <c r="E6"/>
  <c r="F6"/>
  <c r="G6"/>
  <c r="H6"/>
  <c r="I6"/>
  <c r="J6"/>
  <c r="K6"/>
  <c r="L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B6"/>
  <c r="AG24" l="1"/>
  <c r="AG22"/>
  <c r="AG20"/>
  <c r="AG18"/>
  <c r="AG16"/>
  <c r="AG14"/>
  <c r="AG12"/>
  <c r="AG10"/>
  <c r="AG8"/>
  <c r="AG6"/>
</calcChain>
</file>

<file path=xl/sharedStrings.xml><?xml version="1.0" encoding="utf-8"?>
<sst xmlns="http://schemas.openxmlformats.org/spreadsheetml/2006/main" count="78" uniqueCount="63">
  <si>
    <t>Hero</t>
  </si>
  <si>
    <t>Range</t>
  </si>
  <si>
    <t>Dmg</t>
  </si>
  <si>
    <t>Attack Rate</t>
  </si>
  <si>
    <t>BAT</t>
  </si>
  <si>
    <t>Backswing</t>
  </si>
  <si>
    <t>Melee/Ranged</t>
  </si>
  <si>
    <t>Base</t>
  </si>
  <si>
    <t>MS</t>
  </si>
  <si>
    <t>Armor 
(Phys)</t>
  </si>
  <si>
    <t>Armor 
(Magic)</t>
  </si>
  <si>
    <t>Animation 
Point</t>
  </si>
  <si>
    <t>Acquisition 
Range</t>
  </si>
  <si>
    <t>Projectile 
Speed</t>
  </si>
  <si>
    <t>Primary 
Attr</t>
  </si>
  <si>
    <t>STR
Base</t>
  </si>
  <si>
    <t>STR
Gain</t>
  </si>
  <si>
    <t>INT
Base</t>
  </si>
  <si>
    <t>INT
Gain</t>
  </si>
  <si>
    <t>AGI
Base</t>
  </si>
  <si>
    <t>AGI
Gain</t>
  </si>
  <si>
    <t>Turn 
Speed</t>
  </si>
  <si>
    <t>HP 
Base</t>
  </si>
  <si>
    <t>HP 
Regen</t>
  </si>
  <si>
    <t>Mana 
Base</t>
  </si>
  <si>
    <t>Mana 
Regen</t>
  </si>
  <si>
    <t>Vision 
Day</t>
  </si>
  <si>
    <t>Vision 
Night</t>
  </si>
  <si>
    <t>Anubis</t>
  </si>
  <si>
    <t>Ability 1
Weight</t>
  </si>
  <si>
    <t>Ability 2
Weight</t>
  </si>
  <si>
    <t>Ability 3
Weight</t>
  </si>
  <si>
    <t>Ult
Weight</t>
  </si>
  <si>
    <t>Item Builds
Weight</t>
  </si>
  <si>
    <t>1 Point =</t>
  </si>
  <si>
    <t>Anubis (mods)</t>
  </si>
  <si>
    <t>M</t>
  </si>
  <si>
    <t>Total Points 
(Should be 0)</t>
  </si>
  <si>
    <t>https://docs.google.com/spreadsheets/d/145puP2MfQGXYXo_0A_jenqNSkzhoZR1gBRPopWXs25c/edit?usp=sharing</t>
  </si>
  <si>
    <t>https://dota2.fandom.com/wiki/Table_of_hero_attributes</t>
  </si>
  <si>
    <t>STR</t>
  </si>
  <si>
    <t>Davy Jones (mods)</t>
  </si>
  <si>
    <t>Davy Jones</t>
  </si>
  <si>
    <t>INT</t>
  </si>
  <si>
    <t>https://github.com/SteamDatabase/GameTracking-Dota2/blob/master/game/dota/pak01_dir/scripts/npc/npc_heroes.txt</t>
  </si>
  <si>
    <t>Dionysus (m)</t>
  </si>
  <si>
    <t>Dionysus</t>
  </si>
  <si>
    <t>Gilgamesh (m)</t>
  </si>
  <si>
    <t>Gilgamesh</t>
  </si>
  <si>
    <t>Pecos Bill (m)</t>
  </si>
  <si>
    <t>Pecos Bill</t>
  </si>
  <si>
    <t>R</t>
  </si>
  <si>
    <t>AGI</t>
  </si>
  <si>
    <t>Quetzalcoatl (m)</t>
  </si>
  <si>
    <t>Quetzalcoatl</t>
  </si>
  <si>
    <t>Robin Hood (m)</t>
  </si>
  <si>
    <t>Robin Hood</t>
  </si>
  <si>
    <t>Sun Wukong (m)</t>
  </si>
  <si>
    <t>Sun Wukong</t>
  </si>
  <si>
    <t>Thor (m)</t>
  </si>
  <si>
    <t>Thor</t>
  </si>
  <si>
    <t>Zeus (m)</t>
  </si>
  <si>
    <t>Zeus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</si>
</sst>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5" borderId="1" xfId="4" applyAlignment="1">
      <alignment horizontal="left"/>
    </xf>
    <xf numFmtId="0" fontId="1" fillId="2" borderId="0" xfId="1" applyAlignment="1">
      <alignment horizontal="center" wrapText="1"/>
    </xf>
    <xf numFmtId="0" fontId="6" fillId="0" borderId="0" xfId="0" applyFont="1"/>
    <xf numFmtId="0" fontId="2" fillId="3" borderId="0" xfId="2"/>
    <xf numFmtId="0" fontId="5" fillId="6" borderId="4" xfId="5" applyBorder="1" applyAlignment="1">
      <alignment horizontal="center"/>
    </xf>
    <xf numFmtId="0" fontId="5" fillId="6" borderId="4" xfId="5" applyBorder="1" applyAlignment="1">
      <alignment horizontal="center" wrapText="1"/>
    </xf>
    <xf numFmtId="0" fontId="0" fillId="0" borderId="5" xfId="0" applyBorder="1"/>
    <xf numFmtId="0" fontId="2" fillId="3" borderId="5" xfId="2" applyBorder="1"/>
    <xf numFmtId="0" fontId="0" fillId="0" borderId="6" xfId="0" applyBorder="1"/>
    <xf numFmtId="0" fontId="0" fillId="0" borderId="3" xfId="0" applyBorder="1"/>
    <xf numFmtId="0" fontId="3" fillId="4" borderId="5" xfId="3" applyBorder="1"/>
    <xf numFmtId="0" fontId="7" fillId="7" borderId="0" xfId="6"/>
    <xf numFmtId="0" fontId="1" fillId="2" borderId="0" xfId="1"/>
  </cellXfs>
  <cellStyles count="7">
    <cellStyle name="60% - Accent1" xfId="6" builtinId="32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selection activeCell="G25" sqref="G25"/>
    </sheetView>
  </sheetViews>
  <sheetFormatPr defaultRowHeight="15"/>
  <cols>
    <col min="1" max="1" width="17.7109375" bestFit="1" customWidth="1"/>
    <col min="2" max="2" width="6.5703125" bestFit="1" customWidth="1"/>
    <col min="3" max="3" width="7.5703125" bestFit="1" customWidth="1"/>
    <col min="4" max="4" width="14.28515625" bestFit="1" customWidth="1"/>
    <col min="5" max="5" width="6.42578125" bestFit="1" customWidth="1"/>
    <col min="6" max="6" width="6" bestFit="1" customWidth="1"/>
    <col min="7" max="7" width="11" bestFit="1" customWidth="1"/>
    <col min="8" max="8" width="5.5703125" customWidth="1"/>
    <col min="9" max="9" width="10.28515625" bestFit="1" customWidth="1"/>
    <col min="10" max="10" width="10.140625" bestFit="1" customWidth="1"/>
    <col min="11" max="11" width="11" bestFit="1" customWidth="1"/>
    <col min="12" max="12" width="9.5703125" bestFit="1" customWidth="1"/>
    <col min="13" max="13" width="7.85546875" bestFit="1" customWidth="1"/>
    <col min="14" max="14" width="5.140625" bestFit="1" customWidth="1"/>
    <col min="15" max="15" width="5" bestFit="1" customWidth="1"/>
    <col min="16" max="16" width="5.140625" bestFit="1" customWidth="1"/>
    <col min="17" max="17" width="5" bestFit="1" customWidth="1"/>
    <col min="18" max="18" width="5.140625" bestFit="1" customWidth="1"/>
    <col min="19" max="19" width="5" bestFit="1" customWidth="1"/>
    <col min="20" max="20" width="4.7109375" bestFit="1" customWidth="1"/>
    <col min="21" max="21" width="6.5703125" bestFit="1" customWidth="1"/>
    <col min="22" max="22" width="5.140625" bestFit="1" customWidth="1"/>
    <col min="23" max="23" width="6.5703125" bestFit="1" customWidth="1"/>
    <col min="24" max="24" width="5.85546875" bestFit="1" customWidth="1"/>
    <col min="25" max="27" width="6.5703125" bestFit="1" customWidth="1"/>
    <col min="32" max="32" width="11" bestFit="1" customWidth="1"/>
    <col min="33" max="33" width="12.7109375" bestFit="1" customWidth="1"/>
  </cols>
  <sheetData>
    <row r="1" spans="1:33">
      <c r="O1" t="s">
        <v>44</v>
      </c>
      <c r="AG1" s="5" t="s">
        <v>38</v>
      </c>
    </row>
    <row r="2" spans="1:33" ht="15.75" thickBot="1">
      <c r="AG2" t="s">
        <v>39</v>
      </c>
    </row>
    <row r="3" spans="1:33" ht="15.75" thickBot="1">
      <c r="A3" s="12" t="s">
        <v>34</v>
      </c>
      <c r="B3" s="9">
        <v>0.01</v>
      </c>
      <c r="C3" s="10">
        <v>1</v>
      </c>
      <c r="D3" s="9">
        <v>1</v>
      </c>
      <c r="E3" s="9">
        <v>0.25</v>
      </c>
      <c r="F3" s="9">
        <v>1.4999999999999999E-2</v>
      </c>
      <c r="G3" s="13">
        <v>0.1</v>
      </c>
      <c r="H3" s="9">
        <v>0.1</v>
      </c>
      <c r="I3" s="9">
        <v>0.1</v>
      </c>
      <c r="J3" s="9">
        <v>0.1</v>
      </c>
      <c r="K3" s="10">
        <v>1</v>
      </c>
      <c r="L3" s="9">
        <v>0.02</v>
      </c>
      <c r="M3" s="9">
        <v>1</v>
      </c>
      <c r="N3" s="9">
        <v>0.02</v>
      </c>
      <c r="O3" s="9">
        <v>0.02</v>
      </c>
      <c r="P3" s="9">
        <v>0.02</v>
      </c>
      <c r="Q3" s="9">
        <v>0.02</v>
      </c>
      <c r="R3" s="9">
        <v>0.02</v>
      </c>
      <c r="S3" s="9">
        <v>0.02</v>
      </c>
      <c r="T3" s="9">
        <v>0.1</v>
      </c>
      <c r="U3" s="9">
        <v>0.1</v>
      </c>
      <c r="V3" s="9">
        <v>3</v>
      </c>
      <c r="W3" s="9">
        <v>7.0000000000000001E-3</v>
      </c>
      <c r="X3" s="9">
        <v>3</v>
      </c>
      <c r="Y3" s="10">
        <v>4.0000000000000001E-3</v>
      </c>
      <c r="Z3" s="10">
        <v>1</v>
      </c>
      <c r="AA3" s="10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11"/>
    </row>
    <row r="4" spans="1:33" s="1" customFormat="1" ht="36" customHeight="1" thickBot="1">
      <c r="A4" s="7" t="s">
        <v>0</v>
      </c>
      <c r="B4" s="8" t="s">
        <v>9</v>
      </c>
      <c r="C4" s="8" t="s">
        <v>10</v>
      </c>
      <c r="D4" s="7" t="s">
        <v>6</v>
      </c>
      <c r="E4" s="7" t="s">
        <v>1</v>
      </c>
      <c r="F4" s="7" t="s">
        <v>2</v>
      </c>
      <c r="G4" s="7" t="s">
        <v>3</v>
      </c>
      <c r="H4" s="7" t="s">
        <v>4</v>
      </c>
      <c r="I4" s="8" t="s">
        <v>11</v>
      </c>
      <c r="J4" s="7" t="s">
        <v>5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7" t="s">
        <v>8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4" t="s">
        <v>37</v>
      </c>
    </row>
    <row r="5" spans="1:33" s="2" customFormat="1" ht="15.75" thickTop="1">
      <c r="A5" s="3" t="s">
        <v>7</v>
      </c>
      <c r="B5" s="3">
        <v>3.0950000000000002</v>
      </c>
      <c r="C5" s="3">
        <v>0.25</v>
      </c>
      <c r="D5" s="3"/>
      <c r="E5" s="3">
        <v>352.32</v>
      </c>
      <c r="F5" s="3">
        <v>39.4</v>
      </c>
      <c r="G5" s="3"/>
      <c r="H5" s="3">
        <v>1.71</v>
      </c>
      <c r="I5" s="3">
        <v>0.41560000000000002</v>
      </c>
      <c r="J5" s="3">
        <v>0.54</v>
      </c>
      <c r="K5" s="3">
        <v>800</v>
      </c>
      <c r="L5" s="3">
        <v>1145.6189999999999</v>
      </c>
      <c r="M5" s="3"/>
      <c r="N5" s="3">
        <v>21.4</v>
      </c>
      <c r="O5" s="3">
        <v>2.75</v>
      </c>
      <c r="P5" s="3">
        <v>18.3</v>
      </c>
      <c r="Q5" s="3">
        <v>2.1</v>
      </c>
      <c r="R5" s="3">
        <v>19.399999999999999</v>
      </c>
      <c r="S5" s="3">
        <v>2.4</v>
      </c>
      <c r="T5" s="3">
        <v>300</v>
      </c>
      <c r="U5" s="3">
        <v>0.6</v>
      </c>
      <c r="V5" s="3">
        <v>200</v>
      </c>
      <c r="W5" s="3">
        <v>0.27</v>
      </c>
      <c r="X5" s="3">
        <v>75</v>
      </c>
      <c r="Y5" s="3">
        <v>1.21</v>
      </c>
      <c r="Z5" s="3">
        <v>1800</v>
      </c>
      <c r="AA5" s="3">
        <v>800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</row>
    <row r="6" spans="1:33">
      <c r="A6" t="s">
        <v>35</v>
      </c>
      <c r="B6">
        <f>(B5-B7)/B3</f>
        <v>9.5000000000000195</v>
      </c>
      <c r="C6">
        <f t="shared" ref="C6:AF6" si="0">(C5-C7)/C3</f>
        <v>0</v>
      </c>
      <c r="D6">
        <v>0</v>
      </c>
      <c r="E6">
        <f t="shared" si="0"/>
        <v>809.28</v>
      </c>
      <c r="F6">
        <f t="shared" si="0"/>
        <v>-173.33333333333343</v>
      </c>
      <c r="G6">
        <f t="shared" si="0"/>
        <v>0</v>
      </c>
      <c r="H6">
        <f t="shared" si="0"/>
        <v>2.0999999999999996</v>
      </c>
      <c r="I6">
        <f t="shared" si="0"/>
        <v>1.1560000000000004</v>
      </c>
      <c r="J6">
        <f t="shared" si="0"/>
        <v>2.4000000000000004</v>
      </c>
      <c r="K6">
        <f t="shared" si="0"/>
        <v>0</v>
      </c>
      <c r="L6">
        <f t="shared" si="0"/>
        <v>0</v>
      </c>
      <c r="M6">
        <v>0</v>
      </c>
      <c r="N6">
        <f t="shared" si="0"/>
        <v>-30.000000000000071</v>
      </c>
      <c r="O6">
        <f t="shared" si="0"/>
        <v>17.500000000000004</v>
      </c>
      <c r="P6">
        <f t="shared" si="0"/>
        <v>-434.99999999999994</v>
      </c>
      <c r="Q6">
        <f t="shared" si="0"/>
        <v>-34.999999999999986</v>
      </c>
      <c r="R6">
        <f t="shared" si="0"/>
        <v>169.99999999999991</v>
      </c>
      <c r="S6">
        <f t="shared" si="0"/>
        <v>-30.000000000000004</v>
      </c>
      <c r="T6">
        <f t="shared" si="0"/>
        <v>0</v>
      </c>
      <c r="U6">
        <f t="shared" si="0"/>
        <v>0</v>
      </c>
      <c r="V6">
        <f t="shared" si="0"/>
        <v>-33.333333333333336</v>
      </c>
      <c r="W6">
        <f t="shared" si="0"/>
        <v>-175.71428571428569</v>
      </c>
      <c r="X6">
        <f t="shared" si="0"/>
        <v>0</v>
      </c>
      <c r="Y6">
        <f t="shared" si="0"/>
        <v>-22.500000000000018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>SUM(B6:AF6)</f>
        <v>77.055047619047301</v>
      </c>
    </row>
    <row r="7" spans="1:33">
      <c r="A7" t="s">
        <v>28</v>
      </c>
      <c r="B7">
        <v>3</v>
      </c>
      <c r="C7">
        <v>0.25</v>
      </c>
      <c r="D7" s="6" t="s">
        <v>36</v>
      </c>
      <c r="E7">
        <v>150</v>
      </c>
      <c r="F7">
        <v>42</v>
      </c>
      <c r="H7">
        <v>1.5</v>
      </c>
      <c r="I7">
        <v>0.3</v>
      </c>
      <c r="J7">
        <v>0.3</v>
      </c>
      <c r="K7">
        <v>800</v>
      </c>
      <c r="L7">
        <v>1145.6189999999999</v>
      </c>
      <c r="M7" s="6" t="s">
        <v>40</v>
      </c>
      <c r="N7">
        <v>22</v>
      </c>
      <c r="O7">
        <v>2.4</v>
      </c>
      <c r="P7">
        <v>27</v>
      </c>
      <c r="Q7">
        <v>2.8</v>
      </c>
      <c r="R7">
        <v>16</v>
      </c>
      <c r="S7">
        <v>3</v>
      </c>
      <c r="T7">
        <v>300</v>
      </c>
      <c r="U7">
        <v>0.6</v>
      </c>
      <c r="V7">
        <v>300</v>
      </c>
      <c r="W7">
        <v>1.5</v>
      </c>
      <c r="X7">
        <v>75</v>
      </c>
      <c r="Y7">
        <v>1.3</v>
      </c>
      <c r="Z7">
        <v>1800</v>
      </c>
      <c r="AA7">
        <v>800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41</v>
      </c>
      <c r="B8">
        <f>(B5-B9)/B3</f>
        <v>-110.5</v>
      </c>
      <c r="C8">
        <f t="shared" ref="C8:AF8" si="1">(C5-C9)/C3</f>
        <v>0</v>
      </c>
      <c r="D8">
        <v>0</v>
      </c>
      <c r="E8">
        <f t="shared" si="1"/>
        <v>809.28</v>
      </c>
      <c r="F8">
        <f t="shared" si="1"/>
        <v>93.333333333333243</v>
      </c>
      <c r="G8">
        <f t="shared" si="1"/>
        <v>0</v>
      </c>
      <c r="H8">
        <f t="shared" si="1"/>
        <v>0.10000000000000009</v>
      </c>
      <c r="I8">
        <f t="shared" si="1"/>
        <v>-0.84399999999999975</v>
      </c>
      <c r="J8">
        <f t="shared" si="1"/>
        <v>0.30000000000000027</v>
      </c>
      <c r="K8">
        <f t="shared" si="1"/>
        <v>0</v>
      </c>
      <c r="L8">
        <f t="shared" si="1"/>
        <v>0</v>
      </c>
      <c r="M8">
        <v>0</v>
      </c>
      <c r="N8">
        <f t="shared" si="1"/>
        <v>19.999999999999929</v>
      </c>
      <c r="O8">
        <f t="shared" si="1"/>
        <v>-17.500000000000004</v>
      </c>
      <c r="P8">
        <f t="shared" si="1"/>
        <v>-284.99999999999994</v>
      </c>
      <c r="Q8">
        <f t="shared" si="1"/>
        <v>-59.999999999999986</v>
      </c>
      <c r="R8">
        <f t="shared" si="1"/>
        <v>169.99999999999991</v>
      </c>
      <c r="S8">
        <f t="shared" si="1"/>
        <v>19.999999999999996</v>
      </c>
      <c r="T8">
        <f t="shared" si="1"/>
        <v>-150</v>
      </c>
      <c r="U8">
        <f t="shared" si="1"/>
        <v>-2.0000000000000004</v>
      </c>
      <c r="V8">
        <f t="shared" si="1"/>
        <v>0</v>
      </c>
      <c r="W8">
        <f t="shared" si="1"/>
        <v>-297.14285714285717</v>
      </c>
      <c r="X8">
        <f t="shared" si="1"/>
        <v>0</v>
      </c>
      <c r="Y8">
        <f t="shared" si="1"/>
        <v>-122.5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>SUM(B8:AF8)</f>
        <v>67.526476190475876</v>
      </c>
    </row>
    <row r="9" spans="1:33">
      <c r="A9" t="s">
        <v>42</v>
      </c>
      <c r="B9">
        <v>4.2</v>
      </c>
      <c r="C9">
        <v>0.25</v>
      </c>
      <c r="D9" s="6" t="s">
        <v>36</v>
      </c>
      <c r="E9">
        <v>150</v>
      </c>
      <c r="F9">
        <v>38</v>
      </c>
      <c r="H9">
        <v>1.7</v>
      </c>
      <c r="I9">
        <v>0.5</v>
      </c>
      <c r="J9">
        <v>0.51</v>
      </c>
      <c r="K9">
        <v>800</v>
      </c>
      <c r="L9">
        <v>1145.6189999999999</v>
      </c>
      <c r="M9" s="14" t="s">
        <v>43</v>
      </c>
      <c r="N9">
        <v>21</v>
      </c>
      <c r="O9">
        <v>3.1</v>
      </c>
      <c r="P9">
        <v>24</v>
      </c>
      <c r="Q9">
        <v>3.3</v>
      </c>
      <c r="R9">
        <v>16</v>
      </c>
      <c r="S9">
        <v>2</v>
      </c>
      <c r="T9">
        <v>315</v>
      </c>
      <c r="U9">
        <v>0.8</v>
      </c>
      <c r="V9">
        <v>200</v>
      </c>
      <c r="W9">
        <v>2.35</v>
      </c>
      <c r="X9">
        <v>75</v>
      </c>
      <c r="Y9">
        <v>1.7</v>
      </c>
      <c r="Z9">
        <v>1800</v>
      </c>
      <c r="AA9">
        <v>800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3">
      <c r="A10" t="s">
        <v>45</v>
      </c>
      <c r="B10">
        <f>(B5-B11)/B3</f>
        <v>92.500000000000028</v>
      </c>
      <c r="C10">
        <f t="shared" ref="C10:AF10" si="2">(C5-C11)/C3</f>
        <v>0</v>
      </c>
      <c r="D10">
        <v>0</v>
      </c>
      <c r="E10">
        <f t="shared" si="2"/>
        <v>809.28</v>
      </c>
      <c r="F10">
        <f t="shared" si="2"/>
        <v>-40.000000000000099</v>
      </c>
      <c r="G10">
        <f t="shared" si="2"/>
        <v>0</v>
      </c>
      <c r="H10">
        <f t="shared" si="2"/>
        <v>0.10000000000000009</v>
      </c>
      <c r="I10">
        <f t="shared" si="2"/>
        <v>0.65600000000000047</v>
      </c>
      <c r="J10">
        <f t="shared" si="2"/>
        <v>-1.0999999999999999</v>
      </c>
      <c r="K10">
        <f t="shared" si="2"/>
        <v>0</v>
      </c>
      <c r="L10">
        <f t="shared" si="2"/>
        <v>0</v>
      </c>
      <c r="M10">
        <v>0</v>
      </c>
      <c r="N10">
        <f t="shared" si="2"/>
        <v>-80.000000000000071</v>
      </c>
      <c r="O10">
        <f t="shared" si="2"/>
        <v>-47.500000000000007</v>
      </c>
      <c r="P10">
        <f t="shared" si="2"/>
        <v>65.000000000000028</v>
      </c>
      <c r="Q10">
        <f t="shared" si="2"/>
        <v>5.0000000000000044</v>
      </c>
      <c r="R10">
        <f t="shared" si="2"/>
        <v>-80.000000000000071</v>
      </c>
      <c r="S10">
        <f t="shared" si="2"/>
        <v>19.999999999999996</v>
      </c>
      <c r="T10">
        <f t="shared" si="2"/>
        <v>-100</v>
      </c>
      <c r="U10">
        <f t="shared" si="2"/>
        <v>0</v>
      </c>
      <c r="V10">
        <f t="shared" si="2"/>
        <v>0</v>
      </c>
      <c r="W10">
        <f t="shared" si="2"/>
        <v>-361.42857142857139</v>
      </c>
      <c r="X10">
        <f t="shared" si="2"/>
        <v>0</v>
      </c>
      <c r="Y10">
        <f t="shared" si="2"/>
        <v>-197.5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>SUM(B10:AF10)</f>
        <v>85.007428571428193</v>
      </c>
    </row>
    <row r="11" spans="1:33">
      <c r="A11" t="s">
        <v>46</v>
      </c>
      <c r="B11">
        <v>2.17</v>
      </c>
      <c r="C11">
        <v>0.25</v>
      </c>
      <c r="D11" s="6" t="s">
        <v>36</v>
      </c>
      <c r="E11">
        <v>150</v>
      </c>
      <c r="F11">
        <v>40</v>
      </c>
      <c r="H11">
        <v>1.7</v>
      </c>
      <c r="I11">
        <v>0.35</v>
      </c>
      <c r="J11">
        <v>0.65</v>
      </c>
      <c r="K11">
        <v>800</v>
      </c>
      <c r="L11">
        <v>1145.6189999999999</v>
      </c>
      <c r="M11" s="14" t="s">
        <v>43</v>
      </c>
      <c r="N11">
        <v>23</v>
      </c>
      <c r="O11">
        <v>3.7</v>
      </c>
      <c r="P11">
        <v>17</v>
      </c>
      <c r="Q11">
        <v>2</v>
      </c>
      <c r="R11">
        <v>21</v>
      </c>
      <c r="S11">
        <v>2</v>
      </c>
      <c r="T11">
        <v>310</v>
      </c>
      <c r="U11">
        <v>0.6</v>
      </c>
      <c r="V11">
        <v>200</v>
      </c>
      <c r="W11">
        <v>2.8</v>
      </c>
      <c r="X11">
        <v>75</v>
      </c>
      <c r="Y11">
        <v>2</v>
      </c>
      <c r="Z11">
        <v>1800</v>
      </c>
      <c r="AA11">
        <v>800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47</v>
      </c>
      <c r="B12">
        <f>(B5-B13)/B3</f>
        <v>-23.499999999999986</v>
      </c>
      <c r="C12">
        <f t="shared" ref="C12:AF12" si="3">(C5-C13)/C3</f>
        <v>0</v>
      </c>
      <c r="D12">
        <v>0</v>
      </c>
      <c r="E12">
        <f t="shared" si="3"/>
        <v>809.28</v>
      </c>
      <c r="F12">
        <f t="shared" si="3"/>
        <v>-373.33333333333343</v>
      </c>
      <c r="G12">
        <f t="shared" si="3"/>
        <v>0</v>
      </c>
      <c r="H12">
        <f t="shared" si="3"/>
        <v>1.0999999999999988</v>
      </c>
      <c r="I12">
        <f t="shared" si="3"/>
        <v>0.85600000000000009</v>
      </c>
      <c r="J12">
        <f t="shared" si="3"/>
        <v>0.10000000000000009</v>
      </c>
      <c r="K12">
        <f t="shared" si="3"/>
        <v>0</v>
      </c>
      <c r="L12">
        <f t="shared" si="3"/>
        <v>0</v>
      </c>
      <c r="M12">
        <v>0</v>
      </c>
      <c r="N12">
        <f t="shared" si="3"/>
        <v>-30.000000000000071</v>
      </c>
      <c r="O12">
        <f t="shared" si="3"/>
        <v>12.5</v>
      </c>
      <c r="P12">
        <f t="shared" si="3"/>
        <v>265.00000000000006</v>
      </c>
      <c r="Q12">
        <f t="shared" si="3"/>
        <v>35.000000000000007</v>
      </c>
      <c r="R12">
        <f t="shared" si="3"/>
        <v>-130.00000000000006</v>
      </c>
      <c r="S12">
        <f t="shared" si="3"/>
        <v>-19.999999999999996</v>
      </c>
      <c r="T12">
        <f t="shared" si="3"/>
        <v>-150</v>
      </c>
      <c r="U12">
        <f t="shared" si="3"/>
        <v>0</v>
      </c>
      <c r="V12">
        <f t="shared" si="3"/>
        <v>0</v>
      </c>
      <c r="W12">
        <f t="shared" si="3"/>
        <v>-254.28571428571425</v>
      </c>
      <c r="X12">
        <f t="shared" si="3"/>
        <v>0</v>
      </c>
      <c r="Y12">
        <f t="shared" si="3"/>
        <v>-72.500000000000014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>SUM(B12:AF12)</f>
        <v>70.216952380952264</v>
      </c>
    </row>
    <row r="13" spans="1:33">
      <c r="A13" t="s">
        <v>48</v>
      </c>
      <c r="B13">
        <v>3.33</v>
      </c>
      <c r="C13">
        <v>0.25</v>
      </c>
      <c r="D13" s="6" t="s">
        <v>36</v>
      </c>
      <c r="E13">
        <v>150</v>
      </c>
      <c r="F13">
        <v>45</v>
      </c>
      <c r="H13">
        <v>1.6</v>
      </c>
      <c r="I13">
        <v>0.33</v>
      </c>
      <c r="J13">
        <v>0.53</v>
      </c>
      <c r="K13">
        <v>800</v>
      </c>
      <c r="L13">
        <v>1145.6189999999999</v>
      </c>
      <c r="M13" s="6" t="s">
        <v>40</v>
      </c>
      <c r="N13">
        <v>22</v>
      </c>
      <c r="O13">
        <v>2.5</v>
      </c>
      <c r="P13">
        <v>13</v>
      </c>
      <c r="Q13">
        <v>1.4</v>
      </c>
      <c r="R13">
        <v>22</v>
      </c>
      <c r="S13">
        <v>2.8</v>
      </c>
      <c r="T13">
        <v>315</v>
      </c>
      <c r="U13">
        <v>0.6</v>
      </c>
      <c r="V13">
        <v>200</v>
      </c>
      <c r="W13">
        <v>2.0499999999999998</v>
      </c>
      <c r="X13">
        <v>75</v>
      </c>
      <c r="Y13">
        <v>1.5</v>
      </c>
      <c r="Z13">
        <v>1800</v>
      </c>
      <c r="AA13">
        <v>800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49</v>
      </c>
      <c r="B14">
        <f>(B5-B15)/B3</f>
        <v>409.50000000000006</v>
      </c>
      <c r="C14">
        <f t="shared" ref="C14:AF14" si="4">(C5-C15)/C3</f>
        <v>0</v>
      </c>
      <c r="D14">
        <v>0</v>
      </c>
      <c r="E14">
        <f t="shared" si="4"/>
        <v>-990.72</v>
      </c>
      <c r="F14">
        <f t="shared" si="4"/>
        <v>759.99999999999989</v>
      </c>
      <c r="G14">
        <f t="shared" si="4"/>
        <v>0</v>
      </c>
      <c r="H14">
        <f t="shared" si="4"/>
        <v>0.10000000000000009</v>
      </c>
      <c r="I14">
        <f t="shared" si="4"/>
        <v>-0.84399999999999975</v>
      </c>
      <c r="J14">
        <f t="shared" si="4"/>
        <v>-0.59999999999999942</v>
      </c>
      <c r="K14">
        <f t="shared" si="4"/>
        <v>0</v>
      </c>
      <c r="L14">
        <f>(L5-L15)*L3</f>
        <v>-13.087620000000001</v>
      </c>
      <c r="M14">
        <v>0</v>
      </c>
      <c r="N14">
        <f t="shared" si="4"/>
        <v>219.99999999999991</v>
      </c>
      <c r="O14">
        <f t="shared" si="4"/>
        <v>62.5</v>
      </c>
      <c r="P14">
        <f t="shared" si="4"/>
        <v>-84.999999999999957</v>
      </c>
      <c r="Q14">
        <f t="shared" si="4"/>
        <v>-14.999999999999991</v>
      </c>
      <c r="R14">
        <f t="shared" si="4"/>
        <v>-130.00000000000006</v>
      </c>
      <c r="S14">
        <f t="shared" si="4"/>
        <v>-50</v>
      </c>
      <c r="T14">
        <f t="shared" si="4"/>
        <v>100</v>
      </c>
      <c r="U14">
        <f t="shared" si="4"/>
        <v>0</v>
      </c>
      <c r="V14">
        <f t="shared" si="4"/>
        <v>0</v>
      </c>
      <c r="W14">
        <f t="shared" si="4"/>
        <v>-240</v>
      </c>
      <c r="X14">
        <f t="shared" si="4"/>
        <v>0</v>
      </c>
      <c r="Y14">
        <f t="shared" si="4"/>
        <v>2.5000000000000022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  <c r="AG14">
        <f>SUM(B14:AF14)</f>
        <v>29.348379999999796</v>
      </c>
    </row>
    <row r="15" spans="1:33">
      <c r="A15" t="s">
        <v>50</v>
      </c>
      <c r="B15">
        <v>-1</v>
      </c>
      <c r="C15">
        <v>0.25</v>
      </c>
      <c r="D15" s="15" t="s">
        <v>51</v>
      </c>
      <c r="E15">
        <v>600</v>
      </c>
      <c r="F15">
        <v>28</v>
      </c>
      <c r="H15">
        <v>1.7</v>
      </c>
      <c r="I15">
        <v>0.5</v>
      </c>
      <c r="J15">
        <v>0.6</v>
      </c>
      <c r="K15">
        <v>800</v>
      </c>
      <c r="L15">
        <v>1800</v>
      </c>
      <c r="M15" s="15" t="s">
        <v>52</v>
      </c>
      <c r="N15">
        <v>17</v>
      </c>
      <c r="O15">
        <v>1.5</v>
      </c>
      <c r="P15">
        <v>20</v>
      </c>
      <c r="Q15">
        <v>2.4</v>
      </c>
      <c r="R15">
        <v>22</v>
      </c>
      <c r="S15">
        <v>3.4</v>
      </c>
      <c r="T15">
        <v>290</v>
      </c>
      <c r="U15">
        <v>0.6</v>
      </c>
      <c r="V15">
        <v>200</v>
      </c>
      <c r="W15">
        <v>1.95</v>
      </c>
      <c r="X15">
        <v>75</v>
      </c>
      <c r="Y15">
        <v>1.2</v>
      </c>
      <c r="Z15">
        <v>1800</v>
      </c>
      <c r="AA15">
        <v>800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3">
      <c r="A16" t="s">
        <v>53</v>
      </c>
      <c r="B16">
        <f>(B5-B17)/B3</f>
        <v>209.50000000000003</v>
      </c>
      <c r="C16">
        <f t="shared" ref="C16:AF16" si="5">(C5-C17)/C3</f>
        <v>0</v>
      </c>
      <c r="D16">
        <v>0</v>
      </c>
      <c r="E16">
        <f t="shared" si="5"/>
        <v>-990.72</v>
      </c>
      <c r="F16">
        <f t="shared" si="5"/>
        <v>559.99999999999989</v>
      </c>
      <c r="G16">
        <f t="shared" si="5"/>
        <v>0</v>
      </c>
      <c r="H16">
        <f t="shared" si="5"/>
        <v>0.10000000000000009</v>
      </c>
      <c r="I16">
        <f t="shared" si="5"/>
        <v>-0.34399999999999986</v>
      </c>
      <c r="J16">
        <f t="shared" si="5"/>
        <v>5.4</v>
      </c>
      <c r="K16">
        <f t="shared" si="5"/>
        <v>0</v>
      </c>
      <c r="L16">
        <f>(L5-L17)*L3</f>
        <v>4.912379999999998</v>
      </c>
      <c r="M16">
        <v>0</v>
      </c>
      <c r="N16">
        <f t="shared" si="5"/>
        <v>219.99999999999991</v>
      </c>
      <c r="O16">
        <f t="shared" si="5"/>
        <v>27.499999999999989</v>
      </c>
      <c r="P16">
        <f t="shared" si="5"/>
        <v>115.00000000000003</v>
      </c>
      <c r="Q16">
        <f t="shared" si="5"/>
        <v>-59.999999999999986</v>
      </c>
      <c r="R16">
        <f t="shared" si="5"/>
        <v>169.99999999999991</v>
      </c>
      <c r="S16">
        <f t="shared" si="5"/>
        <v>39.999999999999993</v>
      </c>
      <c r="T16">
        <f t="shared" si="5"/>
        <v>50</v>
      </c>
      <c r="U16">
        <f t="shared" si="5"/>
        <v>0</v>
      </c>
      <c r="V16">
        <f t="shared" si="5"/>
        <v>0</v>
      </c>
      <c r="W16">
        <f t="shared" si="5"/>
        <v>-240</v>
      </c>
      <c r="X16">
        <f t="shared" si="5"/>
        <v>0</v>
      </c>
      <c r="Y16">
        <f t="shared" si="5"/>
        <v>-22.500000000000018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>SUM(B16:AF16)</f>
        <v>88.848379999999722</v>
      </c>
    </row>
    <row r="17" spans="1:33">
      <c r="A17" t="s">
        <v>54</v>
      </c>
      <c r="B17">
        <v>1</v>
      </c>
      <c r="C17">
        <v>0.25</v>
      </c>
      <c r="D17" s="15" t="s">
        <v>51</v>
      </c>
      <c r="E17">
        <v>600</v>
      </c>
      <c r="F17">
        <v>31</v>
      </c>
      <c r="H17">
        <v>1.7</v>
      </c>
      <c r="I17">
        <v>0.45</v>
      </c>
      <c r="J17">
        <v>0</v>
      </c>
      <c r="K17">
        <v>800</v>
      </c>
      <c r="L17">
        <v>900</v>
      </c>
      <c r="M17" s="14" t="s">
        <v>43</v>
      </c>
      <c r="N17">
        <v>17</v>
      </c>
      <c r="O17">
        <v>2.2000000000000002</v>
      </c>
      <c r="P17">
        <v>16</v>
      </c>
      <c r="Q17">
        <v>3.3</v>
      </c>
      <c r="R17">
        <v>16</v>
      </c>
      <c r="S17">
        <v>1.6</v>
      </c>
      <c r="T17">
        <v>295</v>
      </c>
      <c r="U17">
        <v>0.6</v>
      </c>
      <c r="V17">
        <v>200</v>
      </c>
      <c r="W17">
        <v>1.95</v>
      </c>
      <c r="X17">
        <v>75</v>
      </c>
      <c r="Y17">
        <v>1.3</v>
      </c>
      <c r="Z17">
        <v>1800</v>
      </c>
      <c r="AA17">
        <v>800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3">
      <c r="A18" t="s">
        <v>55</v>
      </c>
      <c r="B18">
        <f>(B5-B19)/B3</f>
        <v>409.50000000000006</v>
      </c>
      <c r="C18">
        <f t="shared" ref="C18:AF18" si="6">(C5-C19)/C3</f>
        <v>0</v>
      </c>
      <c r="D18">
        <v>0</v>
      </c>
      <c r="E18">
        <f t="shared" si="6"/>
        <v>-990.72</v>
      </c>
      <c r="F18">
        <f t="shared" si="6"/>
        <v>559.99999999999989</v>
      </c>
      <c r="G18">
        <f t="shared" si="6"/>
        <v>0</v>
      </c>
      <c r="H18">
        <f t="shared" si="6"/>
        <v>0.10000000000000009</v>
      </c>
      <c r="I18">
        <f t="shared" si="6"/>
        <v>1.1560000000000004</v>
      </c>
      <c r="J18">
        <f t="shared" si="6"/>
        <v>2.4000000000000004</v>
      </c>
      <c r="K18">
        <f t="shared" si="6"/>
        <v>0</v>
      </c>
      <c r="L18">
        <f>(L5-L19)*L3</f>
        <v>-1.0876200000000018</v>
      </c>
      <c r="M18">
        <v>0</v>
      </c>
      <c r="N18">
        <f t="shared" si="6"/>
        <v>169.99999999999991</v>
      </c>
      <c r="O18">
        <f t="shared" si="6"/>
        <v>12.5</v>
      </c>
      <c r="P18">
        <f t="shared" si="6"/>
        <v>165.00000000000003</v>
      </c>
      <c r="Q18">
        <f t="shared" si="6"/>
        <v>55</v>
      </c>
      <c r="R18">
        <f t="shared" si="6"/>
        <v>-80.000000000000071</v>
      </c>
      <c r="S18">
        <f t="shared" si="6"/>
        <v>-25</v>
      </c>
      <c r="T18">
        <f t="shared" si="6"/>
        <v>100</v>
      </c>
      <c r="U18">
        <f t="shared" si="6"/>
        <v>0</v>
      </c>
      <c r="V18">
        <f t="shared" si="6"/>
        <v>0</v>
      </c>
      <c r="W18">
        <f t="shared" si="6"/>
        <v>-297.14285714285717</v>
      </c>
      <c r="X18">
        <f t="shared" si="6"/>
        <v>0</v>
      </c>
      <c r="Y18">
        <f t="shared" si="6"/>
        <v>-72.500000000000014</v>
      </c>
      <c r="Z18">
        <f t="shared" si="6"/>
        <v>0</v>
      </c>
      <c r="AA18">
        <f t="shared" si="6"/>
        <v>0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>SUM(B18:AF18)</f>
        <v>9.2055228571425545</v>
      </c>
    </row>
    <row r="19" spans="1:33">
      <c r="A19" t="s">
        <v>56</v>
      </c>
      <c r="B19">
        <v>-1</v>
      </c>
      <c r="C19">
        <v>0.25</v>
      </c>
      <c r="D19" s="15" t="s">
        <v>51</v>
      </c>
      <c r="E19">
        <v>600</v>
      </c>
      <c r="F19">
        <v>31</v>
      </c>
      <c r="H19">
        <v>1.7</v>
      </c>
      <c r="I19">
        <v>0.3</v>
      </c>
      <c r="J19">
        <v>0.3</v>
      </c>
      <c r="K19">
        <v>800</v>
      </c>
      <c r="L19">
        <v>1200</v>
      </c>
      <c r="M19" s="15" t="s">
        <v>52</v>
      </c>
      <c r="N19">
        <v>18</v>
      </c>
      <c r="O19">
        <v>2.5</v>
      </c>
      <c r="P19">
        <v>15</v>
      </c>
      <c r="Q19">
        <v>1</v>
      </c>
      <c r="R19">
        <v>21</v>
      </c>
      <c r="S19">
        <v>2.9</v>
      </c>
      <c r="T19">
        <v>290</v>
      </c>
      <c r="U19">
        <v>0.6</v>
      </c>
      <c r="V19">
        <v>200</v>
      </c>
      <c r="W19">
        <v>2.35</v>
      </c>
      <c r="X19">
        <v>75</v>
      </c>
      <c r="Y19">
        <v>1.5</v>
      </c>
      <c r="Z19">
        <v>1800</v>
      </c>
      <c r="AA19">
        <v>800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3">
      <c r="A20" t="s">
        <v>57</v>
      </c>
      <c r="B20">
        <f>(B5-B21)/B3</f>
        <v>109.50000000000001</v>
      </c>
      <c r="C20">
        <f t="shared" ref="C20:AF20" si="7">(C5-C21)/C3</f>
        <v>0</v>
      </c>
      <c r="D20">
        <v>0</v>
      </c>
      <c r="E20">
        <f t="shared" si="7"/>
        <v>209.27999999999997</v>
      </c>
      <c r="F20">
        <f t="shared" si="7"/>
        <v>426.66666666666657</v>
      </c>
      <c r="G20">
        <f t="shared" si="7"/>
        <v>0</v>
      </c>
      <c r="H20">
        <f t="shared" si="7"/>
        <v>0.10000000000000009</v>
      </c>
      <c r="I20">
        <f t="shared" si="7"/>
        <v>-0.34399999999999986</v>
      </c>
      <c r="J20">
        <f t="shared" si="7"/>
        <v>3.4</v>
      </c>
      <c r="K20">
        <f t="shared" si="7"/>
        <v>0</v>
      </c>
      <c r="L20">
        <f t="shared" si="7"/>
        <v>0</v>
      </c>
      <c r="M20">
        <v>0</v>
      </c>
      <c r="N20">
        <f t="shared" si="7"/>
        <v>69.999999999999929</v>
      </c>
      <c r="O20">
        <f t="shared" si="7"/>
        <v>-2.4999999999999911</v>
      </c>
      <c r="P20">
        <f t="shared" si="7"/>
        <v>-84.999999999999957</v>
      </c>
      <c r="Q20">
        <f t="shared" si="7"/>
        <v>15.000000000000002</v>
      </c>
      <c r="R20">
        <f t="shared" si="7"/>
        <v>-230.00000000000006</v>
      </c>
      <c r="S20">
        <f t="shared" si="7"/>
        <v>-65.000000000000014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-361.42857142857139</v>
      </c>
      <c r="X20">
        <f t="shared" si="7"/>
        <v>0</v>
      </c>
      <c r="Y20">
        <f t="shared" si="7"/>
        <v>2.5000000000000022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>SUM(B20:AF20)</f>
        <v>92.174095238094822</v>
      </c>
    </row>
    <row r="21" spans="1:33">
      <c r="A21" t="s">
        <v>58</v>
      </c>
      <c r="B21">
        <v>2</v>
      </c>
      <c r="C21">
        <v>0.25</v>
      </c>
      <c r="D21" s="6" t="s">
        <v>36</v>
      </c>
      <c r="E21">
        <v>300</v>
      </c>
      <c r="F21">
        <v>33</v>
      </c>
      <c r="H21">
        <v>1.7</v>
      </c>
      <c r="I21">
        <v>0.45</v>
      </c>
      <c r="J21">
        <v>0.2</v>
      </c>
      <c r="K21">
        <v>800</v>
      </c>
      <c r="L21">
        <v>1145.6189999999999</v>
      </c>
      <c r="M21" s="15" t="s">
        <v>52</v>
      </c>
      <c r="N21">
        <v>20</v>
      </c>
      <c r="O21">
        <v>2.8</v>
      </c>
      <c r="P21">
        <v>20</v>
      </c>
      <c r="Q21">
        <v>1.8</v>
      </c>
      <c r="R21">
        <v>24</v>
      </c>
      <c r="S21">
        <v>3.7</v>
      </c>
      <c r="T21">
        <v>300</v>
      </c>
      <c r="U21">
        <v>0.6</v>
      </c>
      <c r="V21">
        <v>200</v>
      </c>
      <c r="W21">
        <v>2.8</v>
      </c>
      <c r="X21">
        <v>75</v>
      </c>
      <c r="Y21">
        <v>1.2</v>
      </c>
      <c r="Z21">
        <v>1800</v>
      </c>
      <c r="AA21">
        <v>800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3">
      <c r="A22" t="s">
        <v>59</v>
      </c>
      <c r="B22">
        <f>(B5-B23)/B3</f>
        <v>209.50000000000003</v>
      </c>
      <c r="C22">
        <f t="shared" ref="C22:AF22" si="8">(C5-C23)/C3</f>
        <v>0</v>
      </c>
      <c r="D22">
        <v>0</v>
      </c>
      <c r="E22">
        <f t="shared" si="8"/>
        <v>809.28</v>
      </c>
      <c r="F22">
        <f t="shared" si="8"/>
        <v>-306.6666666666668</v>
      </c>
      <c r="G22">
        <f t="shared" si="8"/>
        <v>0</v>
      </c>
      <c r="H22">
        <f t="shared" si="8"/>
        <v>-1.8999999999999995</v>
      </c>
      <c r="I22">
        <f t="shared" si="8"/>
        <v>0.15600000000000003</v>
      </c>
      <c r="J22">
        <f t="shared" si="8"/>
        <v>2.4000000000000004</v>
      </c>
      <c r="K22">
        <f t="shared" si="8"/>
        <v>0</v>
      </c>
      <c r="L22">
        <f t="shared" si="8"/>
        <v>0</v>
      </c>
      <c r="M22">
        <v>0</v>
      </c>
      <c r="N22">
        <f t="shared" si="8"/>
        <v>-30.000000000000071</v>
      </c>
      <c r="O22">
        <f t="shared" si="8"/>
        <v>-22.500000000000007</v>
      </c>
      <c r="P22">
        <f t="shared" si="8"/>
        <v>115.00000000000003</v>
      </c>
      <c r="Q22">
        <f t="shared" si="8"/>
        <v>40</v>
      </c>
      <c r="R22">
        <f t="shared" si="8"/>
        <v>-80.000000000000071</v>
      </c>
      <c r="S22">
        <f t="shared" si="8"/>
        <v>9.9999999999999858</v>
      </c>
      <c r="T22">
        <f t="shared" si="8"/>
        <v>-200</v>
      </c>
      <c r="U22">
        <f t="shared" si="8"/>
        <v>0</v>
      </c>
      <c r="V22">
        <f t="shared" si="8"/>
        <v>0</v>
      </c>
      <c r="W22">
        <f t="shared" si="8"/>
        <v>-361.42857142857139</v>
      </c>
      <c r="X22">
        <f t="shared" si="8"/>
        <v>0</v>
      </c>
      <c r="Y22">
        <f t="shared" si="8"/>
        <v>-72.500000000000014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>SUM(B22:AF22)</f>
        <v>111.34076190476155</v>
      </c>
    </row>
    <row r="23" spans="1:33">
      <c r="A23" t="s">
        <v>60</v>
      </c>
      <c r="B23">
        <v>1</v>
      </c>
      <c r="C23">
        <v>0.25</v>
      </c>
      <c r="D23" s="6" t="s">
        <v>36</v>
      </c>
      <c r="E23">
        <v>150</v>
      </c>
      <c r="F23">
        <v>44</v>
      </c>
      <c r="H23">
        <v>1.9</v>
      </c>
      <c r="I23">
        <v>0.4</v>
      </c>
      <c r="J23">
        <v>0.3</v>
      </c>
      <c r="K23">
        <v>800</v>
      </c>
      <c r="L23">
        <v>1145.6189999999999</v>
      </c>
      <c r="M23" s="6" t="s">
        <v>40</v>
      </c>
      <c r="N23">
        <v>22</v>
      </c>
      <c r="O23">
        <v>3.2</v>
      </c>
      <c r="P23">
        <v>16</v>
      </c>
      <c r="Q23">
        <v>1.3</v>
      </c>
      <c r="R23">
        <v>21</v>
      </c>
      <c r="S23">
        <v>2.2000000000000002</v>
      </c>
      <c r="T23">
        <v>320</v>
      </c>
      <c r="U23">
        <v>0.6</v>
      </c>
      <c r="V23">
        <v>200</v>
      </c>
      <c r="W23">
        <v>2.8</v>
      </c>
      <c r="X23">
        <v>75</v>
      </c>
      <c r="Y23">
        <v>1.5</v>
      </c>
      <c r="Z23">
        <v>1800</v>
      </c>
      <c r="AA23">
        <v>800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3">
      <c r="A24" t="s">
        <v>61</v>
      </c>
      <c r="B24">
        <f>(B5-B25)/B3</f>
        <v>209.50000000000003</v>
      </c>
      <c r="C24">
        <f t="shared" ref="C24:AF24" si="9">(C5-C25)/C3</f>
        <v>0</v>
      </c>
      <c r="D24">
        <v>0</v>
      </c>
      <c r="E24">
        <f t="shared" si="9"/>
        <v>-990.72</v>
      </c>
      <c r="F24">
        <f t="shared" si="9"/>
        <v>693.33333333333326</v>
      </c>
      <c r="G24">
        <f t="shared" si="9"/>
        <v>0</v>
      </c>
      <c r="H24">
        <f t="shared" si="9"/>
        <v>0.10000000000000009</v>
      </c>
      <c r="I24">
        <f t="shared" si="9"/>
        <v>0.65600000000000047</v>
      </c>
      <c r="J24">
        <f t="shared" si="9"/>
        <v>-0.10000000000000009</v>
      </c>
      <c r="K24">
        <f t="shared" si="9"/>
        <v>0</v>
      </c>
      <c r="L24">
        <f>(L5-L25)*L3</f>
        <v>0.9123799999999983</v>
      </c>
      <c r="M24">
        <v>0</v>
      </c>
      <c r="N24">
        <f t="shared" si="9"/>
        <v>119.99999999999993</v>
      </c>
      <c r="O24">
        <f t="shared" si="9"/>
        <v>32.499999999999993</v>
      </c>
      <c r="P24">
        <f t="shared" si="9"/>
        <v>-184.99999999999997</v>
      </c>
      <c r="Q24">
        <f t="shared" si="9"/>
        <v>-59.999999999999986</v>
      </c>
      <c r="R24">
        <f t="shared" si="9"/>
        <v>419.99999999999994</v>
      </c>
      <c r="S24">
        <f t="shared" si="9"/>
        <v>60</v>
      </c>
      <c r="T24">
        <f t="shared" si="9"/>
        <v>-150</v>
      </c>
      <c r="U24">
        <f t="shared" si="9"/>
        <v>0</v>
      </c>
      <c r="V24">
        <f t="shared" si="9"/>
        <v>0</v>
      </c>
      <c r="W24">
        <f t="shared" si="9"/>
        <v>-268.57142857142856</v>
      </c>
      <c r="X24">
        <f t="shared" si="9"/>
        <v>0</v>
      </c>
      <c r="Y24">
        <f t="shared" si="9"/>
        <v>2.5000000000000022</v>
      </c>
      <c r="Z24">
        <f t="shared" si="9"/>
        <v>0</v>
      </c>
      <c r="AA24">
        <f t="shared" si="9"/>
        <v>0</v>
      </c>
      <c r="AB24">
        <f t="shared" si="9"/>
        <v>0</v>
      </c>
      <c r="AC24">
        <f t="shared" si="9"/>
        <v>0</v>
      </c>
      <c r="AD24">
        <f t="shared" si="9"/>
        <v>0</v>
      </c>
      <c r="AE24">
        <f t="shared" si="9"/>
        <v>0</v>
      </c>
      <c r="AF24">
        <f t="shared" si="9"/>
        <v>0</v>
      </c>
      <c r="AG24">
        <f>SUM(B24:AF24)</f>
        <v>-114.88971523809539</v>
      </c>
    </row>
    <row r="25" spans="1:33">
      <c r="A25" t="s">
        <v>62</v>
      </c>
      <c r="B25">
        <v>1</v>
      </c>
      <c r="C25">
        <v>0.25</v>
      </c>
      <c r="D25" s="15" t="s">
        <v>51</v>
      </c>
      <c r="E25">
        <v>600</v>
      </c>
      <c r="F25">
        <v>29</v>
      </c>
      <c r="H25">
        <v>1.7</v>
      </c>
      <c r="I25">
        <v>0.35</v>
      </c>
      <c r="J25">
        <v>0.55000000000000004</v>
      </c>
      <c r="K25">
        <v>800</v>
      </c>
      <c r="L25">
        <v>1100</v>
      </c>
      <c r="M25" s="14" t="s">
        <v>43</v>
      </c>
      <c r="N25">
        <v>19</v>
      </c>
      <c r="O25">
        <v>2.1</v>
      </c>
      <c r="P25">
        <v>22</v>
      </c>
      <c r="Q25">
        <v>3.3</v>
      </c>
      <c r="R25">
        <v>11</v>
      </c>
      <c r="S25">
        <v>1.2</v>
      </c>
      <c r="T25">
        <v>315</v>
      </c>
      <c r="U25">
        <v>0.6</v>
      </c>
      <c r="V25">
        <v>200</v>
      </c>
      <c r="W25">
        <v>2.15</v>
      </c>
      <c r="X25">
        <v>75</v>
      </c>
      <c r="Y25">
        <v>1.2</v>
      </c>
      <c r="Z25">
        <v>1800</v>
      </c>
      <c r="AA25">
        <v>800</v>
      </c>
      <c r="AB25">
        <v>1</v>
      </c>
      <c r="AC25">
        <v>1</v>
      </c>
      <c r="AD25">
        <v>1</v>
      </c>
      <c r="AE25">
        <v>1</v>
      </c>
      <c r="AF25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2023-01-27T14:34:01Z</dcterms:created>
  <dcterms:modified xsi:type="dcterms:W3CDTF">2023-01-30T20:56:42Z</dcterms:modified>
</cp:coreProperties>
</file>