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oaxo\Desktop\MSU\Sem5\Hausdorff\Results\"/>
    </mc:Choice>
  </mc:AlternateContent>
  <xr:revisionPtr revIDLastSave="0" documentId="13_ncr:1_{1E0E85B4-3CAB-4C33-A0F0-5789775C257B}" xr6:coauthVersionLast="47" xr6:coauthVersionMax="47" xr10:uidLastSave="{00000000-0000-0000-0000-000000000000}"/>
  <bookViews>
    <workbookView xWindow="-120" yWindow="-120" windowWidth="29040" windowHeight="15720" activeTab="3" xr2:uid="{B2AFDC7F-E8CC-4187-9F4B-7A735A4181DD}"/>
  </bookViews>
  <sheets>
    <sheet name="NHD1" sheetId="1" r:id="rId1"/>
    <sheet name="NHD2" sheetId="3" r:id="rId2"/>
    <sheet name="EARLYBREAK1" sheetId="4" r:id="rId3"/>
    <sheet name="EARLYBREAK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" i="5" l="1"/>
  <c r="J24" i="5"/>
  <c r="J25" i="5"/>
  <c r="J26" i="5"/>
  <c r="J27" i="5"/>
  <c r="L23" i="5"/>
  <c r="L24" i="5"/>
  <c r="L25" i="5"/>
  <c r="L26" i="5"/>
  <c r="L27" i="5"/>
  <c r="N23" i="5"/>
  <c r="N24" i="5"/>
  <c r="N25" i="5"/>
  <c r="N26" i="5"/>
  <c r="N27" i="5"/>
  <c r="P23" i="5"/>
  <c r="P24" i="5"/>
  <c r="P25" i="5"/>
  <c r="P26" i="5"/>
  <c r="P27" i="5"/>
  <c r="R23" i="5"/>
  <c r="R24" i="5"/>
  <c r="R25" i="5"/>
  <c r="R26" i="5"/>
  <c r="R27" i="5"/>
  <c r="T23" i="5"/>
  <c r="T24" i="5"/>
  <c r="T25" i="5"/>
  <c r="T26" i="5"/>
  <c r="T27" i="5"/>
  <c r="T22" i="5"/>
  <c r="R22" i="5"/>
  <c r="P22" i="5"/>
  <c r="N22" i="5"/>
  <c r="L22" i="5"/>
  <c r="J22" i="5"/>
  <c r="H23" i="5"/>
  <c r="H24" i="5"/>
  <c r="H25" i="5"/>
  <c r="H26" i="5"/>
  <c r="H27" i="5"/>
  <c r="H22" i="5"/>
  <c r="F23" i="5"/>
  <c r="F24" i="5"/>
  <c r="F25" i="5"/>
  <c r="F26" i="5"/>
  <c r="F27" i="5"/>
  <c r="F22" i="5"/>
  <c r="C32" i="5"/>
  <c r="C33" i="5"/>
  <c r="C34" i="5"/>
  <c r="C35" i="5"/>
  <c r="C36" i="5"/>
  <c r="C31" i="5"/>
  <c r="D23" i="5"/>
  <c r="D24" i="5"/>
  <c r="D25" i="5"/>
  <c r="D26" i="5"/>
  <c r="D27" i="5"/>
  <c r="D22" i="5"/>
  <c r="E13" i="5"/>
  <c r="E14" i="5"/>
  <c r="E15" i="5"/>
  <c r="E16" i="5"/>
  <c r="E17" i="5"/>
  <c r="E12" i="5"/>
  <c r="C13" i="5"/>
  <c r="C14" i="5"/>
  <c r="C15" i="5"/>
  <c r="C16" i="5"/>
  <c r="C17" i="5"/>
  <c r="C12" i="5"/>
  <c r="D13" i="5" s="1"/>
  <c r="T5" i="5"/>
  <c r="T6" i="5"/>
  <c r="T7" i="5"/>
  <c r="T8" i="5"/>
  <c r="T9" i="5"/>
  <c r="R5" i="5"/>
  <c r="R6" i="5"/>
  <c r="R7" i="5"/>
  <c r="R8" i="5"/>
  <c r="R9" i="5"/>
  <c r="P5" i="5"/>
  <c r="P6" i="5"/>
  <c r="P7" i="5"/>
  <c r="P8" i="5"/>
  <c r="P9" i="5"/>
  <c r="N5" i="5"/>
  <c r="N6" i="5"/>
  <c r="N7" i="5"/>
  <c r="N8" i="5"/>
  <c r="N9" i="5"/>
  <c r="L5" i="5"/>
  <c r="L6" i="5"/>
  <c r="L7" i="5"/>
  <c r="L8" i="5"/>
  <c r="L9" i="5"/>
  <c r="J5" i="5"/>
  <c r="J6" i="5"/>
  <c r="J7" i="5"/>
  <c r="J8" i="5"/>
  <c r="J9" i="5"/>
  <c r="H5" i="5"/>
  <c r="H6" i="5"/>
  <c r="H7" i="5"/>
  <c r="H8" i="5"/>
  <c r="H9" i="5"/>
  <c r="H4" i="5"/>
  <c r="F5" i="5"/>
  <c r="F6" i="5"/>
  <c r="F7" i="5"/>
  <c r="F8" i="5"/>
  <c r="F9" i="5"/>
  <c r="T4" i="5"/>
  <c r="R4" i="5"/>
  <c r="P4" i="5"/>
  <c r="N4" i="5"/>
  <c r="L4" i="5"/>
  <c r="J4" i="5"/>
  <c r="F4" i="5"/>
  <c r="D9" i="5"/>
  <c r="D8" i="5"/>
  <c r="D7" i="5"/>
  <c r="D6" i="5"/>
  <c r="D5" i="5"/>
  <c r="D4" i="5"/>
  <c r="C2" i="1"/>
  <c r="D2" i="1" s="1"/>
  <c r="C4" i="1"/>
  <c r="D4" i="1" s="1"/>
  <c r="C5" i="1"/>
  <c r="D5" i="1" s="1"/>
  <c r="C6" i="1"/>
  <c r="D6" i="1" s="1"/>
  <c r="C7" i="1"/>
  <c r="D7" i="1" s="1"/>
  <c r="E27" i="3"/>
  <c r="E28" i="3"/>
  <c r="E29" i="3"/>
  <c r="E30" i="3"/>
  <c r="E31" i="3"/>
  <c r="E26" i="3"/>
  <c r="D27" i="3"/>
  <c r="D26" i="3"/>
  <c r="D28" i="3"/>
  <c r="D29" i="3"/>
  <c r="D30" i="3"/>
  <c r="D31" i="3"/>
  <c r="C31" i="3"/>
  <c r="C30" i="3"/>
  <c r="C29" i="3"/>
  <c r="C28" i="3"/>
  <c r="C27" i="3"/>
  <c r="C26" i="3"/>
  <c r="X5" i="3"/>
  <c r="X6" i="3"/>
  <c r="X7" i="3"/>
  <c r="X8" i="3"/>
  <c r="X9" i="3"/>
  <c r="X4" i="3"/>
  <c r="Z4" i="3" s="1"/>
  <c r="V5" i="3"/>
  <c r="V6" i="3"/>
  <c r="V7" i="3"/>
  <c r="V8" i="3"/>
  <c r="V9" i="3"/>
  <c r="V4" i="3"/>
  <c r="T5" i="3"/>
  <c r="T6" i="3"/>
  <c r="T7" i="3"/>
  <c r="T8" i="3"/>
  <c r="T9" i="3"/>
  <c r="T4" i="3"/>
  <c r="R5" i="3"/>
  <c r="R6" i="3"/>
  <c r="R7" i="3"/>
  <c r="R8" i="3"/>
  <c r="R9" i="3"/>
  <c r="R4" i="3"/>
  <c r="P5" i="3"/>
  <c r="P6" i="3"/>
  <c r="P7" i="3"/>
  <c r="P8" i="3"/>
  <c r="P9" i="3"/>
  <c r="P4" i="3"/>
  <c r="N5" i="3"/>
  <c r="N6" i="3"/>
  <c r="N7" i="3"/>
  <c r="N8" i="3"/>
  <c r="N9" i="3"/>
  <c r="N4" i="3"/>
  <c r="L5" i="3"/>
  <c r="L6" i="3"/>
  <c r="L7" i="3"/>
  <c r="L8" i="3"/>
  <c r="L9" i="3"/>
  <c r="L4" i="3"/>
  <c r="J5" i="3"/>
  <c r="J6" i="3"/>
  <c r="J7" i="3"/>
  <c r="J8" i="3"/>
  <c r="J9" i="3"/>
  <c r="J4" i="3"/>
  <c r="H5" i="3"/>
  <c r="H6" i="3"/>
  <c r="H7" i="3"/>
  <c r="H8" i="3"/>
  <c r="H9" i="3"/>
  <c r="H4" i="3"/>
  <c r="F5" i="3"/>
  <c r="F6" i="3"/>
  <c r="F7" i="3"/>
  <c r="F8" i="3"/>
  <c r="F9" i="3"/>
  <c r="F4" i="3"/>
  <c r="D5" i="3"/>
  <c r="Z5" i="3" s="1"/>
  <c r="D6" i="3"/>
  <c r="Z6" i="3" s="1"/>
  <c r="D7" i="3"/>
  <c r="Z7" i="3" s="1"/>
  <c r="D8" i="3"/>
  <c r="Z8" i="3" s="1"/>
  <c r="D9" i="3"/>
  <c r="Z9" i="3" s="1"/>
  <c r="D4" i="3"/>
  <c r="D32" i="5" l="1"/>
  <c r="E32" i="5" s="1"/>
  <c r="D31" i="5"/>
  <c r="E31" i="5" s="1"/>
  <c r="D36" i="5"/>
  <c r="D35" i="5"/>
  <c r="E35" i="5" s="1"/>
  <c r="D34" i="5"/>
  <c r="E34" i="5" s="1"/>
  <c r="D33" i="5"/>
  <c r="E33" i="5" s="1"/>
  <c r="E36" i="5"/>
  <c r="D15" i="5"/>
  <c r="D17" i="5"/>
  <c r="D16" i="5"/>
  <c r="D12" i="5"/>
  <c r="D14" i="5"/>
  <c r="C3" i="1"/>
  <c r="D3" i="1" s="1"/>
</calcChain>
</file>

<file path=xl/sharedStrings.xml><?xml version="1.0" encoding="utf-8"?>
<sst xmlns="http://schemas.openxmlformats.org/spreadsheetml/2006/main" count="182" uniqueCount="44">
  <si>
    <t>PROCESSES</t>
  </si>
  <si>
    <t>SPEEDUP</t>
  </si>
  <si>
    <t>TIME (s)</t>
  </si>
  <si>
    <t>GoldenRetriever</t>
  </si>
  <si>
    <t>Human</t>
  </si>
  <si>
    <t>Wolf</t>
  </si>
  <si>
    <t>Horse</t>
  </si>
  <si>
    <t>Lion</t>
  </si>
  <si>
    <t>Eagle</t>
  </si>
  <si>
    <t>Dolphin</t>
  </si>
  <si>
    <t>Bull</t>
  </si>
  <si>
    <t>Dog</t>
  </si>
  <si>
    <t>Camel</t>
  </si>
  <si>
    <t>Giraffe</t>
  </si>
  <si>
    <t>Среднее Ускорение</t>
  </si>
  <si>
    <t>Vertices</t>
  </si>
  <si>
    <t>EFFICIENCY</t>
  </si>
  <si>
    <t>Size</t>
  </si>
  <si>
    <t>865K</t>
  </si>
  <si>
    <t>135K</t>
  </si>
  <si>
    <t>541K</t>
  </si>
  <si>
    <t>29K</t>
  </si>
  <si>
    <t>209K</t>
  </si>
  <si>
    <t>740K</t>
  </si>
  <si>
    <t>204K</t>
  </si>
  <si>
    <t>145K</t>
  </si>
  <si>
    <t>953K</t>
  </si>
  <si>
    <t>903K</t>
  </si>
  <si>
    <t>982K</t>
  </si>
  <si>
    <t>Cup1</t>
  </si>
  <si>
    <t>Cup2</t>
  </si>
  <si>
    <t>Darren</t>
  </si>
  <si>
    <t>Eva</t>
  </si>
  <si>
    <t>Helen</t>
  </si>
  <si>
    <t>James</t>
  </si>
  <si>
    <t>Joe</t>
  </si>
  <si>
    <t>Kornelia</t>
  </si>
  <si>
    <t>Nat</t>
  </si>
  <si>
    <t>488K</t>
  </si>
  <si>
    <t>1485K</t>
  </si>
  <si>
    <t>1466K</t>
  </si>
  <si>
    <t>Models</t>
  </si>
  <si>
    <t>NHDD TIME (s)</t>
  </si>
  <si>
    <t>EB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</si>
</sst>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b/>
      <sz val="9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0" fillId="0" borderId="0" xfId="0" applyFont="1"/>
    <xf numFmtId="0" fontId="3" fillId="0" borderId="0" xfId="0" applyFont="1"/>
    <xf numFmtId="0" fontId="0" fillId="0" borderId="0" xfId="0" applyAlignment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64" fontId="8" fillId="3" borderId="3" xfId="0" applyNumberFormat="1" applyFont="1" applyFill="1" applyBorder="1"/>
    <xf numFmtId="2" fontId="8" fillId="3" borderId="4" xfId="0" applyNumberFormat="1" applyFont="1" applyFill="1" applyBorder="1"/>
    <xf numFmtId="164" fontId="8" fillId="3" borderId="5" xfId="0" applyNumberFormat="1" applyFont="1" applyFill="1" applyBorder="1"/>
    <xf numFmtId="2" fontId="8" fillId="3" borderId="7" xfId="0" applyNumberFormat="1" applyFont="1" applyFill="1" applyBorder="1"/>
    <xf numFmtId="164" fontId="8" fillId="4" borderId="3" xfId="0" applyNumberFormat="1" applyFont="1" applyFill="1" applyBorder="1"/>
    <xf numFmtId="2" fontId="8" fillId="4" borderId="4" xfId="0" applyNumberFormat="1" applyFont="1" applyFill="1" applyBorder="1"/>
    <xf numFmtId="164" fontId="8" fillId="4" borderId="5" xfId="0" applyNumberFormat="1" applyFont="1" applyFill="1" applyBorder="1"/>
    <xf numFmtId="2" fontId="8" fillId="4" borderId="7" xfId="0" applyNumberFormat="1" applyFont="1" applyFill="1" applyBorder="1"/>
    <xf numFmtId="164" fontId="8" fillId="5" borderId="3" xfId="0" applyNumberFormat="1" applyFont="1" applyFill="1" applyBorder="1"/>
    <xf numFmtId="2" fontId="8" fillId="5" borderId="4" xfId="0" applyNumberFormat="1" applyFont="1" applyFill="1" applyBorder="1"/>
    <xf numFmtId="164" fontId="8" fillId="5" borderId="5" xfId="0" applyNumberFormat="1" applyFont="1" applyFill="1" applyBorder="1"/>
    <xf numFmtId="2" fontId="8" fillId="5" borderId="7" xfId="0" applyNumberFormat="1" applyFont="1" applyFill="1" applyBorder="1"/>
    <xf numFmtId="164" fontId="8" fillId="6" borderId="3" xfId="0" applyNumberFormat="1" applyFont="1" applyFill="1" applyBorder="1"/>
    <xf numFmtId="2" fontId="8" fillId="6" borderId="4" xfId="0" applyNumberFormat="1" applyFont="1" applyFill="1" applyBorder="1"/>
    <xf numFmtId="164" fontId="8" fillId="6" borderId="5" xfId="0" applyNumberFormat="1" applyFont="1" applyFill="1" applyBorder="1"/>
    <xf numFmtId="2" fontId="8" fillId="6" borderId="7" xfId="0" applyNumberFormat="1" applyFont="1" applyFill="1" applyBorder="1"/>
    <xf numFmtId="164" fontId="8" fillId="7" borderId="3" xfId="0" applyNumberFormat="1" applyFont="1" applyFill="1" applyBorder="1"/>
    <xf numFmtId="2" fontId="8" fillId="7" borderId="4" xfId="0" applyNumberFormat="1" applyFont="1" applyFill="1" applyBorder="1"/>
    <xf numFmtId="164" fontId="8" fillId="7" borderId="5" xfId="0" applyNumberFormat="1" applyFont="1" applyFill="1" applyBorder="1"/>
    <xf numFmtId="2" fontId="8" fillId="7" borderId="7" xfId="0" applyNumberFormat="1" applyFont="1" applyFill="1" applyBorder="1"/>
    <xf numFmtId="164" fontId="8" fillId="8" borderId="3" xfId="0" applyNumberFormat="1" applyFont="1" applyFill="1" applyBorder="1"/>
    <xf numFmtId="2" fontId="8" fillId="8" borderId="4" xfId="0" applyNumberFormat="1" applyFont="1" applyFill="1" applyBorder="1"/>
    <xf numFmtId="164" fontId="8" fillId="8" borderId="5" xfId="0" applyNumberFormat="1" applyFont="1" applyFill="1" applyBorder="1"/>
    <xf numFmtId="2" fontId="8" fillId="8" borderId="7" xfId="0" applyNumberFormat="1" applyFont="1" applyFill="1" applyBorder="1"/>
    <xf numFmtId="164" fontId="8" fillId="9" borderId="3" xfId="0" applyNumberFormat="1" applyFont="1" applyFill="1" applyBorder="1"/>
    <xf numFmtId="2" fontId="8" fillId="9" borderId="4" xfId="0" applyNumberFormat="1" applyFont="1" applyFill="1" applyBorder="1"/>
    <xf numFmtId="164" fontId="8" fillId="9" borderId="5" xfId="0" applyNumberFormat="1" applyFont="1" applyFill="1" applyBorder="1"/>
    <xf numFmtId="2" fontId="8" fillId="9" borderId="7" xfId="0" applyNumberFormat="1" applyFont="1" applyFill="1" applyBorder="1"/>
    <xf numFmtId="164" fontId="8" fillId="10" borderId="3" xfId="0" applyNumberFormat="1" applyFont="1" applyFill="1" applyBorder="1"/>
    <xf numFmtId="2" fontId="8" fillId="10" borderId="4" xfId="0" applyNumberFormat="1" applyFont="1" applyFill="1" applyBorder="1"/>
    <xf numFmtId="164" fontId="8" fillId="10" borderId="5" xfId="0" applyNumberFormat="1" applyFont="1" applyFill="1" applyBorder="1"/>
    <xf numFmtId="2" fontId="8" fillId="10" borderId="7" xfId="0" applyNumberFormat="1" applyFont="1" applyFill="1" applyBorder="1"/>
    <xf numFmtId="164" fontId="8" fillId="11" borderId="3" xfId="0" applyNumberFormat="1" applyFont="1" applyFill="1" applyBorder="1"/>
    <xf numFmtId="2" fontId="8" fillId="11" borderId="4" xfId="0" applyNumberFormat="1" applyFont="1" applyFill="1" applyBorder="1"/>
    <xf numFmtId="164" fontId="8" fillId="11" borderId="5" xfId="0" applyNumberFormat="1" applyFont="1" applyFill="1" applyBorder="1"/>
    <xf numFmtId="2" fontId="8" fillId="11" borderId="7" xfId="0" applyNumberFormat="1" applyFont="1" applyFill="1" applyBorder="1"/>
    <xf numFmtId="164" fontId="8" fillId="12" borderId="3" xfId="0" applyNumberFormat="1" applyFont="1" applyFill="1" applyBorder="1"/>
    <xf numFmtId="2" fontId="8" fillId="12" borderId="4" xfId="0" applyNumberFormat="1" applyFont="1" applyFill="1" applyBorder="1"/>
    <xf numFmtId="164" fontId="8" fillId="12" borderId="5" xfId="0" applyNumberFormat="1" applyFont="1" applyFill="1" applyBorder="1"/>
    <xf numFmtId="2" fontId="8" fillId="12" borderId="7" xfId="0" applyNumberFormat="1" applyFont="1" applyFill="1" applyBorder="1"/>
    <xf numFmtId="164" fontId="8" fillId="3" borderId="16" xfId="0" applyNumberFormat="1" applyFont="1" applyFill="1" applyBorder="1"/>
    <xf numFmtId="2" fontId="8" fillId="3" borderId="13" xfId="0" applyNumberFormat="1" applyFont="1" applyFill="1" applyBorder="1"/>
    <xf numFmtId="164" fontId="8" fillId="4" borderId="16" xfId="0" applyNumberFormat="1" applyFont="1" applyFill="1" applyBorder="1"/>
    <xf numFmtId="2" fontId="8" fillId="4" borderId="13" xfId="0" applyNumberFormat="1" applyFont="1" applyFill="1" applyBorder="1"/>
    <xf numFmtId="164" fontId="8" fillId="5" borderId="16" xfId="0" applyNumberFormat="1" applyFont="1" applyFill="1" applyBorder="1"/>
    <xf numFmtId="2" fontId="8" fillId="5" borderId="13" xfId="0" applyNumberFormat="1" applyFont="1" applyFill="1" applyBorder="1"/>
    <xf numFmtId="164" fontId="8" fillId="6" borderId="16" xfId="0" applyNumberFormat="1" applyFont="1" applyFill="1" applyBorder="1"/>
    <xf numFmtId="2" fontId="8" fillId="6" borderId="13" xfId="0" applyNumberFormat="1" applyFont="1" applyFill="1" applyBorder="1"/>
    <xf numFmtId="164" fontId="8" fillId="12" borderId="16" xfId="0" applyNumberFormat="1" applyFont="1" applyFill="1" applyBorder="1"/>
    <xf numFmtId="2" fontId="8" fillId="12" borderId="13" xfId="0" applyNumberFormat="1" applyFont="1" applyFill="1" applyBorder="1"/>
    <xf numFmtId="164" fontId="8" fillId="8" borderId="16" xfId="0" applyNumberFormat="1" applyFont="1" applyFill="1" applyBorder="1"/>
    <xf numFmtId="2" fontId="8" fillId="8" borderId="13" xfId="0" applyNumberFormat="1" applyFont="1" applyFill="1" applyBorder="1"/>
    <xf numFmtId="164" fontId="8" fillId="9" borderId="16" xfId="0" applyNumberFormat="1" applyFont="1" applyFill="1" applyBorder="1"/>
    <xf numFmtId="2" fontId="8" fillId="9" borderId="13" xfId="0" applyNumberFormat="1" applyFont="1" applyFill="1" applyBorder="1"/>
    <xf numFmtId="164" fontId="8" fillId="10" borderId="16" xfId="0" applyNumberFormat="1" applyFont="1" applyFill="1" applyBorder="1"/>
    <xf numFmtId="2" fontId="8" fillId="10" borderId="13" xfId="0" applyNumberFormat="1" applyFont="1" applyFill="1" applyBorder="1"/>
    <xf numFmtId="164" fontId="8" fillId="11" borderId="16" xfId="0" applyNumberFormat="1" applyFont="1" applyFill="1" applyBorder="1"/>
    <xf numFmtId="2" fontId="8" fillId="11" borderId="13" xfId="0" applyNumberFormat="1" applyFont="1" applyFill="1" applyBorder="1"/>
    <xf numFmtId="164" fontId="8" fillId="7" borderId="16" xfId="0" applyNumberFormat="1" applyFont="1" applyFill="1" applyBorder="1"/>
    <xf numFmtId="2" fontId="8" fillId="7" borderId="13" xfId="0" applyNumberFormat="1" applyFont="1" applyFill="1" applyBorder="1"/>
    <xf numFmtId="0" fontId="7" fillId="3" borderId="20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12" borderId="19" xfId="0" applyFont="1" applyFill="1" applyBorder="1" applyAlignment="1">
      <alignment horizontal="center" vertical="center"/>
    </xf>
    <xf numFmtId="0" fontId="7" fillId="12" borderId="20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10" borderId="20" xfId="0" applyFont="1" applyFill="1" applyBorder="1" applyAlignment="1">
      <alignment horizontal="center" vertical="center"/>
    </xf>
    <xf numFmtId="0" fontId="7" fillId="11" borderId="19" xfId="0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2" fontId="0" fillId="0" borderId="12" xfId="0" applyNumberFormat="1" applyBorder="1"/>
    <xf numFmtId="0" fontId="0" fillId="0" borderId="8" xfId="0" applyBorder="1"/>
    <xf numFmtId="0" fontId="7" fillId="3" borderId="23" xfId="0" applyFont="1" applyFill="1" applyBorder="1" applyAlignment="1">
      <alignment horizontal="center" vertical="center"/>
    </xf>
    <xf numFmtId="2" fontId="0" fillId="13" borderId="1" xfId="0" applyNumberFormat="1" applyFill="1" applyBorder="1"/>
    <xf numFmtId="1" fontId="0" fillId="13" borderId="1" xfId="0" applyNumberFormat="1" applyFill="1" applyBorder="1"/>
    <xf numFmtId="2" fontId="2" fillId="14" borderId="1" xfId="0" applyNumberFormat="1" applyFont="1" applyFill="1" applyBorder="1"/>
    <xf numFmtId="2" fontId="0" fillId="13" borderId="4" xfId="0" applyNumberFormat="1" applyFill="1" applyBorder="1"/>
    <xf numFmtId="2" fontId="2" fillId="14" borderId="4" xfId="0" applyNumberFormat="1" applyFont="1" applyFill="1" applyBorder="1"/>
    <xf numFmtId="2" fontId="0" fillId="13" borderId="6" xfId="0" applyNumberFormat="1" applyFill="1" applyBorder="1"/>
    <xf numFmtId="2" fontId="2" fillId="14" borderId="6" xfId="0" applyNumberFormat="1" applyFont="1" applyFill="1" applyBorder="1"/>
    <xf numFmtId="1" fontId="0" fillId="13" borderId="7" xfId="0" applyNumberFormat="1" applyFill="1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15" borderId="14" xfId="0" applyNumberFormat="1" applyFill="1" applyBorder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4" fontId="8" fillId="15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3" borderId="3" xfId="0" applyNumberFormat="1" applyFont="1" applyFill="1" applyBorder="1"/>
    <xf numFmtId="0" fontId="8" fillId="3" borderId="5" xfId="0" applyNumberFormat="1" applyFont="1" applyFill="1" applyBorder="1"/>
    <xf numFmtId="2" fontId="8" fillId="3" borderId="16" xfId="0" applyNumberFormat="1" applyFont="1" applyFill="1" applyBorder="1"/>
    <xf numFmtId="4" fontId="8" fillId="3" borderId="3" xfId="0" applyNumberFormat="1" applyFont="1" applyFill="1" applyBorder="1"/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9" borderId="14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10" borderId="15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4" fillId="11" borderId="15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15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2" fontId="8" fillId="3" borderId="3" xfId="0" applyNumberFormat="1" applyFont="1" applyFill="1" applyBorder="1"/>
    <xf numFmtId="2" fontId="8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tr-TR" sz="1600" b="1">
                <a:solidFill>
                  <a:sysClr val="windowText" lastClr="000000"/>
                </a:solidFill>
              </a:rPr>
              <a:t>Parallel </a:t>
            </a:r>
            <a:r>
              <a:rPr lang="tr-TR" sz="1600" b="1" baseline="0">
                <a:solidFill>
                  <a:sysClr val="windowText" lastClr="000000"/>
                </a:solidFill>
              </a:rPr>
              <a:t>Naive Hausdorff Distance</a:t>
            </a:r>
            <a:endParaRPr lang="tr-TR" sz="16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9476158710283679"/>
          <c:y val="1.85110732414176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1702081122852408"/>
          <c:y val="0.16713312789766924"/>
          <c:w val="0.80068850855627705"/>
          <c:h val="0.688331586279942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'NHD1'!$B$1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chemeClr val="accent1"/>
            </a:solidFill>
            <a:ln>
              <a:gradFill>
                <a:gsLst>
                  <a:gs pos="0">
                    <a:schemeClr val="accent1">
                      <a:lumMod val="5000"/>
                      <a:lumOff val="95000"/>
                      <a:alpha val="96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'NHD1'!$A$2:$A$7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'NHD1'!$B$2:$B$7</c:f>
              <c:numCache>
                <c:formatCode>0.0</c:formatCode>
                <c:ptCount val="6"/>
                <c:pt idx="0">
                  <c:v>38990.078420000005</c:v>
                </c:pt>
                <c:pt idx="1">
                  <c:v>19594.116900000001</c:v>
                </c:pt>
                <c:pt idx="2">
                  <c:v>9795.5229200000012</c:v>
                </c:pt>
                <c:pt idx="3">
                  <c:v>4950.0496800000001</c:v>
                </c:pt>
                <c:pt idx="4">
                  <c:v>2575.3610100000001</c:v>
                </c:pt>
                <c:pt idx="5">
                  <c:v>1394.3084799999999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8-43B0-9241-673A10D19F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54692672"/>
        <c:axId val="1054693504"/>
      </c:barChart>
      <c:lineChart>
        <c:grouping val="standard"/>
        <c:varyColors val="0"/>
        <c:ser>
          <c:idx val="1"/>
          <c:order val="1"/>
          <c:tx>
            <c:strRef>
              <c:f>'NHD1'!$C$1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'NHD1'!$A$2:$A$7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'NHD1'!$C$2:$C$7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1.9898869961319872</c:v>
                </c:pt>
                <c:pt idx="2">
                  <c:v>3.9803978550641785</c:v>
                </c:pt>
                <c:pt idx="3">
                  <c:v>7.8767044657216463</c:v>
                </c:pt>
                <c:pt idx="4">
                  <c:v>15.139655476883998</c:v>
                </c:pt>
                <c:pt idx="5">
                  <c:v>27.963738999851746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68-43B0-9241-673A10D19FEA}"/>
            </c:ext>
          </c:extLst>
        </c:ser>
        <c:ser>
          <c:idx val="2"/>
          <c:order val="2"/>
          <c:tx>
            <c:strRef>
              <c:f>'NHD1'!$D$1</c:f>
              <c:strCache>
                <c:ptCount val="1"/>
                <c:pt idx="0">
                  <c:v>EFFICIENCY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DC4-4581-B335-2D2E8E4CC121}"/>
              </c:ext>
            </c:extLst>
          </c:dPt>
          <c:dLbls>
            <c:dLbl>
              <c:idx val="0"/>
              <c:layout>
                <c:manualLayout>
                  <c:x val="-4.3412592078706002E-3"/>
                  <c:y val="2.46814309885567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DC4-4581-B335-2D2E8E4CC121}"/>
                </c:ext>
              </c:extLst>
            </c:dLbl>
            <c:dLbl>
              <c:idx val="1"/>
              <c:layout>
                <c:manualLayout>
                  <c:x val="2.1706296039353001E-3"/>
                  <c:y val="2.468143098855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DC4-4581-B335-2D2E8E4CC121}"/>
                </c:ext>
              </c:extLst>
            </c:dLbl>
            <c:dLbl>
              <c:idx val="2"/>
              <c:layout>
                <c:manualLayout>
                  <c:x val="0"/>
                  <c:y val="2.77666098621265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C4-4581-B335-2D2E8E4CC121}"/>
                </c:ext>
              </c:extLst>
            </c:dLbl>
            <c:dLbl>
              <c:idx val="3"/>
              <c:layout>
                <c:manualLayout>
                  <c:x val="2.1706296039353001E-3"/>
                  <c:y val="1.8511073241417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C4-4581-B335-2D2E8E4CC121}"/>
                </c:ext>
              </c:extLst>
            </c:dLbl>
            <c:dLbl>
              <c:idx val="4"/>
              <c:layout>
                <c:manualLayout>
                  <c:x val="-1.5917766545461419E-16"/>
                  <c:y val="1.5425894367848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DC4-4581-B335-2D2E8E4CC121}"/>
                </c:ext>
              </c:extLst>
            </c:dLbl>
            <c:dLbl>
              <c:idx val="5"/>
              <c:layout>
                <c:manualLayout>
                  <c:x val="2.1706296039351409E-3"/>
                  <c:y val="1.54258943678481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DC4-4581-B335-2D2E8E4CC121}"/>
                </c:ext>
              </c:extLst>
            </c:dLbl>
            <c:spPr>
              <a:solidFill>
                <a:srgbClr val="00B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'NHD1'!$D$2:$D$7</c:f>
              <c:numCache>
                <c:formatCode>0.00</c:formatCode>
                <c:ptCount val="6"/>
                <c:pt idx="0">
                  <c:v>1</c:v>
                </c:pt>
                <c:pt idx="1">
                  <c:v>0.99494349806599358</c:v>
                </c:pt>
                <c:pt idx="2">
                  <c:v>0.99509946376604463</c:v>
                </c:pt>
                <c:pt idx="3">
                  <c:v>0.98458805821520579</c:v>
                </c:pt>
                <c:pt idx="4">
                  <c:v>0.9462284673052499</c:v>
                </c:pt>
                <c:pt idx="5">
                  <c:v>0.87386684374536705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C4-4581-B335-2D2E8E4CC1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8611984"/>
        <c:axId val="1228600336"/>
      </c:lineChart>
      <c:catAx>
        <c:axId val="105469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MPI Processes</a:t>
                </a:r>
              </a:p>
            </c:rich>
          </c:tx>
          <c:overlay val="0"/>
          <c:spPr>
            <a:solidFill>
              <a:schemeClr val="bg2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4693504"/>
        <c:crosses val="autoZero"/>
        <c:auto val="1"/>
        <c:lblAlgn val="ctr"/>
        <c:lblOffset val="100"/>
        <c:noMultiLvlLbl val="0"/>
      </c:catAx>
      <c:valAx>
        <c:axId val="10546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Elapsed Time</a:t>
                </a:r>
                <a:r>
                  <a:rPr lang="tr-TR" sz="1400" b="1" baseline="0">
                    <a:solidFill>
                      <a:sysClr val="windowText" lastClr="000000"/>
                    </a:solidFill>
                  </a:rPr>
                  <a:t>(s)</a:t>
                </a:r>
              </a:p>
            </c:rich>
          </c:tx>
          <c:layout>
            <c:manualLayout>
              <c:xMode val="edge"/>
              <c:yMode val="edge"/>
              <c:x val="2.6166764362758519E-3"/>
              <c:y val="0.38269171179932227"/>
            </c:manualLayout>
          </c:layout>
          <c:overlay val="0"/>
          <c:spPr>
            <a:solidFill>
              <a:schemeClr val="bg2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4692672"/>
        <c:crosses val="autoZero"/>
        <c:crossBetween val="between"/>
      </c:valAx>
      <c:valAx>
        <c:axId val="122860033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Speedup</a:t>
                </a:r>
                <a:r>
                  <a:rPr lang="tr-TR" sz="1400" b="1" baseline="0">
                    <a:solidFill>
                      <a:sysClr val="windowText" lastClr="000000"/>
                    </a:solidFill>
                  </a:rPr>
                  <a:t> &amp; Efficiency</a:t>
                </a:r>
                <a:endParaRPr lang="tr-TR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604137748774324"/>
              <c:y val="0.35146358676014933"/>
            </c:manualLayout>
          </c:layout>
          <c:overlay val="0"/>
          <c:spPr>
            <a:solidFill>
              <a:schemeClr val="bg2"/>
            </a:solidFill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28611984"/>
        <c:crosses val="max"/>
        <c:crossBetween val="between"/>
      </c:valAx>
      <c:catAx>
        <c:axId val="1228611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8600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3052592073915"/>
          <c:y val="8.6662778767133394E-2"/>
          <c:w val="0.50646197047637176"/>
          <c:h val="4.15116629274825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tr-TR" sz="1600" b="1">
                <a:solidFill>
                  <a:sysClr val="windowText" lastClr="000000"/>
                </a:solidFill>
              </a:rPr>
              <a:t>Parallel </a:t>
            </a:r>
            <a:r>
              <a:rPr lang="tr-TR" sz="1600" b="1" baseline="0">
                <a:solidFill>
                  <a:sysClr val="windowText" lastClr="000000"/>
                </a:solidFill>
              </a:rPr>
              <a:t>Naive Hausdorff Distance</a:t>
            </a:r>
            <a:endParaRPr lang="tr-TR" sz="16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9476158710283679"/>
          <c:y val="1.85110732414176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1702081122852408"/>
          <c:y val="0.16713312789766924"/>
          <c:w val="0.79144204061870904"/>
          <c:h val="0.688331586279942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EARLYBREAK2!$C$30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'NHD1'!$A$2:$A$7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EARLYBREAK2!$C$31:$C$36</c:f>
              <c:numCache>
                <c:formatCode>0.00</c:formatCode>
                <c:ptCount val="6"/>
                <c:pt idx="0">
                  <c:v>303.93617</c:v>
                </c:pt>
                <c:pt idx="1">
                  <c:v>191.77099000000001</c:v>
                </c:pt>
                <c:pt idx="2">
                  <c:v>135.83922999999999</c:v>
                </c:pt>
                <c:pt idx="3">
                  <c:v>101.84405000000001</c:v>
                </c:pt>
                <c:pt idx="4">
                  <c:v>89.122060000000019</c:v>
                </c:pt>
                <c:pt idx="5">
                  <c:v>79.74421000000001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1-46B3-8023-60BA3BDF5E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54692672"/>
        <c:axId val="1054693504"/>
      </c:barChart>
      <c:lineChart>
        <c:grouping val="standard"/>
        <c:varyColors val="0"/>
        <c:ser>
          <c:idx val="1"/>
          <c:order val="1"/>
          <c:tx>
            <c:strRef>
              <c:f>EARLYBREAK2!$D$30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'NHD1'!$A$2:$A$7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EARLYBREAK2!$D$31:$D$36</c:f>
              <c:numCache>
                <c:formatCode>0.00</c:formatCode>
                <c:ptCount val="6"/>
                <c:pt idx="0">
                  <c:v>1</c:v>
                </c:pt>
                <c:pt idx="1">
                  <c:v>1.5848912810013651</c:v>
                </c:pt>
                <c:pt idx="2">
                  <c:v>2.2374697648094739</c:v>
                </c:pt>
                <c:pt idx="3">
                  <c:v>2.984329177796837</c:v>
                </c:pt>
                <c:pt idx="4">
                  <c:v>3.4103360043517839</c:v>
                </c:pt>
                <c:pt idx="5">
                  <c:v>3.8113885635082467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21-46B3-8023-60BA3BDF5E67}"/>
            </c:ext>
          </c:extLst>
        </c:ser>
        <c:ser>
          <c:idx val="2"/>
          <c:order val="2"/>
          <c:tx>
            <c:strRef>
              <c:f>EARLYBREAK2!$E$30</c:f>
              <c:strCache>
                <c:ptCount val="1"/>
                <c:pt idx="0">
                  <c:v>EFFICIENCY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rgbClr val="00B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EARLYBREAK2!$E$31:$E$36</c:f>
              <c:numCache>
                <c:formatCode>0.00</c:formatCode>
                <c:ptCount val="6"/>
                <c:pt idx="0">
                  <c:v>1</c:v>
                </c:pt>
                <c:pt idx="1">
                  <c:v>0.79244564050068256</c:v>
                </c:pt>
                <c:pt idx="2">
                  <c:v>0.55936744120236848</c:v>
                </c:pt>
                <c:pt idx="3">
                  <c:v>0.37304114722460463</c:v>
                </c:pt>
                <c:pt idx="4">
                  <c:v>0.21314600027198649</c:v>
                </c:pt>
                <c:pt idx="5">
                  <c:v>0.11910589260963271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21-46B3-8023-60BA3BDF5E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8611984"/>
        <c:axId val="1228600336"/>
      </c:lineChart>
      <c:catAx>
        <c:axId val="105469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MPI Processes</a:t>
                </a:r>
              </a:p>
            </c:rich>
          </c:tx>
          <c:overlay val="0"/>
          <c:spPr>
            <a:solidFill>
              <a:schemeClr val="bg2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4693504"/>
        <c:crosses val="autoZero"/>
        <c:auto val="1"/>
        <c:lblAlgn val="ctr"/>
        <c:lblOffset val="100"/>
        <c:noMultiLvlLbl val="0"/>
      </c:catAx>
      <c:valAx>
        <c:axId val="10546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Elapsed Time</a:t>
                </a:r>
                <a:r>
                  <a:rPr lang="tr-TR" sz="1400" b="1" baseline="0">
                    <a:solidFill>
                      <a:sysClr val="windowText" lastClr="000000"/>
                    </a:solidFill>
                  </a:rPr>
                  <a:t>(s)</a:t>
                </a:r>
              </a:p>
            </c:rich>
          </c:tx>
          <c:layout>
            <c:manualLayout>
              <c:xMode val="edge"/>
              <c:yMode val="edge"/>
              <c:x val="2.6166764362758519E-3"/>
              <c:y val="0.38269171179932227"/>
            </c:manualLayout>
          </c:layout>
          <c:overlay val="0"/>
          <c:spPr>
            <a:solidFill>
              <a:schemeClr val="bg2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054692672"/>
        <c:crosses val="autoZero"/>
        <c:crossBetween val="between"/>
      </c:valAx>
      <c:valAx>
        <c:axId val="1228600336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400" b="1">
                    <a:solidFill>
                      <a:sysClr val="windowText" lastClr="000000"/>
                    </a:solidFill>
                  </a:rPr>
                  <a:t>Speedup</a:t>
                </a:r>
                <a:r>
                  <a:rPr lang="tr-TR" sz="1400" b="1" baseline="0">
                    <a:solidFill>
                      <a:sysClr val="windowText" lastClr="000000"/>
                    </a:solidFill>
                  </a:rPr>
                  <a:t> &amp; Efficiency</a:t>
                </a:r>
                <a:endParaRPr lang="tr-TR" sz="1400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9604137748774324"/>
              <c:y val="0.35146358676014933"/>
            </c:manualLayout>
          </c:layout>
          <c:overlay val="0"/>
          <c:spPr>
            <a:solidFill>
              <a:schemeClr val="bg2"/>
            </a:solidFill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28611984"/>
        <c:crosses val="max"/>
        <c:crossBetween val="between"/>
      </c:valAx>
      <c:catAx>
        <c:axId val="1228611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8600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3052592073915"/>
          <c:y val="8.6662778767133394E-2"/>
          <c:w val="0.50646197047637176"/>
          <c:h val="4.15116629274825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352837</xdr:colOff>
      <xdr:row>0</xdr:row>
      <xdr:rowOff>0</xdr:rowOff>
    </xdr:from>
    <xdr:to>
      <xdr:col>15</xdr:col>
      <xdr:colOff>240195</xdr:colOff>
      <xdr:row>23</xdr:row>
      <xdr:rowOff>149086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DD16F8DE-9C8F-4D65-903A-149B207CB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714374</xdr:colOff>
      <xdr:row>31</xdr:row>
      <xdr:rowOff>190499</xdr:rowOff>
    </xdr:from>
    <xdr:to>
      <xdr:col>15</xdr:col>
      <xdr:colOff>438149</xdr:colOff>
      <xdr:row>56</xdr:row>
      <xdr:rowOff>123824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0AAF1AD3-555E-4275-8FB2-C4AAA79646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F6C2-EC25-4B3E-BCE0-855100FCA57B}">
  <dimension ref="A1:S15"/>
  <sheetViews>
    <sheetView zoomScale="115" zoomScaleNormal="115" workbookViewId="0">
      <selection activeCell="D14" sqref="D14"/>
    </sheetView>
  </sheetViews>
  <sheetFormatPr defaultRowHeight="15" x14ac:dyDescent="0.25"/>
  <cols>
    <col min="1" max="4" width="15.7109375" customWidth="1"/>
  </cols>
  <sheetData>
    <row r="1" spans="1:19" ht="15" customHeight="1" x14ac:dyDescent="0.25">
      <c r="A1" s="2" t="s">
        <v>0</v>
      </c>
      <c r="B1" s="2" t="s">
        <v>2</v>
      </c>
      <c r="C1" s="2" t="s">
        <v>1</v>
      </c>
      <c r="D1" s="2" t="s">
        <v>16</v>
      </c>
    </row>
    <row r="2" spans="1:19" ht="15" customHeight="1" x14ac:dyDescent="0.25">
      <c r="A2" s="1">
        <v>1</v>
      </c>
      <c r="B2" s="53">
        <v>38990.078420000005</v>
      </c>
      <c r="C2" s="1">
        <f>$B$2/B2</f>
        <v>1</v>
      </c>
      <c r="D2" s="3">
        <f>$C2/$A2</f>
        <v>1</v>
      </c>
    </row>
    <row r="3" spans="1:19" ht="15" customHeight="1" x14ac:dyDescent="0.25">
      <c r="A3" s="1">
        <v>2</v>
      </c>
      <c r="B3" s="15">
        <v>19594.116900000001</v>
      </c>
      <c r="C3" s="3">
        <f t="shared" ref="C3:C7" si="0">$B$2/B3</f>
        <v>1.9898869961319872</v>
      </c>
      <c r="D3" s="3">
        <f t="shared" ref="D3:D7" si="1">$C3/$A3</f>
        <v>0.99494349806599358</v>
      </c>
    </row>
    <row r="4" spans="1:19" ht="15" customHeight="1" x14ac:dyDescent="0.25">
      <c r="A4" s="1">
        <v>4</v>
      </c>
      <c r="B4" s="15">
        <v>9795.5229200000012</v>
      </c>
      <c r="C4" s="3">
        <f t="shared" si="0"/>
        <v>3.9803978550641785</v>
      </c>
      <c r="D4" s="3">
        <f t="shared" si="1"/>
        <v>0.99509946376604463</v>
      </c>
    </row>
    <row r="5" spans="1:19" ht="15" customHeight="1" x14ac:dyDescent="0.25">
      <c r="A5" s="1">
        <v>8</v>
      </c>
      <c r="B5" s="15">
        <v>4950.0496800000001</v>
      </c>
      <c r="C5" s="3">
        <f t="shared" si="0"/>
        <v>7.8767044657216463</v>
      </c>
      <c r="D5" s="3">
        <f t="shared" si="1"/>
        <v>0.98458805821520579</v>
      </c>
    </row>
    <row r="6" spans="1:19" ht="15" customHeight="1" x14ac:dyDescent="0.25">
      <c r="A6" s="1">
        <v>16</v>
      </c>
      <c r="B6" s="15">
        <v>2575.3610100000001</v>
      </c>
      <c r="C6" s="3">
        <f t="shared" si="0"/>
        <v>15.139655476883998</v>
      </c>
      <c r="D6" s="3">
        <f t="shared" si="1"/>
        <v>0.9462284673052499</v>
      </c>
    </row>
    <row r="7" spans="1:19" ht="15" customHeight="1" thickBot="1" x14ac:dyDescent="0.3">
      <c r="A7" s="1">
        <v>32</v>
      </c>
      <c r="B7" s="17">
        <v>1394.3084799999999</v>
      </c>
      <c r="C7" s="3">
        <f t="shared" si="0"/>
        <v>27.963738999851746</v>
      </c>
      <c r="D7" s="3">
        <f t="shared" si="1"/>
        <v>0.87386684374536705</v>
      </c>
    </row>
    <row r="11" spans="1:19" x14ac:dyDescent="0.25">
      <c r="A11" s="5"/>
    </row>
    <row r="15" spans="1:19" x14ac:dyDescent="0.25">
      <c r="S15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A23E-9CFC-41E5-A923-4F16F489D36A}">
  <dimension ref="A1:AB31"/>
  <sheetViews>
    <sheetView topLeftCell="A7" zoomScale="115" zoomScaleNormal="115" workbookViewId="0">
      <selection activeCell="O25" sqref="O25:Q34"/>
    </sheetView>
  </sheetViews>
  <sheetFormatPr defaultRowHeight="15" x14ac:dyDescent="0.25"/>
  <cols>
    <col min="1" max="1" width="9.140625" customWidth="1"/>
    <col min="2" max="2" width="17" customWidth="1"/>
    <col min="3" max="3" width="15.42578125" customWidth="1"/>
    <col min="4" max="14" width="8.7109375" customWidth="1"/>
    <col min="15" max="15" width="15.42578125" customWidth="1"/>
    <col min="16" max="16" width="15.5703125" customWidth="1"/>
    <col min="17" max="17" width="10.140625" customWidth="1"/>
    <col min="18" max="25" width="8.7109375" customWidth="1"/>
    <col min="26" max="26" width="19" customWidth="1"/>
  </cols>
  <sheetData>
    <row r="1" spans="1:28" ht="15.75" thickBot="1" x14ac:dyDescent="0.3"/>
    <row r="2" spans="1:28" ht="15.75" thickBot="1" x14ac:dyDescent="0.3">
      <c r="C2" s="140" t="s">
        <v>4</v>
      </c>
      <c r="D2" s="141"/>
      <c r="E2" s="142" t="s">
        <v>3</v>
      </c>
      <c r="F2" s="143"/>
      <c r="G2" s="144" t="s">
        <v>5</v>
      </c>
      <c r="H2" s="145"/>
      <c r="I2" s="146" t="s">
        <v>6</v>
      </c>
      <c r="J2" s="147"/>
      <c r="K2" s="136" t="s">
        <v>7</v>
      </c>
      <c r="L2" s="137"/>
      <c r="M2" s="138" t="s">
        <v>8</v>
      </c>
      <c r="N2" s="139"/>
      <c r="O2" s="128" t="s">
        <v>9</v>
      </c>
      <c r="P2" s="129"/>
      <c r="Q2" s="130" t="s">
        <v>10</v>
      </c>
      <c r="R2" s="131"/>
      <c r="S2" s="132" t="s">
        <v>11</v>
      </c>
      <c r="T2" s="133"/>
      <c r="U2" s="134" t="s">
        <v>12</v>
      </c>
      <c r="V2" s="135"/>
      <c r="W2" s="136" t="s">
        <v>13</v>
      </c>
      <c r="X2" s="137"/>
      <c r="Z2" s="126" t="s">
        <v>14</v>
      </c>
    </row>
    <row r="3" spans="1:28" ht="15.75" thickBot="1" x14ac:dyDescent="0.3">
      <c r="A3" s="93"/>
      <c r="B3" s="91" t="s">
        <v>0</v>
      </c>
      <c r="C3" s="94" t="s">
        <v>2</v>
      </c>
      <c r="D3" s="71" t="s">
        <v>1</v>
      </c>
      <c r="E3" s="72" t="s">
        <v>2</v>
      </c>
      <c r="F3" s="73" t="s">
        <v>1</v>
      </c>
      <c r="G3" s="74" t="s">
        <v>2</v>
      </c>
      <c r="H3" s="75" t="s">
        <v>1</v>
      </c>
      <c r="I3" s="76" t="s">
        <v>2</v>
      </c>
      <c r="J3" s="77" t="s">
        <v>1</v>
      </c>
      <c r="K3" s="78" t="s">
        <v>2</v>
      </c>
      <c r="L3" s="79" t="s">
        <v>1</v>
      </c>
      <c r="M3" s="80" t="s">
        <v>2</v>
      </c>
      <c r="N3" s="81" t="s">
        <v>1</v>
      </c>
      <c r="O3" s="82" t="s">
        <v>2</v>
      </c>
      <c r="P3" s="83" t="s">
        <v>1</v>
      </c>
      <c r="Q3" s="84" t="s">
        <v>2</v>
      </c>
      <c r="R3" s="85" t="s">
        <v>1</v>
      </c>
      <c r="S3" s="86" t="s">
        <v>2</v>
      </c>
      <c r="T3" s="87" t="s">
        <v>1</v>
      </c>
      <c r="U3" s="88" t="s">
        <v>2</v>
      </c>
      <c r="V3" s="89" t="s">
        <v>1</v>
      </c>
      <c r="W3" s="78" t="s">
        <v>2</v>
      </c>
      <c r="X3" s="79" t="s">
        <v>1</v>
      </c>
      <c r="Z3" s="127"/>
    </row>
    <row r="4" spans="1:28" x14ac:dyDescent="0.25">
      <c r="B4" s="90">
        <v>1</v>
      </c>
      <c r="C4" s="51">
        <v>6344.3038299999998</v>
      </c>
      <c r="D4" s="52">
        <f>$C$4/C4</f>
        <v>1</v>
      </c>
      <c r="E4" s="53">
        <v>6109.1739200000002</v>
      </c>
      <c r="F4" s="54">
        <f>$E$4/E4</f>
        <v>1</v>
      </c>
      <c r="G4" s="55">
        <v>1238.5593100000001</v>
      </c>
      <c r="H4" s="56">
        <f>$G$4/G4</f>
        <v>1</v>
      </c>
      <c r="I4" s="57">
        <v>3805.0702200000001</v>
      </c>
      <c r="J4" s="58">
        <f>$I$4/I4</f>
        <v>1</v>
      </c>
      <c r="K4" s="59">
        <v>225.50916000000001</v>
      </c>
      <c r="L4" s="60">
        <f>$K$4/K4</f>
        <v>1</v>
      </c>
      <c r="M4" s="61">
        <v>1552.02189</v>
      </c>
      <c r="N4" s="62">
        <f>$M$4/M4</f>
        <v>1</v>
      </c>
      <c r="O4" s="63">
        <v>4992.0573599999998</v>
      </c>
      <c r="P4" s="64">
        <f>$O$4/O4</f>
        <v>1</v>
      </c>
      <c r="Q4" s="65">
        <v>1528.09917</v>
      </c>
      <c r="R4" s="66">
        <f>$Q$4/Q4</f>
        <v>1</v>
      </c>
      <c r="S4" s="67">
        <v>1091.72983</v>
      </c>
      <c r="T4" s="68">
        <f>$S$4/S4</f>
        <v>1</v>
      </c>
      <c r="U4" s="69">
        <v>6185.4213300000001</v>
      </c>
      <c r="V4" s="70">
        <f>$U$4/U4</f>
        <v>1</v>
      </c>
      <c r="W4" s="59">
        <v>5918.1324000000004</v>
      </c>
      <c r="X4" s="60">
        <f>$W$4/W4</f>
        <v>1</v>
      </c>
      <c r="Z4" s="92">
        <f>AVERAGE(D4,F4,H4,J4,L4,N4,P4,R4,T4,V4,X4)</f>
        <v>1</v>
      </c>
    </row>
    <row r="5" spans="1:28" x14ac:dyDescent="0.25">
      <c r="B5" s="9">
        <v>2</v>
      </c>
      <c r="C5" s="11">
        <v>3211.6042600000001</v>
      </c>
      <c r="D5" s="12">
        <f t="shared" ref="D5:D9" si="0">$C$4/C5</f>
        <v>1.9754313783355113</v>
      </c>
      <c r="E5" s="15">
        <v>3009.9733200000001</v>
      </c>
      <c r="F5" s="16">
        <f t="shared" ref="F5:F9" si="1">$E$4/E5</f>
        <v>2.0296438773749661</v>
      </c>
      <c r="G5" s="19">
        <v>635.85972000000004</v>
      </c>
      <c r="H5" s="20">
        <f t="shared" ref="H5:H9" si="2">$G$4/G5</f>
        <v>1.9478499282829238</v>
      </c>
      <c r="I5" s="23">
        <v>1904.85754</v>
      </c>
      <c r="J5" s="24">
        <f t="shared" ref="J5:J9" si="3">$I$4/I5</f>
        <v>1.997561570929866</v>
      </c>
      <c r="K5" s="47">
        <v>113.95151</v>
      </c>
      <c r="L5" s="48">
        <f t="shared" ref="L5:L9" si="4">$K$4/K5</f>
        <v>1.9789922924233301</v>
      </c>
      <c r="M5" s="31">
        <v>782.59691999999995</v>
      </c>
      <c r="N5" s="32">
        <f t="shared" ref="N5:N9" si="5">$M$4/M5</f>
        <v>1.9831689217483761</v>
      </c>
      <c r="O5" s="35">
        <v>2489.4723800000002</v>
      </c>
      <c r="P5" s="36">
        <f t="shared" ref="P5:P9" si="6">$O$4/O5</f>
        <v>2.0052672205184296</v>
      </c>
      <c r="Q5" s="39">
        <v>760.24554000000001</v>
      </c>
      <c r="R5" s="40">
        <f t="shared" ref="R5:R9" si="7">$Q$4/Q5</f>
        <v>2.0100074115528517</v>
      </c>
      <c r="S5" s="43">
        <v>549.53049999999996</v>
      </c>
      <c r="T5" s="44">
        <f t="shared" ref="T5:T9" si="8">$S$4/S5</f>
        <v>1.9866592118180886</v>
      </c>
      <c r="U5" s="27">
        <v>3143.5584100000001</v>
      </c>
      <c r="V5" s="28">
        <f t="shared" ref="V5:V9" si="9">$U$4/U5</f>
        <v>1.9676495624587425</v>
      </c>
      <c r="W5" s="47">
        <v>2992.4668000000001</v>
      </c>
      <c r="X5" s="48">
        <f t="shared" ref="X5:X9" si="10">$W$4/W5</f>
        <v>1.9776768784870062</v>
      </c>
      <c r="Z5" s="92">
        <f t="shared" ref="Z5:Z9" si="11">AVERAGE(D5,F5,H5,J5,L5,N5,P5,R5,T5,V5,X5)</f>
        <v>1.9872643867209177</v>
      </c>
    </row>
    <row r="6" spans="1:28" x14ac:dyDescent="0.25">
      <c r="B6" s="9">
        <v>4</v>
      </c>
      <c r="C6" s="11">
        <v>1581.87771</v>
      </c>
      <c r="D6" s="12">
        <f t="shared" si="0"/>
        <v>4.0106158585419349</v>
      </c>
      <c r="E6" s="15">
        <v>1535.1008899999999</v>
      </c>
      <c r="F6" s="16">
        <f t="shared" si="1"/>
        <v>3.9796562947729126</v>
      </c>
      <c r="G6" s="19">
        <v>312.61554000000001</v>
      </c>
      <c r="H6" s="20">
        <f t="shared" si="2"/>
        <v>3.9619249574093471</v>
      </c>
      <c r="I6" s="23">
        <v>959.87148999999999</v>
      </c>
      <c r="J6" s="24">
        <f t="shared" si="3"/>
        <v>3.9641454711817725</v>
      </c>
      <c r="K6" s="47">
        <v>57.761960000000002</v>
      </c>
      <c r="L6" s="48">
        <f t="shared" si="4"/>
        <v>3.9041119795796404</v>
      </c>
      <c r="M6" s="31">
        <v>391.79863999999998</v>
      </c>
      <c r="N6" s="32">
        <f t="shared" si="5"/>
        <v>3.9612743168276441</v>
      </c>
      <c r="O6" s="35">
        <v>1251.8728799999999</v>
      </c>
      <c r="P6" s="36">
        <f t="shared" si="6"/>
        <v>3.9876711443737003</v>
      </c>
      <c r="Q6" s="39">
        <v>384.14166</v>
      </c>
      <c r="R6" s="40">
        <f t="shared" si="7"/>
        <v>3.977957428517386</v>
      </c>
      <c r="S6" s="43">
        <v>278.34055000000001</v>
      </c>
      <c r="T6" s="44">
        <f t="shared" si="8"/>
        <v>3.9222809252909787</v>
      </c>
      <c r="U6" s="27">
        <v>1558.1304399999999</v>
      </c>
      <c r="V6" s="28">
        <f t="shared" si="9"/>
        <v>3.9697711893748768</v>
      </c>
      <c r="W6" s="47">
        <v>1484.01116</v>
      </c>
      <c r="X6" s="48">
        <f t="shared" si="10"/>
        <v>3.9879298481825436</v>
      </c>
      <c r="Z6" s="92">
        <f t="shared" si="11"/>
        <v>3.9661217649138849</v>
      </c>
    </row>
    <row r="7" spans="1:28" x14ac:dyDescent="0.25">
      <c r="B7" s="9">
        <v>8</v>
      </c>
      <c r="C7" s="11">
        <v>804.27999</v>
      </c>
      <c r="D7" s="12">
        <f t="shared" si="0"/>
        <v>7.8881781330901939</v>
      </c>
      <c r="E7" s="15">
        <v>763.15341000000001</v>
      </c>
      <c r="F7" s="16">
        <f t="shared" si="1"/>
        <v>8.0051714897008726</v>
      </c>
      <c r="G7" s="19">
        <v>157.44566</v>
      </c>
      <c r="H7" s="20">
        <f t="shared" si="2"/>
        <v>7.8665827308291636</v>
      </c>
      <c r="I7" s="23">
        <v>481.52929</v>
      </c>
      <c r="J7" s="24">
        <f t="shared" si="3"/>
        <v>7.9020535178659639</v>
      </c>
      <c r="K7" s="47">
        <v>29.097989999999999</v>
      </c>
      <c r="L7" s="48">
        <f t="shared" si="4"/>
        <v>7.7499909787583272</v>
      </c>
      <c r="M7" s="31">
        <v>198.25934000000001</v>
      </c>
      <c r="N7" s="32">
        <f t="shared" si="5"/>
        <v>7.8282409797187862</v>
      </c>
      <c r="O7" s="35">
        <v>637.38895000000002</v>
      </c>
      <c r="P7" s="36">
        <f t="shared" si="6"/>
        <v>7.8320425228582948</v>
      </c>
      <c r="Q7" s="39">
        <v>193.59109000000001</v>
      </c>
      <c r="R7" s="40">
        <f t="shared" si="7"/>
        <v>7.8934375027280437</v>
      </c>
      <c r="S7" s="43">
        <v>140.59107</v>
      </c>
      <c r="T7" s="44">
        <f t="shared" si="8"/>
        <v>7.765285732586003</v>
      </c>
      <c r="U7" s="27">
        <v>790.47394999999995</v>
      </c>
      <c r="V7" s="28">
        <f t="shared" si="9"/>
        <v>7.8249527767486846</v>
      </c>
      <c r="W7" s="47">
        <v>754.23893999999996</v>
      </c>
      <c r="X7" s="48">
        <f t="shared" si="10"/>
        <v>7.8464954355180874</v>
      </c>
      <c r="Z7" s="92">
        <f t="shared" si="11"/>
        <v>7.8547665273093115</v>
      </c>
    </row>
    <row r="8" spans="1:28" x14ac:dyDescent="0.25">
      <c r="B8" s="9">
        <v>16</v>
      </c>
      <c r="C8" s="11">
        <v>416.85750000000002</v>
      </c>
      <c r="D8" s="12">
        <f t="shared" si="0"/>
        <v>15.219358725703627</v>
      </c>
      <c r="E8" s="15">
        <v>400.87011000000001</v>
      </c>
      <c r="F8" s="16">
        <f t="shared" si="1"/>
        <v>15.239784078688231</v>
      </c>
      <c r="G8" s="19">
        <v>82.123540000000006</v>
      </c>
      <c r="H8" s="20">
        <f t="shared" si="2"/>
        <v>15.081660020987892</v>
      </c>
      <c r="I8" s="23">
        <v>252.37853000000001</v>
      </c>
      <c r="J8" s="24">
        <f t="shared" si="3"/>
        <v>15.076838033726562</v>
      </c>
      <c r="K8" s="47">
        <v>15.266859999999999</v>
      </c>
      <c r="L8" s="48">
        <f t="shared" si="4"/>
        <v>14.771155299780048</v>
      </c>
      <c r="M8" s="31">
        <v>104.86624</v>
      </c>
      <c r="N8" s="32">
        <f t="shared" si="5"/>
        <v>14.80001466630252</v>
      </c>
      <c r="O8" s="35">
        <v>330.64924000000002</v>
      </c>
      <c r="P8" s="36">
        <f t="shared" si="6"/>
        <v>15.097743336715364</v>
      </c>
      <c r="Q8" s="39">
        <v>102.10281000000001</v>
      </c>
      <c r="R8" s="40">
        <f t="shared" si="7"/>
        <v>14.966279282617196</v>
      </c>
      <c r="S8" s="43">
        <v>72.71696</v>
      </c>
      <c r="T8" s="44">
        <f t="shared" si="8"/>
        <v>15.013414064614363</v>
      </c>
      <c r="U8" s="27">
        <v>406.64362</v>
      </c>
      <c r="V8" s="28">
        <f t="shared" si="9"/>
        <v>15.210914485760284</v>
      </c>
      <c r="W8" s="47">
        <v>390.88560000000001</v>
      </c>
      <c r="X8" s="48">
        <f t="shared" si="10"/>
        <v>15.140318292615538</v>
      </c>
      <c r="Z8" s="92">
        <f t="shared" si="11"/>
        <v>15.056134571591963</v>
      </c>
    </row>
    <row r="9" spans="1:28" ht="15.75" thickBot="1" x14ac:dyDescent="0.3">
      <c r="B9" s="10">
        <v>32</v>
      </c>
      <c r="C9" s="13">
        <v>227.58150000000001</v>
      </c>
      <c r="D9" s="14">
        <f t="shared" si="0"/>
        <v>27.877063074107514</v>
      </c>
      <c r="E9" s="17">
        <v>214.18790000000001</v>
      </c>
      <c r="F9" s="18">
        <f t="shared" si="1"/>
        <v>28.522497862857797</v>
      </c>
      <c r="G9" s="21">
        <v>45.179659999999998</v>
      </c>
      <c r="H9" s="22">
        <f t="shared" si="2"/>
        <v>27.414090986961835</v>
      </c>
      <c r="I9" s="25">
        <v>135.40665999999999</v>
      </c>
      <c r="J9" s="26">
        <f t="shared" si="3"/>
        <v>28.101056624541219</v>
      </c>
      <c r="K9" s="49">
        <v>9.0215899999999998</v>
      </c>
      <c r="L9" s="50">
        <f t="shared" si="4"/>
        <v>24.996609245155234</v>
      </c>
      <c r="M9" s="33">
        <v>56.578319999999998</v>
      </c>
      <c r="N9" s="34">
        <f t="shared" si="5"/>
        <v>27.431388736887204</v>
      </c>
      <c r="O9" s="37">
        <v>181.62129999999999</v>
      </c>
      <c r="P9" s="38">
        <f t="shared" si="6"/>
        <v>27.486078780407365</v>
      </c>
      <c r="Q9" s="41">
        <v>54.212049999999998</v>
      </c>
      <c r="R9" s="42">
        <f t="shared" si="7"/>
        <v>28.187444857739195</v>
      </c>
      <c r="S9" s="45">
        <v>40.928080000000001</v>
      </c>
      <c r="T9" s="46">
        <f t="shared" si="8"/>
        <v>26.674347538413723</v>
      </c>
      <c r="U9" s="29">
        <v>218.93725000000001</v>
      </c>
      <c r="V9" s="30">
        <f t="shared" si="9"/>
        <v>28.252028058267836</v>
      </c>
      <c r="W9" s="49">
        <v>210.65416999999999</v>
      </c>
      <c r="X9" s="50">
        <f t="shared" si="10"/>
        <v>28.094067162306832</v>
      </c>
      <c r="Z9" s="92">
        <f t="shared" si="11"/>
        <v>27.548788447967794</v>
      </c>
    </row>
    <row r="11" spans="1:28" ht="15.75" thickBot="1" x14ac:dyDescent="0.3"/>
    <row r="12" spans="1:28" ht="21.95" customHeight="1" thickBot="1" x14ac:dyDescent="0.3">
      <c r="B12" s="113" t="s">
        <v>41</v>
      </c>
      <c r="C12" s="114" t="s">
        <v>3</v>
      </c>
      <c r="D12" s="114" t="s">
        <v>5</v>
      </c>
      <c r="E12" s="114" t="s">
        <v>6</v>
      </c>
      <c r="F12" s="114" t="s">
        <v>7</v>
      </c>
      <c r="G12" s="114" t="s">
        <v>8</v>
      </c>
      <c r="H12" s="114" t="s">
        <v>9</v>
      </c>
      <c r="I12" s="114" t="s">
        <v>10</v>
      </c>
      <c r="J12" s="114" t="s">
        <v>11</v>
      </c>
      <c r="K12" s="114" t="s">
        <v>12</v>
      </c>
      <c r="L12" s="114" t="s">
        <v>13</v>
      </c>
      <c r="M12" s="115" t="s">
        <v>4</v>
      </c>
      <c r="O12" s="104" t="s">
        <v>41</v>
      </c>
      <c r="P12" s="105" t="s">
        <v>15</v>
      </c>
      <c r="Q12" s="103" t="s">
        <v>17</v>
      </c>
    </row>
    <row r="13" spans="1:28" ht="21.95" customHeight="1" thickBot="1" x14ac:dyDescent="0.3">
      <c r="B13" s="7" t="s">
        <v>3</v>
      </c>
      <c r="C13" s="96">
        <v>0</v>
      </c>
      <c r="D13" s="95">
        <v>3.708501</v>
      </c>
      <c r="E13" s="95">
        <v>11.017976000000001</v>
      </c>
      <c r="F13" s="95">
        <v>15.069315</v>
      </c>
      <c r="G13" s="95">
        <v>8.8101599999999998</v>
      </c>
      <c r="H13" s="95">
        <v>15.717249000000001</v>
      </c>
      <c r="I13" s="95">
        <v>7.9499180000000003</v>
      </c>
      <c r="J13" s="97">
        <v>3.113645</v>
      </c>
      <c r="K13" s="95">
        <v>9.0983169999999998</v>
      </c>
      <c r="L13" s="95">
        <v>12.853278</v>
      </c>
      <c r="M13" s="98">
        <v>15.432489</v>
      </c>
      <c r="O13" s="104" t="s">
        <v>3</v>
      </c>
      <c r="P13" s="109">
        <v>9478</v>
      </c>
      <c r="Q13" s="106" t="s">
        <v>18</v>
      </c>
    </row>
    <row r="14" spans="1:28" ht="21.95" customHeight="1" thickBot="1" x14ac:dyDescent="0.3">
      <c r="B14" s="7" t="s">
        <v>5</v>
      </c>
      <c r="C14" s="97">
        <v>3.708501</v>
      </c>
      <c r="D14" s="96">
        <v>0</v>
      </c>
      <c r="E14" s="95">
        <v>14.143967999999999</v>
      </c>
      <c r="F14" s="95">
        <v>11.963168</v>
      </c>
      <c r="G14" s="95">
        <v>7.348312</v>
      </c>
      <c r="H14" s="95">
        <v>18.627376999999999</v>
      </c>
      <c r="I14" s="95">
        <v>10.534774000000001</v>
      </c>
      <c r="J14" s="95">
        <v>6.1968019999999999</v>
      </c>
      <c r="K14" s="95">
        <v>9.5868249999999993</v>
      </c>
      <c r="L14" s="95">
        <v>13.231009999999999</v>
      </c>
      <c r="M14" s="98">
        <v>18.51323</v>
      </c>
      <c r="O14" s="104" t="s">
        <v>5</v>
      </c>
      <c r="P14" s="109">
        <v>1687</v>
      </c>
      <c r="Q14" s="107" t="s">
        <v>19</v>
      </c>
    </row>
    <row r="15" spans="1:28" ht="21.95" customHeight="1" thickBot="1" x14ac:dyDescent="0.3">
      <c r="B15" s="7" t="s">
        <v>6</v>
      </c>
      <c r="C15" s="95">
        <v>11.017976000000001</v>
      </c>
      <c r="D15" s="95">
        <v>14.143967999999999</v>
      </c>
      <c r="E15" s="96">
        <v>0</v>
      </c>
      <c r="F15" s="95">
        <v>26.085691000000001</v>
      </c>
      <c r="G15" s="95">
        <v>16.468078999999999</v>
      </c>
      <c r="H15" s="95">
        <v>6.7052069999999997</v>
      </c>
      <c r="I15" s="95">
        <v>7.9040299999999997</v>
      </c>
      <c r="J15" s="95">
        <v>8.064584</v>
      </c>
      <c r="K15" s="95">
        <v>13.836762999999999</v>
      </c>
      <c r="L15" s="95">
        <v>16.402566</v>
      </c>
      <c r="M15" s="99">
        <v>4.4361519999999999</v>
      </c>
      <c r="O15" s="104" t="s">
        <v>6</v>
      </c>
      <c r="P15" s="109">
        <v>5538</v>
      </c>
      <c r="Q15" s="108" t="s">
        <v>20</v>
      </c>
      <c r="W15" s="6"/>
      <c r="X15" s="6"/>
      <c r="Y15" s="6"/>
      <c r="Z15" s="6"/>
      <c r="AA15" s="6"/>
      <c r="AB15" s="6"/>
    </row>
    <row r="16" spans="1:28" ht="21.95" customHeight="1" thickBot="1" x14ac:dyDescent="0.3">
      <c r="B16" s="7" t="s">
        <v>7</v>
      </c>
      <c r="C16" s="95">
        <v>15.069315</v>
      </c>
      <c r="D16" s="97">
        <v>11.963168</v>
      </c>
      <c r="E16" s="95">
        <v>26.085691000000001</v>
      </c>
      <c r="F16" s="96">
        <v>0</v>
      </c>
      <c r="G16" s="95">
        <v>13.412691000000001</v>
      </c>
      <c r="H16" s="95">
        <v>30.326366</v>
      </c>
      <c r="I16" s="95">
        <v>21.746663999999999</v>
      </c>
      <c r="J16" s="95">
        <v>18.150805999999999</v>
      </c>
      <c r="K16" s="95">
        <v>18.257642000000001</v>
      </c>
      <c r="L16" s="95">
        <v>20.360185000000001</v>
      </c>
      <c r="M16" s="98">
        <v>30.473040999999998</v>
      </c>
      <c r="O16" s="104" t="s">
        <v>7</v>
      </c>
      <c r="P16" s="109">
        <v>301</v>
      </c>
      <c r="Q16" s="108" t="s">
        <v>21</v>
      </c>
      <c r="W16" s="6"/>
      <c r="X16" s="6"/>
      <c r="Y16" s="6"/>
      <c r="Z16" s="6"/>
      <c r="AA16" s="6"/>
      <c r="AB16" s="6"/>
    </row>
    <row r="17" spans="2:28" ht="21.95" customHeight="1" thickBot="1" x14ac:dyDescent="0.3">
      <c r="B17" s="7" t="s">
        <v>8</v>
      </c>
      <c r="C17" s="95">
        <v>8.8101599999999998</v>
      </c>
      <c r="D17" s="97">
        <v>7.348312</v>
      </c>
      <c r="E17" s="95">
        <v>16.468078999999999</v>
      </c>
      <c r="F17" s="95">
        <v>13.412691000000001</v>
      </c>
      <c r="G17" s="96">
        <v>0</v>
      </c>
      <c r="H17" s="95">
        <v>19.365057</v>
      </c>
      <c r="I17" s="95">
        <v>15.565144</v>
      </c>
      <c r="J17" s="95">
        <v>10.072918</v>
      </c>
      <c r="K17" s="95">
        <v>15.235410999999999</v>
      </c>
      <c r="L17" s="95">
        <v>18.560316</v>
      </c>
      <c r="M17" s="98">
        <v>19.901475000000001</v>
      </c>
      <c r="O17" s="104" t="s">
        <v>8</v>
      </c>
      <c r="P17" s="109">
        <v>2135</v>
      </c>
      <c r="Q17" s="108" t="s">
        <v>22</v>
      </c>
      <c r="W17" s="6"/>
      <c r="X17" s="6"/>
      <c r="Y17" s="6"/>
      <c r="Z17" s="6"/>
      <c r="AA17" s="6"/>
      <c r="AB17" s="6"/>
    </row>
    <row r="18" spans="2:28" ht="21.95" customHeight="1" thickBot="1" x14ac:dyDescent="0.3">
      <c r="B18" s="7" t="s">
        <v>9</v>
      </c>
      <c r="C18" s="95">
        <v>15.717249000000001</v>
      </c>
      <c r="D18" s="95">
        <v>18.627376999999999</v>
      </c>
      <c r="E18" s="95">
        <v>6.7052069999999997</v>
      </c>
      <c r="F18" s="95">
        <v>30.326366</v>
      </c>
      <c r="G18" s="95">
        <v>19.365057</v>
      </c>
      <c r="H18" s="96">
        <v>0</v>
      </c>
      <c r="I18" s="95">
        <v>14.009862999999999</v>
      </c>
      <c r="J18" s="95">
        <v>12.783825999999999</v>
      </c>
      <c r="K18" s="95">
        <v>19.916284000000001</v>
      </c>
      <c r="L18" s="95">
        <v>22.812947999999999</v>
      </c>
      <c r="M18" s="99">
        <v>5.7946759999999999</v>
      </c>
      <c r="O18" s="104" t="s">
        <v>9</v>
      </c>
      <c r="P18" s="109">
        <v>7573</v>
      </c>
      <c r="Q18" s="108" t="s">
        <v>23</v>
      </c>
      <c r="W18" s="6"/>
      <c r="X18" s="6"/>
      <c r="Y18" s="6"/>
      <c r="Z18" s="6"/>
      <c r="AA18" s="6"/>
      <c r="AB18" s="6"/>
    </row>
    <row r="19" spans="2:28" ht="21.95" customHeight="1" thickBot="1" x14ac:dyDescent="0.3">
      <c r="B19" s="7" t="s">
        <v>10</v>
      </c>
      <c r="C19" s="95">
        <v>7.9499180000000003</v>
      </c>
      <c r="D19" s="95">
        <v>10.534774000000001</v>
      </c>
      <c r="E19" s="95">
        <v>7.9040299999999997</v>
      </c>
      <c r="F19" s="95">
        <v>21.746663999999999</v>
      </c>
      <c r="G19" s="95">
        <v>15.565144</v>
      </c>
      <c r="H19" s="95">
        <v>14.009862999999999</v>
      </c>
      <c r="I19" s="96">
        <v>0</v>
      </c>
      <c r="J19" s="97">
        <v>6.5823450000000001</v>
      </c>
      <c r="K19" s="95">
        <v>6.7725020000000002</v>
      </c>
      <c r="L19" s="95">
        <v>8.9502500000000005</v>
      </c>
      <c r="M19" s="98">
        <v>10.982179</v>
      </c>
      <c r="O19" s="104" t="s">
        <v>10</v>
      </c>
      <c r="P19" s="109">
        <v>2087</v>
      </c>
      <c r="Q19" s="108" t="s">
        <v>24</v>
      </c>
      <c r="W19" s="6"/>
      <c r="X19" s="6"/>
      <c r="Y19" s="6"/>
      <c r="Z19" s="6"/>
      <c r="AA19" s="6"/>
      <c r="AB19" s="6"/>
    </row>
    <row r="20" spans="2:28" ht="21.95" customHeight="1" thickBot="1" x14ac:dyDescent="0.3">
      <c r="B20" s="7" t="s">
        <v>11</v>
      </c>
      <c r="C20" s="97">
        <v>3.113645</v>
      </c>
      <c r="D20" s="95">
        <v>6.1968019999999999</v>
      </c>
      <c r="E20" s="95">
        <v>8.064584</v>
      </c>
      <c r="F20" s="95">
        <v>18.150805999999999</v>
      </c>
      <c r="G20" s="95">
        <v>10.072918</v>
      </c>
      <c r="H20" s="95">
        <v>12.783825999999999</v>
      </c>
      <c r="I20" s="95">
        <v>6.5823450000000001</v>
      </c>
      <c r="J20" s="96">
        <v>0</v>
      </c>
      <c r="K20" s="95">
        <v>9.5082850000000008</v>
      </c>
      <c r="L20" s="95">
        <v>13.17277</v>
      </c>
      <c r="M20" s="98">
        <v>12.330344</v>
      </c>
      <c r="O20" s="104" t="s">
        <v>11</v>
      </c>
      <c r="P20" s="109">
        <v>1480</v>
      </c>
      <c r="Q20" s="108" t="s">
        <v>25</v>
      </c>
      <c r="W20" s="6"/>
      <c r="X20" s="6"/>
      <c r="Y20" s="6"/>
      <c r="Z20" s="6"/>
      <c r="AA20" s="6"/>
      <c r="AB20" s="6"/>
    </row>
    <row r="21" spans="2:28" ht="21.95" customHeight="1" thickBot="1" x14ac:dyDescent="0.3">
      <c r="B21" s="7" t="s">
        <v>12</v>
      </c>
      <c r="C21" s="95">
        <v>9.0983169999999998</v>
      </c>
      <c r="D21" s="95">
        <v>9.5868249999999993</v>
      </c>
      <c r="E21" s="95">
        <v>13.836762999999999</v>
      </c>
      <c r="F21" s="95">
        <v>18.257642000000001</v>
      </c>
      <c r="G21" s="95">
        <v>15.235410999999999</v>
      </c>
      <c r="H21" s="95">
        <v>19.916284000000001</v>
      </c>
      <c r="I21" s="95">
        <v>6.7725020000000002</v>
      </c>
      <c r="J21" s="95">
        <v>9.5082850000000008</v>
      </c>
      <c r="K21" s="96">
        <v>0</v>
      </c>
      <c r="L21" s="97">
        <v>3.893904</v>
      </c>
      <c r="M21" s="98">
        <v>16.919685999999999</v>
      </c>
      <c r="O21" s="104" t="s">
        <v>12</v>
      </c>
      <c r="P21" s="109">
        <v>9757</v>
      </c>
      <c r="Q21" s="107" t="s">
        <v>26</v>
      </c>
      <c r="W21" s="6"/>
      <c r="X21" s="6"/>
      <c r="Y21" s="6"/>
      <c r="Z21" s="6"/>
      <c r="AA21" s="6"/>
      <c r="AB21" s="6"/>
    </row>
    <row r="22" spans="2:28" ht="21.95" customHeight="1" thickBot="1" x14ac:dyDescent="0.3">
      <c r="B22" s="7" t="s">
        <v>13</v>
      </c>
      <c r="C22" s="95">
        <v>12.853278</v>
      </c>
      <c r="D22" s="95">
        <v>13.231009999999999</v>
      </c>
      <c r="E22" s="95">
        <v>16.402566</v>
      </c>
      <c r="F22" s="95">
        <v>20.360185000000001</v>
      </c>
      <c r="G22" s="95">
        <v>18.560316</v>
      </c>
      <c r="H22" s="95">
        <v>22.812947999999999</v>
      </c>
      <c r="I22" s="95">
        <v>8.9502500000000005</v>
      </c>
      <c r="J22" s="95">
        <v>13.17277</v>
      </c>
      <c r="K22" s="97">
        <v>3.893904</v>
      </c>
      <c r="L22" s="96">
        <v>0</v>
      </c>
      <c r="M22" s="98">
        <v>19.180605</v>
      </c>
      <c r="O22" s="104" t="s">
        <v>13</v>
      </c>
      <c r="P22" s="109">
        <v>9239</v>
      </c>
      <c r="Q22" s="108" t="s">
        <v>27</v>
      </c>
      <c r="W22" s="6"/>
      <c r="X22" s="6"/>
      <c r="Y22" s="6"/>
      <c r="Z22" s="6"/>
      <c r="AA22" s="6"/>
      <c r="AB22" s="6"/>
    </row>
    <row r="23" spans="2:28" ht="21.95" customHeight="1" thickBot="1" x14ac:dyDescent="0.3">
      <c r="B23" s="8" t="s">
        <v>4</v>
      </c>
      <c r="C23" s="100">
        <v>15.432489</v>
      </c>
      <c r="D23" s="100">
        <v>18.51323</v>
      </c>
      <c r="E23" s="101">
        <v>4.4361519999999999</v>
      </c>
      <c r="F23" s="100">
        <v>30.473040999999998</v>
      </c>
      <c r="G23" s="100">
        <v>19.901475000000001</v>
      </c>
      <c r="H23" s="100">
        <v>5.7946759999999999</v>
      </c>
      <c r="I23" s="100">
        <v>10.982179</v>
      </c>
      <c r="J23" s="100">
        <v>12.330344</v>
      </c>
      <c r="K23" s="100">
        <v>16.919685999999999</v>
      </c>
      <c r="L23" s="100">
        <v>19.180605</v>
      </c>
      <c r="M23" s="102">
        <v>0</v>
      </c>
      <c r="O23" s="104" t="s">
        <v>4</v>
      </c>
      <c r="P23" s="109">
        <v>10050</v>
      </c>
      <c r="Q23" s="106" t="s">
        <v>28</v>
      </c>
      <c r="W23" s="6"/>
      <c r="X23" s="6"/>
      <c r="Y23" s="6"/>
      <c r="Z23" s="6"/>
      <c r="AA23" s="6"/>
      <c r="AB23" s="6"/>
    </row>
    <row r="24" spans="2:28" x14ac:dyDescent="0.25">
      <c r="W24" s="6"/>
      <c r="X24" s="6"/>
      <c r="Y24" s="6"/>
      <c r="Z24" s="6"/>
      <c r="AA24" s="6"/>
      <c r="AB24" s="6"/>
    </row>
    <row r="25" spans="2:28" x14ac:dyDescent="0.25">
      <c r="W25" s="6"/>
      <c r="X25" s="6"/>
      <c r="Y25" s="6"/>
      <c r="Z25" s="6"/>
      <c r="AA25" s="6"/>
      <c r="AB25" s="6"/>
    </row>
    <row r="26" spans="2:28" x14ac:dyDescent="0.25">
      <c r="C26" s="110">
        <f t="shared" ref="C26:C31" si="12">SUM(C4,E4,G4,I4,K4,M4,O4,Q4,S4,U4,W4)</f>
        <v>38990.078420000005</v>
      </c>
      <c r="D26" s="111">
        <f>$C$26/$C26</f>
        <v>1</v>
      </c>
      <c r="E26" s="111">
        <f>D26/B4</f>
        <v>1</v>
      </c>
    </row>
    <row r="27" spans="2:28" x14ac:dyDescent="0.25">
      <c r="C27" s="110">
        <f t="shared" si="12"/>
        <v>19594.116900000001</v>
      </c>
      <c r="D27" s="111">
        <f>$C$26/$C27</f>
        <v>1.9898869961319872</v>
      </c>
      <c r="E27" s="111">
        <f t="shared" ref="E27:E31" si="13">D27/B5</f>
        <v>0.99494349806599358</v>
      </c>
    </row>
    <row r="28" spans="2:28" x14ac:dyDescent="0.25">
      <c r="C28" s="110">
        <f t="shared" si="12"/>
        <v>9795.5229200000012</v>
      </c>
      <c r="D28" s="111">
        <f t="shared" ref="D28:D31" si="14">$C$26/$C28</f>
        <v>3.9803978550641785</v>
      </c>
      <c r="E28" s="111">
        <f t="shared" si="13"/>
        <v>0.99509946376604463</v>
      </c>
    </row>
    <row r="29" spans="2:28" x14ac:dyDescent="0.25">
      <c r="C29" s="110">
        <f t="shared" si="12"/>
        <v>4950.0496800000001</v>
      </c>
      <c r="D29" s="111">
        <f t="shared" si="14"/>
        <v>7.8767044657216463</v>
      </c>
      <c r="E29" s="111">
        <f t="shared" si="13"/>
        <v>0.98458805821520579</v>
      </c>
    </row>
    <row r="30" spans="2:28" x14ac:dyDescent="0.25">
      <c r="C30" s="110">
        <f t="shared" si="12"/>
        <v>2575.3610100000001</v>
      </c>
      <c r="D30" s="111">
        <f t="shared" si="14"/>
        <v>15.139655476883998</v>
      </c>
      <c r="E30" s="111">
        <f t="shared" si="13"/>
        <v>0.9462284673052499</v>
      </c>
    </row>
    <row r="31" spans="2:28" x14ac:dyDescent="0.25">
      <c r="C31" s="110">
        <f t="shared" si="12"/>
        <v>1394.3084799999999</v>
      </c>
      <c r="D31" s="111">
        <f t="shared" si="14"/>
        <v>27.963738999851746</v>
      </c>
      <c r="E31" s="111">
        <f t="shared" si="13"/>
        <v>0.87386684374536705</v>
      </c>
    </row>
  </sheetData>
  <mergeCells count="12">
    <mergeCell ref="M2:N2"/>
    <mergeCell ref="C2:D2"/>
    <mergeCell ref="E2:F2"/>
    <mergeCell ref="G2:H2"/>
    <mergeCell ref="I2:J2"/>
    <mergeCell ref="K2:L2"/>
    <mergeCell ref="Z2:Z3"/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9DAA-2991-43F5-87EB-407D43864F47}">
  <dimension ref="A1:G16"/>
  <sheetViews>
    <sheetView workbookViewId="0">
      <selection activeCell="I7" sqref="I7"/>
    </sheetView>
  </sheetViews>
  <sheetFormatPr defaultRowHeight="15" x14ac:dyDescent="0.25"/>
  <cols>
    <col min="1" max="1" width="15.7109375" customWidth="1"/>
    <col min="2" max="3" width="22.7109375" customWidth="1"/>
    <col min="4" max="5" width="15.7109375" customWidth="1"/>
    <col min="6" max="7" width="20.7109375" customWidth="1"/>
  </cols>
  <sheetData>
    <row r="1" spans="1:7" ht="20.100000000000001" customHeight="1" x14ac:dyDescent="0.25">
      <c r="A1" s="117" t="s">
        <v>0</v>
      </c>
      <c r="B1" s="117" t="s">
        <v>42</v>
      </c>
      <c r="C1" s="117" t="s">
        <v>43</v>
      </c>
      <c r="D1" s="118"/>
      <c r="E1" s="117" t="s">
        <v>0</v>
      </c>
      <c r="F1" s="117" t="s">
        <v>42</v>
      </c>
      <c r="G1" s="117" t="s">
        <v>43</v>
      </c>
    </row>
    <row r="2" spans="1:7" ht="20.100000000000001" customHeight="1" x14ac:dyDescent="0.25">
      <c r="A2" s="112">
        <v>1</v>
      </c>
      <c r="B2" s="116"/>
      <c r="C2" s="116"/>
      <c r="E2" s="112">
        <v>1</v>
      </c>
      <c r="F2" s="116"/>
      <c r="G2" s="116"/>
    </row>
    <row r="3" spans="1:7" ht="20.100000000000001" customHeight="1" x14ac:dyDescent="0.25">
      <c r="A3" s="112">
        <v>2</v>
      </c>
      <c r="B3" s="116"/>
      <c r="C3" s="116"/>
      <c r="E3" s="112">
        <v>2</v>
      </c>
      <c r="F3" s="116"/>
      <c r="G3" s="116"/>
    </row>
    <row r="4" spans="1:7" ht="20.100000000000001" customHeight="1" x14ac:dyDescent="0.25">
      <c r="A4" s="112">
        <v>4</v>
      </c>
      <c r="B4" s="116"/>
      <c r="C4" s="116"/>
      <c r="E4" s="112">
        <v>4</v>
      </c>
      <c r="F4" s="116"/>
      <c r="G4" s="116"/>
    </row>
    <row r="5" spans="1:7" ht="20.100000000000001" customHeight="1" x14ac:dyDescent="0.25">
      <c r="A5" s="112">
        <v>8</v>
      </c>
      <c r="B5" s="116"/>
      <c r="C5" s="116"/>
      <c r="E5" s="112">
        <v>8</v>
      </c>
      <c r="F5" s="116"/>
      <c r="G5" s="116"/>
    </row>
    <row r="6" spans="1:7" ht="20.100000000000001" customHeight="1" x14ac:dyDescent="0.25">
      <c r="A6" s="112">
        <v>16</v>
      </c>
      <c r="B6" s="116"/>
      <c r="C6" s="116"/>
      <c r="E6" s="112">
        <v>16</v>
      </c>
      <c r="F6" s="116"/>
      <c r="G6" s="116"/>
    </row>
    <row r="7" spans="1:7" ht="20.100000000000001" customHeight="1" x14ac:dyDescent="0.25">
      <c r="A7" s="112">
        <v>32</v>
      </c>
      <c r="B7" s="116"/>
      <c r="C7" s="116"/>
      <c r="E7" s="112">
        <v>32</v>
      </c>
      <c r="F7" s="116"/>
      <c r="G7" s="116"/>
    </row>
    <row r="10" spans="1:7" ht="20.100000000000001" customHeight="1" x14ac:dyDescent="0.25">
      <c r="A10" s="117" t="s">
        <v>0</v>
      </c>
      <c r="B10" s="117" t="s">
        <v>1</v>
      </c>
      <c r="C10" s="117" t="s">
        <v>16</v>
      </c>
      <c r="D10" s="118"/>
      <c r="E10" s="117" t="s">
        <v>0</v>
      </c>
      <c r="F10" s="117" t="s">
        <v>1</v>
      </c>
      <c r="G10" s="117" t="s">
        <v>16</v>
      </c>
    </row>
    <row r="11" spans="1:7" ht="20.100000000000001" customHeight="1" x14ac:dyDescent="0.25">
      <c r="A11" s="112">
        <v>1</v>
      </c>
      <c r="B11" s="116"/>
      <c r="C11" s="116"/>
      <c r="E11" s="112">
        <v>1</v>
      </c>
      <c r="F11" s="116"/>
      <c r="G11" s="116"/>
    </row>
    <row r="12" spans="1:7" ht="20.100000000000001" customHeight="1" x14ac:dyDescent="0.25">
      <c r="A12" s="112">
        <v>2</v>
      </c>
      <c r="B12" s="116"/>
      <c r="C12" s="116"/>
      <c r="E12" s="112">
        <v>2</v>
      </c>
      <c r="F12" s="116"/>
      <c r="G12" s="116"/>
    </row>
    <row r="13" spans="1:7" ht="20.100000000000001" customHeight="1" x14ac:dyDescent="0.25">
      <c r="A13" s="112">
        <v>4</v>
      </c>
      <c r="B13" s="116"/>
      <c r="C13" s="116"/>
      <c r="E13" s="112">
        <v>4</v>
      </c>
      <c r="F13" s="116"/>
      <c r="G13" s="116"/>
    </row>
    <row r="14" spans="1:7" ht="20.100000000000001" customHeight="1" x14ac:dyDescent="0.25">
      <c r="A14" s="112">
        <v>8</v>
      </c>
      <c r="B14" s="116"/>
      <c r="C14" s="116"/>
      <c r="E14" s="112">
        <v>8</v>
      </c>
      <c r="F14" s="116"/>
      <c r="G14" s="116"/>
    </row>
    <row r="15" spans="1:7" ht="20.100000000000001" customHeight="1" x14ac:dyDescent="0.25">
      <c r="A15" s="112">
        <v>16</v>
      </c>
      <c r="B15" s="116"/>
      <c r="C15" s="116"/>
      <c r="E15" s="112">
        <v>16</v>
      </c>
      <c r="F15" s="116"/>
      <c r="G15" s="116"/>
    </row>
    <row r="16" spans="1:7" ht="20.100000000000001" customHeight="1" x14ac:dyDescent="0.25">
      <c r="A16" s="112">
        <v>32</v>
      </c>
      <c r="B16" s="116"/>
      <c r="C16" s="116"/>
      <c r="E16" s="112">
        <v>32</v>
      </c>
      <c r="F16" s="116"/>
      <c r="G16" s="1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639-D711-4401-9A17-667215A201F8}">
  <dimension ref="B1:T36"/>
  <sheetViews>
    <sheetView tabSelected="1" topLeftCell="A25" zoomScaleNormal="100" workbookViewId="0">
      <selection activeCell="R45" sqref="R45"/>
    </sheetView>
  </sheetViews>
  <sheetFormatPr defaultRowHeight="15" x14ac:dyDescent="0.25"/>
  <cols>
    <col min="2" max="23" width="10.7109375" customWidth="1"/>
  </cols>
  <sheetData>
    <row r="1" spans="2:20" ht="15.75" thickBot="1" x14ac:dyDescent="0.3"/>
    <row r="2" spans="2:20" ht="15.75" thickBot="1" x14ac:dyDescent="0.3">
      <c r="C2" s="140" t="s">
        <v>29</v>
      </c>
      <c r="D2" s="141"/>
      <c r="E2" s="140" t="s">
        <v>30</v>
      </c>
      <c r="F2" s="141"/>
      <c r="G2" s="140" t="s">
        <v>31</v>
      </c>
      <c r="H2" s="141"/>
      <c r="I2" s="140" t="s">
        <v>32</v>
      </c>
      <c r="J2" s="141"/>
      <c r="K2" s="140" t="s">
        <v>33</v>
      </c>
      <c r="L2" s="141"/>
      <c r="M2" s="140" t="s">
        <v>34</v>
      </c>
      <c r="N2" s="141"/>
      <c r="O2" s="140" t="s">
        <v>35</v>
      </c>
      <c r="P2" s="141"/>
      <c r="Q2" s="140" t="s">
        <v>36</v>
      </c>
      <c r="R2" s="141"/>
      <c r="S2" s="140" t="s">
        <v>37</v>
      </c>
      <c r="T2" s="141"/>
    </row>
    <row r="3" spans="2:20" ht="15.75" thickBot="1" x14ac:dyDescent="0.3">
      <c r="B3" s="91" t="s">
        <v>0</v>
      </c>
      <c r="C3" s="94" t="s">
        <v>2</v>
      </c>
      <c r="D3" s="71" t="s">
        <v>1</v>
      </c>
      <c r="E3" s="94" t="s">
        <v>2</v>
      </c>
      <c r="F3" s="71" t="s">
        <v>1</v>
      </c>
      <c r="G3" s="94" t="s">
        <v>2</v>
      </c>
      <c r="H3" s="71" t="s">
        <v>1</v>
      </c>
      <c r="I3" s="94" t="s">
        <v>2</v>
      </c>
      <c r="J3" s="71" t="s">
        <v>1</v>
      </c>
      <c r="K3" s="94" t="s">
        <v>2</v>
      </c>
      <c r="L3" s="71" t="s">
        <v>1</v>
      </c>
      <c r="M3" s="94" t="s">
        <v>2</v>
      </c>
      <c r="N3" s="71" t="s">
        <v>1</v>
      </c>
      <c r="O3" s="94" t="s">
        <v>2</v>
      </c>
      <c r="P3" s="71" t="s">
        <v>1</v>
      </c>
      <c r="Q3" s="94" t="s">
        <v>2</v>
      </c>
      <c r="R3" s="71" t="s">
        <v>1</v>
      </c>
      <c r="S3" s="94" t="s">
        <v>2</v>
      </c>
      <c r="T3" s="71" t="s">
        <v>1</v>
      </c>
    </row>
    <row r="4" spans="2:20" x14ac:dyDescent="0.25">
      <c r="B4" s="90">
        <v>1</v>
      </c>
      <c r="C4" s="121">
        <v>9648.1889900000006</v>
      </c>
      <c r="D4" s="52">
        <f t="shared" ref="D4:D9" si="0">$C$4/C4</f>
        <v>1</v>
      </c>
      <c r="E4" s="121">
        <v>9828.57006</v>
      </c>
      <c r="F4" s="52">
        <f>$E$4/E4</f>
        <v>1</v>
      </c>
      <c r="G4" s="121">
        <v>3889.8715200000001</v>
      </c>
      <c r="H4" s="52">
        <f>$G$4/G4</f>
        <v>1</v>
      </c>
      <c r="I4" s="121">
        <v>3882.84422</v>
      </c>
      <c r="J4" s="52">
        <f>$I$4/I4</f>
        <v>1</v>
      </c>
      <c r="K4" s="121">
        <v>3867.1659199999999</v>
      </c>
      <c r="L4" s="52">
        <f>$K$4/K4</f>
        <v>1</v>
      </c>
      <c r="M4" s="51">
        <v>3876.3068499999999</v>
      </c>
      <c r="N4" s="52">
        <f>$M$4/M4</f>
        <v>1</v>
      </c>
      <c r="O4" s="121">
        <v>3912.8974499999999</v>
      </c>
      <c r="P4" s="52">
        <f>$O$4/O4</f>
        <v>1</v>
      </c>
      <c r="Q4" s="51">
        <v>3895.4228899999998</v>
      </c>
      <c r="R4" s="52">
        <f>$Q$4/Q4</f>
        <v>1</v>
      </c>
      <c r="S4" s="51">
        <v>3881.6575800000001</v>
      </c>
      <c r="T4" s="52">
        <f>$S$4/S4</f>
        <v>1</v>
      </c>
    </row>
    <row r="5" spans="2:20" x14ac:dyDescent="0.25">
      <c r="B5" s="9">
        <v>2</v>
      </c>
      <c r="C5" s="122">
        <v>4844.0581400000001</v>
      </c>
      <c r="D5" s="12">
        <f t="shared" si="0"/>
        <v>1.991757470937374</v>
      </c>
      <c r="E5" s="148">
        <v>4880.4740599999996</v>
      </c>
      <c r="F5" s="52">
        <f t="shared" ref="F5:F9" si="1">$E$4/E5</f>
        <v>2.0138556089364812</v>
      </c>
      <c r="G5" s="122">
        <v>1944.91561</v>
      </c>
      <c r="H5" s="52">
        <f t="shared" ref="H5:H9" si="2">$G$4/G5</f>
        <v>2.0000207206933776</v>
      </c>
      <c r="I5" s="148">
        <v>1946.91227</v>
      </c>
      <c r="J5" s="52">
        <f t="shared" ref="J5:J9" si="3">$I$4/I5</f>
        <v>1.994360136217129</v>
      </c>
      <c r="K5" s="148">
        <v>1938.70751</v>
      </c>
      <c r="L5" s="52">
        <f t="shared" ref="L5:L9" si="4">$K$4/K5</f>
        <v>1.9947134366854544</v>
      </c>
      <c r="M5" s="11">
        <v>1928.5378000000001</v>
      </c>
      <c r="N5" s="52">
        <f t="shared" ref="N5:N9" si="5">$M$4/M5</f>
        <v>2.0099719331402266</v>
      </c>
      <c r="O5" s="148">
        <v>1970.8733</v>
      </c>
      <c r="P5" s="52">
        <f>$O$4/O5</f>
        <v>1.9853622503283188</v>
      </c>
      <c r="Q5" s="11">
        <v>1965.2411099999999</v>
      </c>
      <c r="R5" s="52">
        <f t="shared" ref="R5:R9" si="6">$Q$4/Q5</f>
        <v>1.9821602907543492</v>
      </c>
      <c r="S5" s="11">
        <v>1956.4107799999999</v>
      </c>
      <c r="T5" s="52">
        <f t="shared" ref="T5:T9" si="7">$S$4/S5</f>
        <v>1.984070840173964</v>
      </c>
    </row>
    <row r="6" spans="2:20" x14ac:dyDescent="0.25">
      <c r="B6" s="9">
        <v>4</v>
      </c>
      <c r="C6" s="122">
        <v>2422.7838000000002</v>
      </c>
      <c r="D6" s="12">
        <f t="shared" si="0"/>
        <v>3.9822740229648224</v>
      </c>
      <c r="E6" s="148">
        <v>2449.5697500000001</v>
      </c>
      <c r="F6" s="52">
        <f t="shared" si="1"/>
        <v>4.0123658695572963</v>
      </c>
      <c r="G6" s="122">
        <v>969.08708000000001</v>
      </c>
      <c r="H6" s="52">
        <f t="shared" si="2"/>
        <v>4.0139545767135809</v>
      </c>
      <c r="I6" s="148">
        <v>967.89457000000004</v>
      </c>
      <c r="J6" s="52">
        <f t="shared" si="3"/>
        <v>4.0116396355028625</v>
      </c>
      <c r="K6" s="148">
        <v>969.84556999999995</v>
      </c>
      <c r="L6" s="52">
        <f t="shared" si="4"/>
        <v>3.9874038090414747</v>
      </c>
      <c r="M6" s="11">
        <v>970.60870999999997</v>
      </c>
      <c r="N6" s="52">
        <f t="shared" si="5"/>
        <v>3.9936864465187005</v>
      </c>
      <c r="O6" s="148">
        <v>992.90569000000005</v>
      </c>
      <c r="P6" s="52">
        <f>$O$4/O6</f>
        <v>3.940855097728365</v>
      </c>
      <c r="Q6" s="11">
        <v>986.80582000000004</v>
      </c>
      <c r="R6" s="52">
        <f t="shared" si="6"/>
        <v>3.9475070080150112</v>
      </c>
      <c r="S6" s="11">
        <v>969.26736000000005</v>
      </c>
      <c r="T6" s="52">
        <f t="shared" si="7"/>
        <v>4.0047336165328007</v>
      </c>
    </row>
    <row r="7" spans="2:20" x14ac:dyDescent="0.25">
      <c r="B7" s="9">
        <v>8</v>
      </c>
      <c r="C7" s="122">
        <v>1226.7814800000001</v>
      </c>
      <c r="D7" s="12">
        <f t="shared" si="0"/>
        <v>7.8646353464677343</v>
      </c>
      <c r="E7" s="148">
        <v>1244.55807</v>
      </c>
      <c r="F7" s="52">
        <f t="shared" si="1"/>
        <v>7.8972370168312027</v>
      </c>
      <c r="G7" s="122">
        <v>491.86565000000002</v>
      </c>
      <c r="H7" s="52">
        <f t="shared" si="2"/>
        <v>7.908402467218437</v>
      </c>
      <c r="I7" s="148">
        <v>492.25612999999998</v>
      </c>
      <c r="J7" s="52">
        <f t="shared" si="3"/>
        <v>7.8878534636023732</v>
      </c>
      <c r="K7" s="148">
        <v>496.88452999999998</v>
      </c>
      <c r="L7" s="52">
        <f t="shared" si="4"/>
        <v>7.7828261628511557</v>
      </c>
      <c r="M7" s="11">
        <v>493.13634000000002</v>
      </c>
      <c r="N7" s="52">
        <f t="shared" si="5"/>
        <v>7.8605175396321423</v>
      </c>
      <c r="O7" s="148">
        <v>513.60062000000005</v>
      </c>
      <c r="P7" s="52">
        <f>$O$4/O7</f>
        <v>7.618560604541325</v>
      </c>
      <c r="Q7" s="11">
        <v>496.32400999999999</v>
      </c>
      <c r="R7" s="52">
        <f t="shared" si="6"/>
        <v>7.8485481490206368</v>
      </c>
      <c r="S7" s="11">
        <v>462.51418999999999</v>
      </c>
      <c r="T7" s="52">
        <f t="shared" si="7"/>
        <v>8.3925156544926764</v>
      </c>
    </row>
    <row r="8" spans="2:20" x14ac:dyDescent="0.25">
      <c r="B8" s="9">
        <v>16</v>
      </c>
      <c r="C8" s="119">
        <v>637.87539000000004</v>
      </c>
      <c r="D8" s="12">
        <f t="shared" si="0"/>
        <v>15.125507491361283</v>
      </c>
      <c r="E8" s="148">
        <v>645.52111000000002</v>
      </c>
      <c r="F8" s="52">
        <f t="shared" si="1"/>
        <v>15.225791856752755</v>
      </c>
      <c r="G8" s="119">
        <v>255.62191000000001</v>
      </c>
      <c r="H8" s="52">
        <f t="shared" si="2"/>
        <v>15.217285247575218</v>
      </c>
      <c r="I8" s="148">
        <v>257.14490000000001</v>
      </c>
      <c r="J8" s="52">
        <f t="shared" si="3"/>
        <v>15.099829784685598</v>
      </c>
      <c r="K8" s="148">
        <v>260.64782000000002</v>
      </c>
      <c r="L8" s="52">
        <f t="shared" si="4"/>
        <v>14.836747608324519</v>
      </c>
      <c r="M8" s="11">
        <v>257.21188999999998</v>
      </c>
      <c r="N8" s="52">
        <f t="shared" si="5"/>
        <v>15.070480800868109</v>
      </c>
      <c r="O8" s="148">
        <v>266.62407999999999</v>
      </c>
      <c r="P8" s="52">
        <f>$O$4/O8</f>
        <v>14.675709148250975</v>
      </c>
      <c r="Q8" s="11">
        <v>258.58794</v>
      </c>
      <c r="R8" s="52">
        <f t="shared" si="6"/>
        <v>15.064209452304697</v>
      </c>
      <c r="S8" s="11">
        <v>258.89652000000001</v>
      </c>
      <c r="T8" s="52">
        <f t="shared" si="7"/>
        <v>14.993085190948104</v>
      </c>
    </row>
    <row r="9" spans="2:20" ht="15.75" thickBot="1" x14ac:dyDescent="0.3">
      <c r="B9" s="10">
        <v>32</v>
      </c>
      <c r="C9" s="120">
        <v>338.8571</v>
      </c>
      <c r="D9" s="14">
        <f t="shared" si="0"/>
        <v>28.472736708187611</v>
      </c>
      <c r="E9" s="149">
        <v>345.09751999999997</v>
      </c>
      <c r="F9" s="52">
        <f t="shared" si="1"/>
        <v>28.48055836506736</v>
      </c>
      <c r="G9" s="120">
        <v>140.19716</v>
      </c>
      <c r="H9" s="52">
        <f t="shared" si="2"/>
        <v>27.745722666564717</v>
      </c>
      <c r="I9" s="149">
        <v>138.45311000000001</v>
      </c>
      <c r="J9" s="52">
        <f t="shared" si="3"/>
        <v>28.044470940378297</v>
      </c>
      <c r="K9" s="149">
        <v>138.35661999999999</v>
      </c>
      <c r="L9" s="52">
        <f t="shared" si="4"/>
        <v>27.950711140529453</v>
      </c>
      <c r="M9" s="13">
        <v>136.8664</v>
      </c>
      <c r="N9" s="52">
        <f t="shared" si="5"/>
        <v>28.321829535956233</v>
      </c>
      <c r="O9" s="149">
        <v>165.46951999999999</v>
      </c>
      <c r="P9" s="52">
        <f>$O$4/O9</f>
        <v>23.647239987158965</v>
      </c>
      <c r="Q9" s="13">
        <v>199.19370000000001</v>
      </c>
      <c r="R9" s="52">
        <f t="shared" si="6"/>
        <v>19.555954279678524</v>
      </c>
      <c r="S9" s="13">
        <v>163.13004000000001</v>
      </c>
      <c r="T9" s="52">
        <f t="shared" si="7"/>
        <v>23.794866843654301</v>
      </c>
    </row>
    <row r="10" spans="2:20" ht="15.75" thickBot="1" x14ac:dyDescent="0.3"/>
    <row r="11" spans="2:20" ht="15.75" thickBot="1" x14ac:dyDescent="0.3">
      <c r="B11" s="123" t="s">
        <v>0</v>
      </c>
      <c r="C11" s="124" t="s">
        <v>2</v>
      </c>
      <c r="D11" s="71" t="s">
        <v>1</v>
      </c>
      <c r="E11" s="71" t="s">
        <v>16</v>
      </c>
      <c r="Q11" s="104" t="s">
        <v>41</v>
      </c>
      <c r="R11" s="105" t="s">
        <v>15</v>
      </c>
      <c r="S11" s="103" t="s">
        <v>17</v>
      </c>
    </row>
    <row r="12" spans="2:20" ht="15.75" thickBot="1" x14ac:dyDescent="0.3">
      <c r="B12" s="125">
        <v>1</v>
      </c>
      <c r="C12" s="3">
        <f>SUM(C4,E4,G4,I4,K4,M4,O4,Q4,S4)</f>
        <v>46682.925479999998</v>
      </c>
      <c r="D12" s="52">
        <f>$C$12/C12</f>
        <v>1</v>
      </c>
      <c r="E12" s="52">
        <f>$D12/$B12</f>
        <v>1</v>
      </c>
      <c r="Q12" s="104" t="s">
        <v>29</v>
      </c>
      <c r="R12" s="109">
        <v>15002</v>
      </c>
      <c r="S12" s="106" t="s">
        <v>40</v>
      </c>
    </row>
    <row r="13" spans="2:20" ht="15.75" thickBot="1" x14ac:dyDescent="0.3">
      <c r="B13" s="125">
        <v>2</v>
      </c>
      <c r="C13" s="3">
        <f t="shared" ref="C13:C16" si="8">SUM(C5,E5,G5,I5,K5,M5,O5,Q5,S5)</f>
        <v>23376.130579999997</v>
      </c>
      <c r="D13" s="52">
        <f t="shared" ref="D13:E17" si="9">$C$12/C13</f>
        <v>1.9970339111615283</v>
      </c>
      <c r="E13" s="52">
        <f>$D13/$B13</f>
        <v>0.99851695558076414</v>
      </c>
      <c r="Q13" s="104" t="s">
        <v>30</v>
      </c>
      <c r="R13" s="109">
        <v>15198</v>
      </c>
      <c r="S13" s="107" t="s">
        <v>39</v>
      </c>
    </row>
    <row r="14" spans="2:20" ht="15.75" thickBot="1" x14ac:dyDescent="0.3">
      <c r="B14" s="125">
        <v>4</v>
      </c>
      <c r="C14" s="3">
        <f t="shared" si="8"/>
        <v>11698.76835</v>
      </c>
      <c r="D14" s="52">
        <f t="shared" si="9"/>
        <v>3.990413698549728</v>
      </c>
      <c r="E14" s="52">
        <f t="shared" ref="E13:E17" si="10">$D14/$B14</f>
        <v>0.99760342463743201</v>
      </c>
      <c r="Q14" s="104" t="s">
        <v>31</v>
      </c>
      <c r="R14" s="109">
        <v>5023</v>
      </c>
      <c r="S14" s="108" t="s">
        <v>38</v>
      </c>
    </row>
    <row r="15" spans="2:20" ht="15.75" thickBot="1" x14ac:dyDescent="0.3">
      <c r="B15" s="125">
        <v>8</v>
      </c>
      <c r="C15" s="3">
        <f t="shared" si="8"/>
        <v>5917.9210200000007</v>
      </c>
      <c r="D15" s="52">
        <f t="shared" si="9"/>
        <v>7.8883995447441766</v>
      </c>
      <c r="E15" s="52">
        <f t="shared" si="10"/>
        <v>0.98604994309302207</v>
      </c>
      <c r="Q15" s="104" t="s">
        <v>32</v>
      </c>
      <c r="R15" s="109">
        <v>5023</v>
      </c>
      <c r="S15" s="108" t="s">
        <v>38</v>
      </c>
    </row>
    <row r="16" spans="2:20" ht="15.75" thickBot="1" x14ac:dyDescent="0.3">
      <c r="B16" s="125">
        <v>16</v>
      </c>
      <c r="C16" s="3">
        <f t="shared" si="8"/>
        <v>3098.1315599999998</v>
      </c>
      <c r="D16" s="52">
        <f t="shared" si="9"/>
        <v>15.0680900975038</v>
      </c>
      <c r="E16" s="52">
        <f t="shared" si="10"/>
        <v>0.94175563109398752</v>
      </c>
      <c r="Q16" s="104" t="s">
        <v>33</v>
      </c>
      <c r="R16" s="109">
        <v>5023</v>
      </c>
      <c r="S16" s="108" t="s">
        <v>38</v>
      </c>
    </row>
    <row r="17" spans="2:20" ht="15.75" thickBot="1" x14ac:dyDescent="0.3">
      <c r="B17" s="125">
        <v>32</v>
      </c>
      <c r="C17" s="3">
        <f>SUM(C9,E9,G9,I9,K9,M9,O9,Q9,S9)</f>
        <v>1765.6211700000001</v>
      </c>
      <c r="D17" s="52">
        <f t="shared" si="9"/>
        <v>26.439944351143001</v>
      </c>
      <c r="E17" s="52">
        <f t="shared" si="10"/>
        <v>0.8262482609732188</v>
      </c>
      <c r="Q17" s="104" t="s">
        <v>34</v>
      </c>
      <c r="R17" s="109">
        <v>5023</v>
      </c>
      <c r="S17" s="108" t="s">
        <v>38</v>
      </c>
    </row>
    <row r="18" spans="2:20" ht="15.75" thickBot="1" x14ac:dyDescent="0.3">
      <c r="Q18" s="104" t="s">
        <v>35</v>
      </c>
      <c r="R18" s="109">
        <v>5023</v>
      </c>
      <c r="S18" s="108" t="s">
        <v>38</v>
      </c>
    </row>
    <row r="19" spans="2:20" ht="15.75" thickBot="1" x14ac:dyDescent="0.3">
      <c r="Q19" s="104" t="s">
        <v>36</v>
      </c>
      <c r="R19" s="109">
        <v>5023</v>
      </c>
      <c r="S19" s="108" t="s">
        <v>38</v>
      </c>
    </row>
    <row r="20" spans="2:20" ht="15.75" thickBot="1" x14ac:dyDescent="0.3">
      <c r="C20" s="140" t="s">
        <v>29</v>
      </c>
      <c r="D20" s="141"/>
      <c r="E20" s="140" t="s">
        <v>30</v>
      </c>
      <c r="F20" s="141"/>
      <c r="G20" s="140" t="s">
        <v>31</v>
      </c>
      <c r="H20" s="141"/>
      <c r="I20" s="140" t="s">
        <v>32</v>
      </c>
      <c r="J20" s="141"/>
      <c r="K20" s="140" t="s">
        <v>33</v>
      </c>
      <c r="L20" s="141"/>
      <c r="M20" s="140" t="s">
        <v>34</v>
      </c>
      <c r="N20" s="141"/>
      <c r="O20" s="140" t="s">
        <v>35</v>
      </c>
      <c r="P20" s="141"/>
      <c r="Q20" s="140" t="s">
        <v>36</v>
      </c>
      <c r="R20" s="141"/>
      <c r="S20" s="140" t="s">
        <v>37</v>
      </c>
      <c r="T20" s="141"/>
    </row>
    <row r="21" spans="2:20" ht="15.75" thickBot="1" x14ac:dyDescent="0.3">
      <c r="B21" s="91" t="s">
        <v>0</v>
      </c>
      <c r="C21" s="94" t="s">
        <v>2</v>
      </c>
      <c r="D21" s="71" t="s">
        <v>1</v>
      </c>
      <c r="E21" s="94" t="s">
        <v>2</v>
      </c>
      <c r="F21" s="71" t="s">
        <v>1</v>
      </c>
      <c r="G21" s="94" t="s">
        <v>2</v>
      </c>
      <c r="H21" s="71" t="s">
        <v>1</v>
      </c>
      <c r="I21" s="94" t="s">
        <v>2</v>
      </c>
      <c r="J21" s="71" t="s">
        <v>1</v>
      </c>
      <c r="K21" s="94" t="s">
        <v>2</v>
      </c>
      <c r="L21" s="71" t="s">
        <v>1</v>
      </c>
      <c r="M21" s="94" t="s">
        <v>2</v>
      </c>
      <c r="N21" s="71" t="s">
        <v>1</v>
      </c>
      <c r="O21" s="94" t="s">
        <v>2</v>
      </c>
      <c r="P21" s="71" t="s">
        <v>1</v>
      </c>
      <c r="Q21" s="94" t="s">
        <v>2</v>
      </c>
      <c r="R21" s="71" t="s">
        <v>1</v>
      </c>
      <c r="S21" s="94" t="s">
        <v>2</v>
      </c>
      <c r="T21" s="71" t="s">
        <v>1</v>
      </c>
    </row>
    <row r="22" spans="2:20" x14ac:dyDescent="0.25">
      <c r="B22" s="90">
        <v>1</v>
      </c>
      <c r="C22" s="121">
        <v>53.229520000000001</v>
      </c>
      <c r="D22" s="52">
        <f>$C$22/C22</f>
        <v>1</v>
      </c>
      <c r="E22" s="121">
        <v>41.34693</v>
      </c>
      <c r="F22" s="52">
        <f>$E$22/E22</f>
        <v>1</v>
      </c>
      <c r="G22" s="121">
        <v>28.462900000000001</v>
      </c>
      <c r="H22" s="52">
        <f>$G$22/G22</f>
        <v>1</v>
      </c>
      <c r="I22" s="121">
        <v>29.508929999999999</v>
      </c>
      <c r="J22" s="52">
        <f>$I$22/I22</f>
        <v>1</v>
      </c>
      <c r="K22" s="121">
        <v>31.785640000000001</v>
      </c>
      <c r="L22" s="52">
        <f>$K$22/K22</f>
        <v>1</v>
      </c>
      <c r="M22" s="51">
        <v>26.16263</v>
      </c>
      <c r="N22" s="52">
        <f>$M$22/M22</f>
        <v>1</v>
      </c>
      <c r="O22" s="121">
        <v>27.924589999999998</v>
      </c>
      <c r="P22" s="52">
        <f>$O$22/O22</f>
        <v>1</v>
      </c>
      <c r="Q22" s="51">
        <v>27.462230000000002</v>
      </c>
      <c r="R22" s="52">
        <f>$Q$22/Q22</f>
        <v>1</v>
      </c>
      <c r="S22" s="51">
        <v>38.052799999999998</v>
      </c>
      <c r="T22" s="52">
        <f>$S$22/S22</f>
        <v>1</v>
      </c>
    </row>
    <row r="23" spans="2:20" x14ac:dyDescent="0.25">
      <c r="B23" s="9">
        <v>2</v>
      </c>
      <c r="C23" s="122">
        <v>32.283000000000001</v>
      </c>
      <c r="D23" s="52">
        <f t="shared" ref="D23:D27" si="11">$C$22/C23</f>
        <v>1.6488405662422947</v>
      </c>
      <c r="E23" s="148">
        <v>26.219889999999999</v>
      </c>
      <c r="F23" s="52">
        <f t="shared" ref="F23:F27" si="12">$E$22/E23</f>
        <v>1.5769299566092765</v>
      </c>
      <c r="G23" s="122">
        <v>18.11054</v>
      </c>
      <c r="H23" s="52">
        <f t="shared" ref="H23:H27" si="13">$G$22/G23</f>
        <v>1.5716207247271479</v>
      </c>
      <c r="I23" s="148">
        <v>18.60773</v>
      </c>
      <c r="J23" s="52">
        <f t="shared" ref="J23:J27" si="14">$I$22/I23</f>
        <v>1.5858425503809439</v>
      </c>
      <c r="K23" s="148">
        <v>19.34065</v>
      </c>
      <c r="L23" s="52">
        <f t="shared" ref="L23:L27" si="15">$K$22/K23</f>
        <v>1.6434628618996776</v>
      </c>
      <c r="M23" s="11">
        <v>17.29</v>
      </c>
      <c r="N23" s="52">
        <f t="shared" ref="N23:N27" si="16">$M$22/M23</f>
        <v>1.5131654135338346</v>
      </c>
      <c r="O23" s="148">
        <v>18.292539999999999</v>
      </c>
      <c r="P23" s="52">
        <f t="shared" ref="P23:P27" si="17">$O$22/O23</f>
        <v>1.5265561808256263</v>
      </c>
      <c r="Q23" s="11">
        <v>18.21715</v>
      </c>
      <c r="R23" s="52">
        <f t="shared" ref="R23:R27" si="18">$Q$22/Q23</f>
        <v>1.5074932138122594</v>
      </c>
      <c r="S23" s="11">
        <v>23.409490000000002</v>
      </c>
      <c r="T23" s="52">
        <f t="shared" ref="T23:T27" si="19">$S$22/S23</f>
        <v>1.6255287919557408</v>
      </c>
    </row>
    <row r="24" spans="2:20" x14ac:dyDescent="0.25">
      <c r="B24" s="9">
        <v>4</v>
      </c>
      <c r="C24" s="122">
        <v>21.476330000000001</v>
      </c>
      <c r="D24" s="52">
        <f t="shared" si="11"/>
        <v>2.4785203058436891</v>
      </c>
      <c r="E24" s="148">
        <v>20.221019999999999</v>
      </c>
      <c r="F24" s="52">
        <f t="shared" si="12"/>
        <v>2.0447499681024994</v>
      </c>
      <c r="G24" s="122">
        <v>12.66399</v>
      </c>
      <c r="H24" s="52">
        <f t="shared" si="13"/>
        <v>2.2475459945878038</v>
      </c>
      <c r="I24" s="148">
        <v>13.0335</v>
      </c>
      <c r="J24" s="52">
        <f t="shared" si="14"/>
        <v>2.2640833237426632</v>
      </c>
      <c r="K24" s="148">
        <v>13.81378</v>
      </c>
      <c r="L24" s="52">
        <f t="shared" si="15"/>
        <v>2.3010095716016905</v>
      </c>
      <c r="M24" s="11">
        <v>12.133649999999999</v>
      </c>
      <c r="N24" s="52">
        <f t="shared" si="16"/>
        <v>2.1562044397192932</v>
      </c>
      <c r="O24" s="148">
        <v>13.2736</v>
      </c>
      <c r="P24" s="52">
        <f t="shared" si="17"/>
        <v>2.1037691357280615</v>
      </c>
      <c r="Q24" s="11">
        <v>13.1608</v>
      </c>
      <c r="R24" s="52">
        <f t="shared" si="18"/>
        <v>2.0866687435414262</v>
      </c>
      <c r="S24" s="11">
        <v>16.062560000000001</v>
      </c>
      <c r="T24" s="52">
        <f t="shared" si="19"/>
        <v>2.3690370650755543</v>
      </c>
    </row>
    <row r="25" spans="2:20" x14ac:dyDescent="0.25">
      <c r="B25" s="9">
        <v>8</v>
      </c>
      <c r="C25" s="122">
        <v>15.90682</v>
      </c>
      <c r="D25" s="52">
        <f t="shared" si="11"/>
        <v>3.3463332080202077</v>
      </c>
      <c r="E25" s="148">
        <v>15.37541</v>
      </c>
      <c r="F25" s="52">
        <f t="shared" si="12"/>
        <v>2.689159508591966</v>
      </c>
      <c r="G25" s="122">
        <v>10.11422</v>
      </c>
      <c r="H25" s="52">
        <f t="shared" si="13"/>
        <v>2.8141468150781774</v>
      </c>
      <c r="I25" s="148">
        <v>9.9779999999999998</v>
      </c>
      <c r="J25" s="52">
        <f t="shared" si="14"/>
        <v>2.9573992784125074</v>
      </c>
      <c r="K25" s="148">
        <v>10.10783</v>
      </c>
      <c r="L25" s="52">
        <f t="shared" si="15"/>
        <v>3.144655183159986</v>
      </c>
      <c r="M25" s="11">
        <v>9.1303900000000002</v>
      </c>
      <c r="N25" s="52">
        <f t="shared" si="16"/>
        <v>2.86544495908718</v>
      </c>
      <c r="O25" s="148">
        <v>10.2188</v>
      </c>
      <c r="P25" s="52">
        <f t="shared" si="17"/>
        <v>2.7326682193603946</v>
      </c>
      <c r="Q25" s="11">
        <v>9.9916300000000007</v>
      </c>
      <c r="R25" s="52">
        <f t="shared" si="18"/>
        <v>2.74852351418137</v>
      </c>
      <c r="S25" s="11">
        <v>11.020949999999999</v>
      </c>
      <c r="T25" s="52">
        <f t="shared" si="19"/>
        <v>3.4527694980922696</v>
      </c>
    </row>
    <row r="26" spans="2:20" x14ac:dyDescent="0.25">
      <c r="B26" s="9">
        <v>16</v>
      </c>
      <c r="C26" s="148">
        <v>14.81226</v>
      </c>
      <c r="D26" s="52">
        <f t="shared" si="11"/>
        <v>3.5936123184443156</v>
      </c>
      <c r="E26" s="148">
        <v>12.71879</v>
      </c>
      <c r="F26" s="52">
        <f t="shared" si="12"/>
        <v>3.2508540513680941</v>
      </c>
      <c r="G26" s="119">
        <v>8.5805299999999995</v>
      </c>
      <c r="H26" s="52">
        <f t="shared" si="13"/>
        <v>3.3171494068548215</v>
      </c>
      <c r="I26" s="148">
        <v>8.8304299999999998</v>
      </c>
      <c r="J26" s="52">
        <f t="shared" si="14"/>
        <v>3.3417319428385706</v>
      </c>
      <c r="K26" s="148">
        <v>9.5048600000000008</v>
      </c>
      <c r="L26" s="52">
        <f t="shared" si="15"/>
        <v>3.3441460473904927</v>
      </c>
      <c r="M26" s="11">
        <v>8.1588100000000008</v>
      </c>
      <c r="N26" s="52">
        <f t="shared" si="16"/>
        <v>3.2066722965726617</v>
      </c>
      <c r="O26" s="148">
        <v>8.6859400000000004</v>
      </c>
      <c r="P26" s="52">
        <f t="shared" si="17"/>
        <v>3.2149185925760477</v>
      </c>
      <c r="Q26" s="11">
        <v>8.7224900000000005</v>
      </c>
      <c r="R26" s="52">
        <f t="shared" si="18"/>
        <v>3.1484392644760844</v>
      </c>
      <c r="S26" s="11">
        <v>9.1079500000000007</v>
      </c>
      <c r="T26" s="52">
        <f t="shared" si="19"/>
        <v>4.1779763832695602</v>
      </c>
    </row>
    <row r="27" spans="2:20" ht="15.75" thickBot="1" x14ac:dyDescent="0.3">
      <c r="B27" s="10">
        <v>32</v>
      </c>
      <c r="C27" s="149">
        <v>12.427659999999999</v>
      </c>
      <c r="D27" s="52">
        <f t="shared" si="11"/>
        <v>4.2831490401250116</v>
      </c>
      <c r="E27" s="149">
        <v>11.40756</v>
      </c>
      <c r="F27" s="52">
        <f t="shared" si="12"/>
        <v>3.6245200551213408</v>
      </c>
      <c r="G27" s="120">
        <v>7.3768399999999996</v>
      </c>
      <c r="H27" s="52">
        <f t="shared" si="13"/>
        <v>3.8584136296842555</v>
      </c>
      <c r="I27" s="149">
        <v>7.7481799999999996</v>
      </c>
      <c r="J27" s="52">
        <f t="shared" si="14"/>
        <v>3.8084982537834691</v>
      </c>
      <c r="K27" s="149">
        <v>9.1597100000000005</v>
      </c>
      <c r="L27" s="52">
        <f t="shared" si="15"/>
        <v>3.4701578980120549</v>
      </c>
      <c r="M27" s="13">
        <v>7.8563099999999997</v>
      </c>
      <c r="N27" s="52">
        <f t="shared" si="16"/>
        <v>3.3301422678076604</v>
      </c>
      <c r="O27" s="149">
        <v>8.2102400000000006</v>
      </c>
      <c r="P27" s="52">
        <f t="shared" si="17"/>
        <v>3.4011904645905595</v>
      </c>
      <c r="Q27" s="13">
        <v>8.0198199999999993</v>
      </c>
      <c r="R27" s="52">
        <f t="shared" si="18"/>
        <v>3.4242950589913494</v>
      </c>
      <c r="S27" s="13">
        <v>7.53789</v>
      </c>
      <c r="T27" s="52">
        <f t="shared" si="19"/>
        <v>5.0482031443812527</v>
      </c>
    </row>
    <row r="29" spans="2:20" ht="15.75" thickBot="1" x14ac:dyDescent="0.3"/>
    <row r="30" spans="2:20" ht="15.75" thickBot="1" x14ac:dyDescent="0.3">
      <c r="B30" s="123" t="s">
        <v>0</v>
      </c>
      <c r="C30" s="124" t="s">
        <v>2</v>
      </c>
      <c r="D30" s="71" t="s">
        <v>1</v>
      </c>
      <c r="E30" s="71" t="s">
        <v>16</v>
      </c>
    </row>
    <row r="31" spans="2:20" x14ac:dyDescent="0.25">
      <c r="B31" s="125">
        <v>1</v>
      </c>
      <c r="C31" s="3">
        <f>SUM(C22,E22,G22,I22,K22,M22,O22,Q22,S22)</f>
        <v>303.93617</v>
      </c>
      <c r="D31" s="52">
        <f>$C$31/C31</f>
        <v>1</v>
      </c>
      <c r="E31" s="52">
        <f>$D31/$B31</f>
        <v>1</v>
      </c>
    </row>
    <row r="32" spans="2:20" x14ac:dyDescent="0.25">
      <c r="B32" s="125">
        <v>2</v>
      </c>
      <c r="C32" s="3">
        <f t="shared" ref="C32:C36" si="20">SUM(C23,E23,G23,I23,K23,M23,O23,Q23,S23)</f>
        <v>191.77099000000001</v>
      </c>
      <c r="D32" s="52">
        <f t="shared" ref="D32:D36" si="21">$C$31/C32</f>
        <v>1.5848912810013651</v>
      </c>
      <c r="E32" s="52">
        <f>$D32/$B32</f>
        <v>0.79244564050068256</v>
      </c>
    </row>
    <row r="33" spans="2:5" x14ac:dyDescent="0.25">
      <c r="B33" s="125">
        <v>4</v>
      </c>
      <c r="C33" s="3">
        <f t="shared" si="20"/>
        <v>135.83922999999999</v>
      </c>
      <c r="D33" s="52">
        <f t="shared" si="21"/>
        <v>2.2374697648094739</v>
      </c>
      <c r="E33" s="52">
        <f t="shared" ref="E33:E36" si="22">$D33/$B33</f>
        <v>0.55936744120236848</v>
      </c>
    </row>
    <row r="34" spans="2:5" x14ac:dyDescent="0.25">
      <c r="B34" s="125">
        <v>8</v>
      </c>
      <c r="C34" s="3">
        <f t="shared" si="20"/>
        <v>101.84405000000001</v>
      </c>
      <c r="D34" s="52">
        <f t="shared" si="21"/>
        <v>2.984329177796837</v>
      </c>
      <c r="E34" s="52">
        <f t="shared" si="22"/>
        <v>0.37304114722460463</v>
      </c>
    </row>
    <row r="35" spans="2:5" x14ac:dyDescent="0.25">
      <c r="B35" s="125">
        <v>16</v>
      </c>
      <c r="C35" s="3">
        <f t="shared" si="20"/>
        <v>89.122060000000019</v>
      </c>
      <c r="D35" s="52">
        <f t="shared" si="21"/>
        <v>3.4103360043517839</v>
      </c>
      <c r="E35" s="52">
        <f t="shared" si="22"/>
        <v>0.21314600027198649</v>
      </c>
    </row>
    <row r="36" spans="2:5" x14ac:dyDescent="0.25">
      <c r="B36" s="125">
        <v>32</v>
      </c>
      <c r="C36" s="3">
        <f t="shared" si="20"/>
        <v>79.74421000000001</v>
      </c>
      <c r="D36" s="52">
        <f t="shared" si="21"/>
        <v>3.8113885635082467</v>
      </c>
      <c r="E36" s="52">
        <f t="shared" si="22"/>
        <v>0.11910589260963271</v>
      </c>
    </row>
  </sheetData>
  <mergeCells count="18">
    <mergeCell ref="O20:P20"/>
    <mergeCell ref="Q20:R20"/>
    <mergeCell ref="S20:T20"/>
    <mergeCell ref="E20:F20"/>
    <mergeCell ref="G20:H20"/>
    <mergeCell ref="I20:J20"/>
    <mergeCell ref="K20:L20"/>
    <mergeCell ref="M20:N20"/>
    <mergeCell ref="C20:D20"/>
    <mergeCell ref="M2:N2"/>
    <mergeCell ref="O2:P2"/>
    <mergeCell ref="Q2:R2"/>
    <mergeCell ref="S2:T2"/>
    <mergeCell ref="C2:D2"/>
    <mergeCell ref="E2:F2"/>
    <mergeCell ref="G2:H2"/>
    <mergeCell ref="I2:J2"/>
    <mergeCell ref="K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NHD1</vt:lpstr>
      <vt:lpstr>NHD2</vt:lpstr>
      <vt:lpstr>EARLYBREAK1</vt:lpstr>
      <vt:lpstr>EARLYBREAK2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Тевфик Аксой</dc:creator>
  <cp:lastModifiedBy>Тевфик Аксой</cp:lastModifiedBy>
  <dcterms:created xsi:type="dcterms:W3CDTF">2022-03-11T13:29:32Z</dcterms:created>
  <dcterms:modified xsi:type="dcterms:W3CDTF">2022-05-26T06:26:12Z</dcterms:modified>
</cp:coreProperties>
</file>