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" windowWidth="22176" windowHeight="10140"/>
  </bookViews>
  <sheets>
    <sheet name="Ejemplo fusión 1" sheetId="1" r:id="rId1"/>
    <sheet name="Ejemplo Fusión 2" sheetId="5" r:id="rId2"/>
    <sheet name="Solución Ejemplo 1" sheetId="7" r:id="rId3"/>
    <sheet name="Solución ejemplo 2" sheetId="6" r:id="rId4"/>
  </sheets>
  <calcPr calcId="145621"/>
</workbook>
</file>

<file path=xl/calcChain.xml><?xml version="1.0" encoding="utf-8"?>
<calcChain xmlns="http://schemas.openxmlformats.org/spreadsheetml/2006/main">
  <c r="D49" i="6" l="1"/>
  <c r="B21" i="7" l="1"/>
  <c r="B20" i="7"/>
  <c r="D15" i="7"/>
  <c r="D16" i="7" s="1"/>
  <c r="D14" i="7"/>
  <c r="D11" i="7"/>
  <c r="D8" i="7"/>
  <c r="D7" i="7"/>
  <c r="D6" i="7"/>
  <c r="D5" i="7"/>
  <c r="D4" i="7"/>
  <c r="D9" i="7" l="1"/>
  <c r="B24" i="7"/>
  <c r="B22" i="7"/>
  <c r="B25" i="7"/>
  <c r="B28" i="7" s="1"/>
  <c r="D17" i="7"/>
  <c r="B27" i="7"/>
  <c r="B67" i="6"/>
  <c r="C66" i="6"/>
  <c r="C67" i="6" s="1"/>
  <c r="F46" i="6"/>
  <c r="F54" i="6" s="1"/>
  <c r="F50" i="6"/>
  <c r="F53" i="6" s="1"/>
  <c r="F51" i="6"/>
  <c r="F40" i="6"/>
  <c r="F41" i="6"/>
  <c r="F42" i="6"/>
  <c r="F43" i="6"/>
  <c r="F39" i="6"/>
  <c r="F44" i="6" s="1"/>
  <c r="C53" i="6"/>
  <c r="C54" i="6" s="1"/>
  <c r="B53" i="6"/>
  <c r="B54" i="6" s="1"/>
  <c r="C44" i="6"/>
  <c r="B44" i="6"/>
  <c r="B34" i="6"/>
  <c r="B30" i="6"/>
  <c r="C18" i="6"/>
  <c r="B18" i="6"/>
  <c r="B19" i="6" s="1"/>
  <c r="C19" i="6"/>
  <c r="C10" i="6"/>
  <c r="B10" i="6"/>
  <c r="C24" i="7" l="1"/>
  <c r="C25" i="7"/>
</calcChain>
</file>

<file path=xl/sharedStrings.xml><?xml version="1.0" encoding="utf-8"?>
<sst xmlns="http://schemas.openxmlformats.org/spreadsheetml/2006/main" count="128" uniqueCount="54">
  <si>
    <t>Estado de Situación Patrimonial</t>
  </si>
  <si>
    <t>Activo</t>
  </si>
  <si>
    <t>Caja</t>
  </si>
  <si>
    <t>Créditos</t>
  </si>
  <si>
    <t>Bienes de Cambio</t>
  </si>
  <si>
    <t>Bienes de Uso</t>
  </si>
  <si>
    <t xml:space="preserve">Inversiones </t>
  </si>
  <si>
    <t>Total del Activo</t>
  </si>
  <si>
    <t>Pasivo</t>
  </si>
  <si>
    <t>Patrimonio Neto</t>
  </si>
  <si>
    <t>Capital</t>
  </si>
  <si>
    <t>Resultados Acumulados</t>
  </si>
  <si>
    <t>Total del P.Neto</t>
  </si>
  <si>
    <t>Total Pasivo + PN</t>
  </si>
  <si>
    <t>A</t>
  </si>
  <si>
    <t>B</t>
  </si>
  <si>
    <t>C</t>
  </si>
  <si>
    <t>VPP por acción A (100 accs)</t>
  </si>
  <si>
    <t>VPP por acción B (100 accs)</t>
  </si>
  <si>
    <t>VPP por acción C (100 accs)</t>
  </si>
  <si>
    <t>Participación de A VPP por acción</t>
  </si>
  <si>
    <t>Participación de B VPP por acción</t>
  </si>
  <si>
    <t>Participación de A en C</t>
  </si>
  <si>
    <t>Participación de B en C</t>
  </si>
  <si>
    <t>Total del P.Neto (100 accs)</t>
  </si>
  <si>
    <t>Ajustes</t>
  </si>
  <si>
    <t>P.Neto B</t>
  </si>
  <si>
    <t>Fusión -  Caso de absorción</t>
  </si>
  <si>
    <t>Fusión - Disolución de ambas sociedades</t>
  </si>
  <si>
    <t>Se acuerda un contrato de Fusión, donde la empresa A absorberá a la empresa B</t>
  </si>
  <si>
    <t>Los bienes de uso de ambas empresas se encuentran medidos a su valor residual.</t>
  </si>
  <si>
    <t>Los bienes de uso de A tienen un valor corriente a la fecha de la fusión de $ 50,000</t>
  </si>
  <si>
    <t>Los bienes de uso de B tienen un valor corriente a la fecha de la fusión de $ 20,000</t>
  </si>
  <si>
    <t xml:space="preserve">       a Capital</t>
  </si>
  <si>
    <t>Balances especiales</t>
  </si>
  <si>
    <t>Result. Diferencia Valor Fusión</t>
  </si>
  <si>
    <t>Determinación de relación de cambio o canje</t>
  </si>
  <si>
    <t>P.Neto A</t>
  </si>
  <si>
    <t>Acciones antes de fusión</t>
  </si>
  <si>
    <t>VPP por acción</t>
  </si>
  <si>
    <t>VPP por acción en A</t>
  </si>
  <si>
    <t>Cantidad de Acciones a emitir</t>
  </si>
  <si>
    <t>Consolidado</t>
  </si>
  <si>
    <t>Balance de Fusion</t>
  </si>
  <si>
    <t>(1)</t>
  </si>
  <si>
    <t>Prima por Fusión</t>
  </si>
  <si>
    <t>Asiento por Fusión</t>
  </si>
  <si>
    <t xml:space="preserve">       a Prima por Fusión</t>
  </si>
  <si>
    <t xml:space="preserve">       a Pasivo</t>
  </si>
  <si>
    <t>Las empresas A y B celebran un contrato de fusión donde ambas aportan la totalidad de sus activos y pasivos</t>
  </si>
  <si>
    <t>La totalidad de los activos y pasivos se encuentran medidos a su valor corriente a la fecha de la fusión</t>
  </si>
  <si>
    <t>Para la creación de la nueva sociedad se emitirán 100 accs., las cuales se otorgarán a los socios en función de su participación.</t>
  </si>
  <si>
    <t>Capital (100 accs.)</t>
  </si>
  <si>
    <t>(1) -24500 (P.Neto B) + 29852,7 (39,54 accs. X $755 VN)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</si>
</sst>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&quot;$&quot;\ #,##0.00"/>
  </numFmts>
  <fonts count="3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/>
    <xf numFmtId="0" fontId="1" fillId="0" borderId="0" xfId="0" applyFont="1"/>
    <xf numFmtId="0" fontId="1" fillId="2" borderId="0" xfId="0" applyFont="1" applyFill="1" applyBorder="1" applyAlignment="1">
      <alignment horizontal="left" vertical="center"/>
    </xf>
    <xf numFmtId="164" fontId="1" fillId="2" borderId="0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10" fontId="0" fillId="0" borderId="0" xfId="0" applyNumberFormat="1"/>
    <xf numFmtId="165" fontId="0" fillId="0" borderId="0" xfId="0" applyNumberFormat="1"/>
    <xf numFmtId="164" fontId="2" fillId="3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4" fontId="0" fillId="0" borderId="0" xfId="0" applyNumberFormat="1"/>
    <xf numFmtId="4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164" fontId="2" fillId="2" borderId="1" xfId="0" applyNumberFormat="1" applyFont="1" applyFill="1" applyBorder="1" applyAlignment="1">
      <alignment horizontal="center" vertical="center"/>
    </xf>
    <xf numFmtId="4" fontId="0" fillId="0" borderId="1" xfId="0" applyNumberFormat="1" applyBorder="1" applyAlignment="1">
      <alignment horizontal="right"/>
    </xf>
    <xf numFmtId="164" fontId="2" fillId="3" borderId="1" xfId="0" applyNumberFormat="1" applyFont="1" applyFill="1" applyBorder="1" applyAlignment="1">
      <alignment horizontal="center" vertical="center"/>
    </xf>
    <xf numFmtId="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abSelected="1" workbookViewId="0">
      <selection activeCell="E11" sqref="E11"/>
    </sheetView>
  </sheetViews>
  <sheetFormatPr baseColWidth="10" defaultRowHeight="14.4" x14ac:dyDescent="0.3"/>
  <cols>
    <col min="1" max="1" width="30.6640625" bestFit="1" customWidth="1"/>
    <col min="2" max="2" width="16.33203125" bestFit="1" customWidth="1"/>
    <col min="3" max="3" width="15.109375" customWidth="1"/>
  </cols>
  <sheetData>
    <row r="1" spans="1:3" s="1" customFormat="1" x14ac:dyDescent="0.3">
      <c r="A1" s="2" t="s">
        <v>28</v>
      </c>
    </row>
    <row r="2" spans="1:3" x14ac:dyDescent="0.3">
      <c r="A2" s="3" t="s">
        <v>0</v>
      </c>
      <c r="B2" s="4" t="s">
        <v>14</v>
      </c>
      <c r="C2" s="4" t="s">
        <v>15</v>
      </c>
    </row>
    <row r="3" spans="1:3" ht="15" x14ac:dyDescent="0.25">
      <c r="A3" s="3" t="s">
        <v>1</v>
      </c>
      <c r="B3" s="5"/>
      <c r="C3" s="5"/>
    </row>
    <row r="4" spans="1:3" ht="15" x14ac:dyDescent="0.25">
      <c r="A4" s="6" t="s">
        <v>2</v>
      </c>
      <c r="B4" s="5">
        <v>6000</v>
      </c>
      <c r="C4" s="5">
        <v>1700</v>
      </c>
    </row>
    <row r="5" spans="1:3" x14ac:dyDescent="0.3">
      <c r="A5" s="6" t="s">
        <v>3</v>
      </c>
      <c r="B5" s="5">
        <v>3500</v>
      </c>
      <c r="C5" s="5">
        <v>2750</v>
      </c>
    </row>
    <row r="6" spans="1:3" ht="15" x14ac:dyDescent="0.25">
      <c r="A6" s="6" t="s">
        <v>4</v>
      </c>
      <c r="B6" s="5">
        <v>33000</v>
      </c>
      <c r="C6" s="5">
        <v>21750</v>
      </c>
    </row>
    <row r="7" spans="1:3" ht="15" x14ac:dyDescent="0.25">
      <c r="A7" s="6" t="s">
        <v>5</v>
      </c>
      <c r="B7" s="5">
        <v>40000</v>
      </c>
      <c r="C7" s="5">
        <v>2500</v>
      </c>
    </row>
    <row r="8" spans="1:3" ht="15" x14ac:dyDescent="0.25">
      <c r="A8" s="6" t="s">
        <v>6</v>
      </c>
      <c r="B8" s="5">
        <v>21160</v>
      </c>
      <c r="C8" s="5">
        <v>1500</v>
      </c>
    </row>
    <row r="9" spans="1:3" ht="15" x14ac:dyDescent="0.25">
      <c r="A9" s="3" t="s">
        <v>7</v>
      </c>
      <c r="B9" s="5">
        <v>103660</v>
      </c>
      <c r="C9" s="5">
        <v>30200</v>
      </c>
    </row>
    <row r="10" spans="1:3" ht="15" x14ac:dyDescent="0.25">
      <c r="A10" s="3"/>
      <c r="B10" s="4"/>
      <c r="C10" s="4"/>
    </row>
    <row r="11" spans="1:3" ht="15" x14ac:dyDescent="0.25">
      <c r="A11" s="3" t="s">
        <v>8</v>
      </c>
      <c r="B11" s="5">
        <v>2500</v>
      </c>
      <c r="C11" s="5">
        <v>3750</v>
      </c>
    </row>
    <row r="12" spans="1:3" ht="15" x14ac:dyDescent="0.25">
      <c r="A12" s="3"/>
      <c r="B12" s="4"/>
      <c r="C12" s="4"/>
    </row>
    <row r="13" spans="1:3" ht="15" x14ac:dyDescent="0.25">
      <c r="A13" s="3" t="s">
        <v>9</v>
      </c>
      <c r="B13" s="5"/>
      <c r="C13" s="5"/>
    </row>
    <row r="14" spans="1:3" ht="15" x14ac:dyDescent="0.25">
      <c r="A14" s="6" t="s">
        <v>52</v>
      </c>
      <c r="B14" s="5">
        <v>75500</v>
      </c>
      <c r="C14" s="5">
        <v>24500</v>
      </c>
    </row>
    <row r="15" spans="1:3" ht="15" x14ac:dyDescent="0.25">
      <c r="A15" s="6" t="s">
        <v>11</v>
      </c>
      <c r="B15" s="5">
        <v>25660</v>
      </c>
      <c r="C15" s="5">
        <v>1950</v>
      </c>
    </row>
    <row r="16" spans="1:3" ht="15" x14ac:dyDescent="0.25">
      <c r="A16" s="3" t="s">
        <v>12</v>
      </c>
      <c r="B16" s="4">
        <v>101160</v>
      </c>
      <c r="C16" s="4">
        <v>26450</v>
      </c>
    </row>
    <row r="17" spans="1:3" ht="15" x14ac:dyDescent="0.25">
      <c r="A17" s="3" t="s">
        <v>13</v>
      </c>
      <c r="B17" s="5">
        <v>103660</v>
      </c>
      <c r="C17" s="5">
        <v>30200</v>
      </c>
    </row>
    <row r="19" spans="1:3" x14ac:dyDescent="0.3">
      <c r="A19" t="s">
        <v>49</v>
      </c>
    </row>
    <row r="20" spans="1:3" x14ac:dyDescent="0.3">
      <c r="A20" t="s">
        <v>50</v>
      </c>
      <c r="B20" s="8"/>
    </row>
    <row r="21" spans="1:3" x14ac:dyDescent="0.3">
      <c r="A21" s="1" t="s">
        <v>51</v>
      </c>
      <c r="B21" s="8"/>
      <c r="C21" s="8"/>
    </row>
    <row r="22" spans="1:3" ht="15" x14ac:dyDescent="0.25">
      <c r="A22" s="1"/>
      <c r="B22" s="8"/>
    </row>
    <row r="24" spans="1:3" ht="15" x14ac:dyDescent="0.25">
      <c r="A24" s="1"/>
      <c r="B24" s="7"/>
      <c r="C24" s="8"/>
    </row>
    <row r="25" spans="1:3" ht="15" x14ac:dyDescent="0.25">
      <c r="A25" s="1"/>
      <c r="B25" s="7"/>
      <c r="C25" s="8"/>
    </row>
    <row r="27" spans="1:3" ht="15" x14ac:dyDescent="0.25">
      <c r="B27" s="8"/>
    </row>
    <row r="28" spans="1:3" ht="15" x14ac:dyDescent="0.25">
      <c r="B28" s="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B30" sqref="B30"/>
    </sheetView>
  </sheetViews>
  <sheetFormatPr baseColWidth="10" defaultRowHeight="14.4" x14ac:dyDescent="0.3"/>
  <cols>
    <col min="1" max="1" width="30.33203125" bestFit="1" customWidth="1"/>
    <col min="2" max="2" width="11.5546875" bestFit="1" customWidth="1"/>
    <col min="3" max="3" width="11.33203125" customWidth="1"/>
  </cols>
  <sheetData>
    <row r="1" spans="1:3" x14ac:dyDescent="0.3">
      <c r="A1" s="2" t="s">
        <v>27</v>
      </c>
    </row>
    <row r="3" spans="1:3" x14ac:dyDescent="0.3">
      <c r="A3" s="3" t="s">
        <v>0</v>
      </c>
      <c r="B3" s="4" t="s">
        <v>14</v>
      </c>
      <c r="C3" s="4" t="s">
        <v>15</v>
      </c>
    </row>
    <row r="4" spans="1:3" ht="15" x14ac:dyDescent="0.25">
      <c r="A4" s="3" t="s">
        <v>1</v>
      </c>
      <c r="B4" s="5"/>
      <c r="C4" s="5"/>
    </row>
    <row r="5" spans="1:3" ht="15" x14ac:dyDescent="0.25">
      <c r="A5" s="6" t="s">
        <v>2</v>
      </c>
      <c r="B5" s="5">
        <v>6000</v>
      </c>
      <c r="C5" s="5">
        <v>1700</v>
      </c>
    </row>
    <row r="6" spans="1:3" x14ac:dyDescent="0.3">
      <c r="A6" s="6" t="s">
        <v>3</v>
      </c>
      <c r="B6" s="5">
        <v>3500</v>
      </c>
      <c r="C6" s="5">
        <v>2750</v>
      </c>
    </row>
    <row r="7" spans="1:3" ht="15" x14ac:dyDescent="0.25">
      <c r="A7" s="6" t="s">
        <v>4</v>
      </c>
      <c r="B7" s="5">
        <v>33000</v>
      </c>
      <c r="C7" s="5">
        <v>21750</v>
      </c>
    </row>
    <row r="8" spans="1:3" ht="15" x14ac:dyDescent="0.25">
      <c r="A8" s="6" t="s">
        <v>5</v>
      </c>
      <c r="B8" s="5">
        <v>40000</v>
      </c>
      <c r="C8" s="5">
        <v>2500</v>
      </c>
    </row>
    <row r="9" spans="1:3" ht="15" x14ac:dyDescent="0.25">
      <c r="A9" s="6" t="s">
        <v>6</v>
      </c>
      <c r="B9" s="5">
        <v>21160</v>
      </c>
      <c r="C9" s="5">
        <v>1500</v>
      </c>
    </row>
    <row r="10" spans="1:3" ht="15" x14ac:dyDescent="0.25">
      <c r="A10" s="3" t="s">
        <v>7</v>
      </c>
      <c r="B10" s="5">
        <v>103660</v>
      </c>
      <c r="C10" s="5">
        <v>30200</v>
      </c>
    </row>
    <row r="11" spans="1:3" ht="15" x14ac:dyDescent="0.25">
      <c r="A11" s="3"/>
      <c r="B11" s="4"/>
      <c r="C11" s="4"/>
    </row>
    <row r="12" spans="1:3" ht="15" x14ac:dyDescent="0.25">
      <c r="A12" s="3" t="s">
        <v>8</v>
      </c>
      <c r="B12" s="5">
        <v>2500</v>
      </c>
      <c r="C12" s="5">
        <v>3750</v>
      </c>
    </row>
    <row r="13" spans="1:3" ht="15" x14ac:dyDescent="0.25">
      <c r="A13" s="3"/>
      <c r="B13" s="4"/>
      <c r="C13" s="4"/>
    </row>
    <row r="14" spans="1:3" ht="15" x14ac:dyDescent="0.25">
      <c r="A14" s="3" t="s">
        <v>9</v>
      </c>
      <c r="B14" s="5"/>
      <c r="C14" s="5"/>
    </row>
    <row r="15" spans="1:3" ht="15" x14ac:dyDescent="0.25">
      <c r="A15" s="6" t="s">
        <v>10</v>
      </c>
      <c r="B15" s="5">
        <v>75500</v>
      </c>
      <c r="C15" s="5">
        <v>24500</v>
      </c>
    </row>
    <row r="16" spans="1:3" ht="15" x14ac:dyDescent="0.25">
      <c r="A16" s="6" t="s">
        <v>11</v>
      </c>
      <c r="B16" s="5">
        <v>25660</v>
      </c>
      <c r="C16" s="5">
        <v>1950</v>
      </c>
    </row>
    <row r="17" spans="1:3" ht="15" x14ac:dyDescent="0.25">
      <c r="A17" s="3" t="s">
        <v>24</v>
      </c>
      <c r="B17" s="4">
        <v>101160</v>
      </c>
      <c r="C17" s="4">
        <v>26450</v>
      </c>
    </row>
    <row r="18" spans="1:3" ht="15" x14ac:dyDescent="0.25">
      <c r="A18" s="3" t="s">
        <v>13</v>
      </c>
      <c r="B18" s="5">
        <v>103660</v>
      </c>
      <c r="C18" s="5">
        <v>30200</v>
      </c>
    </row>
    <row r="20" spans="1:3" x14ac:dyDescent="0.3">
      <c r="A20" t="s">
        <v>29</v>
      </c>
    </row>
    <row r="21" spans="1:3" ht="15" x14ac:dyDescent="0.25">
      <c r="A21" t="s">
        <v>30</v>
      </c>
    </row>
    <row r="22" spans="1:3" x14ac:dyDescent="0.3">
      <c r="A22" t="s">
        <v>31</v>
      </c>
    </row>
    <row r="23" spans="1:3" x14ac:dyDescent="0.3">
      <c r="A23" s="1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G25" sqref="G25"/>
    </sheetView>
  </sheetViews>
  <sheetFormatPr baseColWidth="10" defaultRowHeight="14.4" x14ac:dyDescent="0.3"/>
  <cols>
    <col min="1" max="1" width="38.109375" bestFit="1" customWidth="1"/>
    <col min="2" max="2" width="11.6640625" customWidth="1"/>
    <col min="3" max="3" width="12.5546875" customWidth="1"/>
    <col min="4" max="4" width="12" customWidth="1"/>
  </cols>
  <sheetData>
    <row r="1" spans="1:4" x14ac:dyDescent="0.3">
      <c r="A1" s="2" t="s">
        <v>28</v>
      </c>
      <c r="B1" s="1"/>
      <c r="C1" s="1"/>
      <c r="D1" s="1"/>
    </row>
    <row r="2" spans="1:4" x14ac:dyDescent="0.3">
      <c r="A2" s="3" t="s">
        <v>0</v>
      </c>
      <c r="B2" s="4" t="s">
        <v>14</v>
      </c>
      <c r="C2" s="4" t="s">
        <v>15</v>
      </c>
      <c r="D2" s="4" t="s">
        <v>16</v>
      </c>
    </row>
    <row r="3" spans="1:4" ht="15" x14ac:dyDescent="0.25">
      <c r="A3" s="3" t="s">
        <v>1</v>
      </c>
      <c r="B3" s="5"/>
      <c r="C3" s="5"/>
      <c r="D3" s="5"/>
    </row>
    <row r="4" spans="1:4" ht="15" x14ac:dyDescent="0.25">
      <c r="A4" s="6" t="s">
        <v>2</v>
      </c>
      <c r="B4" s="5">
        <v>6000</v>
      </c>
      <c r="C4" s="5">
        <v>1700</v>
      </c>
      <c r="D4" s="5">
        <f>+B4+C4</f>
        <v>7700</v>
      </c>
    </row>
    <row r="5" spans="1:4" x14ac:dyDescent="0.3">
      <c r="A5" s="6" t="s">
        <v>3</v>
      </c>
      <c r="B5" s="5">
        <v>3500</v>
      </c>
      <c r="C5" s="5">
        <v>2750</v>
      </c>
      <c r="D5" s="5">
        <f t="shared" ref="D5:D8" si="0">+B5+C5</f>
        <v>6250</v>
      </c>
    </row>
    <row r="6" spans="1:4" ht="15" x14ac:dyDescent="0.25">
      <c r="A6" s="6" t="s">
        <v>4</v>
      </c>
      <c r="B6" s="5">
        <v>33000</v>
      </c>
      <c r="C6" s="5">
        <v>21750</v>
      </c>
      <c r="D6" s="5">
        <f t="shared" si="0"/>
        <v>54750</v>
      </c>
    </row>
    <row r="7" spans="1:4" ht="15" x14ac:dyDescent="0.25">
      <c r="A7" s="6" t="s">
        <v>5</v>
      </c>
      <c r="B7" s="5">
        <v>40000</v>
      </c>
      <c r="C7" s="5">
        <v>2500</v>
      </c>
      <c r="D7" s="5">
        <f t="shared" si="0"/>
        <v>42500</v>
      </c>
    </row>
    <row r="8" spans="1:4" ht="15" x14ac:dyDescent="0.25">
      <c r="A8" s="6" t="s">
        <v>6</v>
      </c>
      <c r="B8" s="5">
        <v>21160</v>
      </c>
      <c r="C8" s="5">
        <v>1500</v>
      </c>
      <c r="D8" s="5">
        <f t="shared" si="0"/>
        <v>22660</v>
      </c>
    </row>
    <row r="9" spans="1:4" ht="15" x14ac:dyDescent="0.25">
      <c r="A9" s="3" t="s">
        <v>7</v>
      </c>
      <c r="B9" s="5">
        <v>103660</v>
      </c>
      <c r="C9" s="5">
        <v>30200</v>
      </c>
      <c r="D9" s="5">
        <f>SUM(D4:D8)</f>
        <v>133860</v>
      </c>
    </row>
    <row r="10" spans="1:4" ht="15" x14ac:dyDescent="0.25">
      <c r="A10" s="3"/>
      <c r="B10" s="4"/>
      <c r="C10" s="4"/>
      <c r="D10" s="4"/>
    </row>
    <row r="11" spans="1:4" ht="15" x14ac:dyDescent="0.25">
      <c r="A11" s="3" t="s">
        <v>8</v>
      </c>
      <c r="B11" s="5">
        <v>2500</v>
      </c>
      <c r="C11" s="5">
        <v>3750</v>
      </c>
      <c r="D11" s="5">
        <f>+B11+C11</f>
        <v>6250</v>
      </c>
    </row>
    <row r="12" spans="1:4" ht="15" x14ac:dyDescent="0.25">
      <c r="A12" s="3"/>
      <c r="B12" s="4"/>
      <c r="C12" s="4"/>
      <c r="D12" s="4"/>
    </row>
    <row r="13" spans="1:4" ht="15" x14ac:dyDescent="0.25">
      <c r="A13" s="3" t="s">
        <v>9</v>
      </c>
      <c r="B13" s="5"/>
      <c r="C13" s="5"/>
      <c r="D13" s="5"/>
    </row>
    <row r="14" spans="1:4" ht="15" x14ac:dyDescent="0.25">
      <c r="A14" s="6" t="s">
        <v>52</v>
      </c>
      <c r="B14" s="5">
        <v>75500</v>
      </c>
      <c r="C14" s="5">
        <v>24500</v>
      </c>
      <c r="D14" s="5">
        <f t="shared" ref="D14:D15" si="1">+B14+C14</f>
        <v>100000</v>
      </c>
    </row>
    <row r="15" spans="1:4" ht="15" x14ac:dyDescent="0.25">
      <c r="A15" s="6" t="s">
        <v>11</v>
      </c>
      <c r="B15" s="5">
        <v>25660</v>
      </c>
      <c r="C15" s="5">
        <v>1950</v>
      </c>
      <c r="D15" s="5">
        <f t="shared" si="1"/>
        <v>27610</v>
      </c>
    </row>
    <row r="16" spans="1:4" ht="15" x14ac:dyDescent="0.25">
      <c r="A16" s="3" t="s">
        <v>12</v>
      </c>
      <c r="B16" s="4">
        <v>101160</v>
      </c>
      <c r="C16" s="4">
        <v>26450</v>
      </c>
      <c r="D16" s="4">
        <f>SUM(D14:D15)</f>
        <v>127610</v>
      </c>
    </row>
    <row r="17" spans="1:4" ht="15" x14ac:dyDescent="0.25">
      <c r="A17" s="3" t="s">
        <v>13</v>
      </c>
      <c r="B17" s="5">
        <v>103660</v>
      </c>
      <c r="C17" s="5">
        <v>30200</v>
      </c>
      <c r="D17" s="5">
        <f>+D16+D11</f>
        <v>133860</v>
      </c>
    </row>
    <row r="18" spans="1:4" ht="15" x14ac:dyDescent="0.25">
      <c r="A18" s="1"/>
      <c r="B18" s="1"/>
      <c r="C18" s="1"/>
      <c r="D18" s="1"/>
    </row>
    <row r="19" spans="1:4" ht="15" x14ac:dyDescent="0.25">
      <c r="A19" s="1"/>
      <c r="B19" s="1"/>
      <c r="C19" s="1"/>
      <c r="D19" s="1"/>
    </row>
    <row r="20" spans="1:4" x14ac:dyDescent="0.3">
      <c r="A20" s="1" t="s">
        <v>17</v>
      </c>
      <c r="B20" s="8">
        <f>+B16/100</f>
        <v>1011.6</v>
      </c>
      <c r="C20" s="1"/>
      <c r="D20" s="1"/>
    </row>
    <row r="21" spans="1:4" x14ac:dyDescent="0.3">
      <c r="A21" s="1" t="s">
        <v>18</v>
      </c>
      <c r="B21" s="8">
        <f>+C16/100</f>
        <v>264.5</v>
      </c>
      <c r="C21" s="8"/>
      <c r="D21" s="1"/>
    </row>
    <row r="22" spans="1:4" x14ac:dyDescent="0.3">
      <c r="A22" s="1" t="s">
        <v>19</v>
      </c>
      <c r="B22" s="8">
        <f>+D16/100</f>
        <v>1276.0999999999999</v>
      </c>
      <c r="C22" s="1"/>
      <c r="D22" s="1"/>
    </row>
    <row r="23" spans="1:4" ht="15" x14ac:dyDescent="0.25">
      <c r="A23" s="1"/>
      <c r="B23" s="1"/>
      <c r="C23" s="1"/>
      <c r="D23" s="1"/>
    </row>
    <row r="24" spans="1:4" x14ac:dyDescent="0.3">
      <c r="A24" s="1" t="s">
        <v>20</v>
      </c>
      <c r="B24" s="7">
        <f>+B16/D16</f>
        <v>0.79272784264556073</v>
      </c>
      <c r="C24" s="8">
        <f>+B24*B22</f>
        <v>1011.6</v>
      </c>
      <c r="D24" s="1"/>
    </row>
    <row r="25" spans="1:4" x14ac:dyDescent="0.3">
      <c r="A25" s="1" t="s">
        <v>21</v>
      </c>
      <c r="B25" s="7">
        <f>+C16/D16</f>
        <v>0.2072721573544393</v>
      </c>
      <c r="C25" s="8">
        <f>+B22*B25</f>
        <v>264.49999999999994</v>
      </c>
      <c r="D25" s="1"/>
    </row>
    <row r="26" spans="1:4" ht="15" x14ac:dyDescent="0.25">
      <c r="A26" s="1"/>
      <c r="B26" s="1"/>
      <c r="C26" s="1"/>
      <c r="D26" s="1"/>
    </row>
    <row r="27" spans="1:4" x14ac:dyDescent="0.3">
      <c r="A27" s="1" t="s">
        <v>22</v>
      </c>
      <c r="B27" s="8">
        <f>+D16*B24</f>
        <v>101160</v>
      </c>
      <c r="C27" s="1"/>
      <c r="D27" s="1"/>
    </row>
    <row r="28" spans="1:4" x14ac:dyDescent="0.3">
      <c r="A28" s="1" t="s">
        <v>23</v>
      </c>
      <c r="B28" s="8">
        <f>+D16*B25</f>
        <v>26450</v>
      </c>
      <c r="C28" s="1"/>
      <c r="D2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topLeftCell="A4" workbookViewId="0">
      <selection activeCell="J50" sqref="J50"/>
    </sheetView>
  </sheetViews>
  <sheetFormatPr baseColWidth="10" defaultRowHeight="14.4" x14ac:dyDescent="0.3"/>
  <cols>
    <col min="1" max="1" width="31.88671875" customWidth="1"/>
    <col min="2" max="2" width="11.5546875" bestFit="1" customWidth="1"/>
    <col min="3" max="3" width="12.33203125" customWidth="1"/>
    <col min="4" max="4" width="11.44140625" style="13"/>
    <col min="5" max="5" width="3.44140625" style="13" bestFit="1" customWidth="1"/>
    <col min="6" max="6" width="11.88671875" style="13" customWidth="1"/>
  </cols>
  <sheetData>
    <row r="1" spans="1:6" x14ac:dyDescent="0.3">
      <c r="A1" s="2" t="s">
        <v>27</v>
      </c>
      <c r="B1" s="1"/>
      <c r="C1" s="1"/>
    </row>
    <row r="2" spans="1:6" ht="15" x14ac:dyDescent="0.25">
      <c r="A2" s="2" t="s">
        <v>34</v>
      </c>
      <c r="B2" s="1"/>
      <c r="C2" s="1"/>
    </row>
    <row r="3" spans="1:6" x14ac:dyDescent="0.3">
      <c r="A3" s="3" t="s">
        <v>0</v>
      </c>
      <c r="B3" s="4" t="s">
        <v>14</v>
      </c>
      <c r="C3" s="4" t="s">
        <v>15</v>
      </c>
      <c r="D3" s="12"/>
      <c r="E3" s="12"/>
      <c r="F3" s="12"/>
    </row>
    <row r="4" spans="1:6" ht="15" x14ac:dyDescent="0.25">
      <c r="A4" s="3" t="s">
        <v>1</v>
      </c>
      <c r="B4" s="5"/>
      <c r="C4" s="5"/>
    </row>
    <row r="5" spans="1:6" ht="15" x14ac:dyDescent="0.25">
      <c r="A5" s="6" t="s">
        <v>2</v>
      </c>
      <c r="B5" s="5">
        <v>6000</v>
      </c>
      <c r="C5" s="5">
        <v>1700</v>
      </c>
    </row>
    <row r="6" spans="1:6" x14ac:dyDescent="0.3">
      <c r="A6" s="6" t="s">
        <v>3</v>
      </c>
      <c r="B6" s="5">
        <v>3500</v>
      </c>
      <c r="C6" s="5">
        <v>2750</v>
      </c>
    </row>
    <row r="7" spans="1:6" ht="15" x14ac:dyDescent="0.25">
      <c r="A7" s="6" t="s">
        <v>4</v>
      </c>
      <c r="B7" s="5">
        <v>33000</v>
      </c>
      <c r="C7" s="5">
        <v>21750</v>
      </c>
    </row>
    <row r="8" spans="1:6" ht="15" x14ac:dyDescent="0.25">
      <c r="A8" s="6" t="s">
        <v>5</v>
      </c>
      <c r="B8" s="9">
        <v>50000</v>
      </c>
      <c r="C8" s="9">
        <v>20000</v>
      </c>
    </row>
    <row r="9" spans="1:6" ht="15" x14ac:dyDescent="0.25">
      <c r="A9" s="6" t="s">
        <v>6</v>
      </c>
      <c r="B9" s="15">
        <v>21160</v>
      </c>
      <c r="C9" s="15">
        <v>1500</v>
      </c>
    </row>
    <row r="10" spans="1:6" ht="15" x14ac:dyDescent="0.25">
      <c r="A10" s="3" t="s">
        <v>7</v>
      </c>
      <c r="B10" s="5">
        <f>SUM(B5:B9)</f>
        <v>113660</v>
      </c>
      <c r="C10" s="5">
        <f>SUM(C5:C9)</f>
        <v>47700</v>
      </c>
    </row>
    <row r="11" spans="1:6" ht="15" x14ac:dyDescent="0.25">
      <c r="A11" s="3"/>
      <c r="B11" s="4"/>
      <c r="C11" s="4"/>
    </row>
    <row r="12" spans="1:6" ht="15" x14ac:dyDescent="0.25">
      <c r="A12" s="3" t="s">
        <v>8</v>
      </c>
      <c r="B12" s="5">
        <v>2500</v>
      </c>
      <c r="C12" s="5">
        <v>3750</v>
      </c>
    </row>
    <row r="13" spans="1:6" ht="15" x14ac:dyDescent="0.25">
      <c r="A13" s="3"/>
      <c r="B13" s="4"/>
      <c r="C13" s="4"/>
    </row>
    <row r="14" spans="1:6" ht="15" x14ac:dyDescent="0.25">
      <c r="A14" s="3" t="s">
        <v>9</v>
      </c>
      <c r="B14" s="5"/>
      <c r="C14" s="5"/>
    </row>
    <row r="15" spans="1:6" ht="15" x14ac:dyDescent="0.25">
      <c r="A15" s="6" t="s">
        <v>10</v>
      </c>
      <c r="B15" s="5">
        <v>75500</v>
      </c>
      <c r="C15" s="5">
        <v>24500</v>
      </c>
    </row>
    <row r="16" spans="1:6" ht="15" x14ac:dyDescent="0.25">
      <c r="A16" s="6" t="s">
        <v>11</v>
      </c>
      <c r="B16" s="5">
        <v>25660</v>
      </c>
      <c r="C16" s="5">
        <v>1950</v>
      </c>
    </row>
    <row r="17" spans="1:6" s="1" customFormat="1" x14ac:dyDescent="0.3">
      <c r="A17" s="6" t="s">
        <v>35</v>
      </c>
      <c r="B17" s="17">
        <v>10000</v>
      </c>
      <c r="C17" s="17">
        <v>17500</v>
      </c>
      <c r="D17" s="13"/>
      <c r="E17" s="13"/>
      <c r="F17" s="13"/>
    </row>
    <row r="18" spans="1:6" ht="15" x14ac:dyDescent="0.25">
      <c r="A18" s="3" t="s">
        <v>24</v>
      </c>
      <c r="B18" s="4">
        <f>SUM(B15:B17)</f>
        <v>111160</v>
      </c>
      <c r="C18" s="4">
        <f>SUM(C15:C17)</f>
        <v>43950</v>
      </c>
    </row>
    <row r="19" spans="1:6" ht="15" x14ac:dyDescent="0.25">
      <c r="A19" s="3" t="s">
        <v>13</v>
      </c>
      <c r="B19" s="5">
        <f>SUM(B12,B18)</f>
        <v>113660</v>
      </c>
      <c r="C19" s="5">
        <f>SUM(C12,C18)</f>
        <v>47700</v>
      </c>
    </row>
    <row r="20" spans="1:6" ht="15" x14ac:dyDescent="0.25">
      <c r="A20" s="1"/>
      <c r="B20" s="1"/>
      <c r="C20" s="1"/>
    </row>
    <row r="21" spans="1:6" x14ac:dyDescent="0.3">
      <c r="A21" s="1" t="s">
        <v>29</v>
      </c>
      <c r="B21" s="1"/>
      <c r="C21" s="1"/>
    </row>
    <row r="22" spans="1:6" ht="15" x14ac:dyDescent="0.25">
      <c r="A22" s="1" t="s">
        <v>30</v>
      </c>
      <c r="B22" s="1"/>
      <c r="C22" s="1"/>
    </row>
    <row r="23" spans="1:6" x14ac:dyDescent="0.3">
      <c r="A23" s="1" t="s">
        <v>31</v>
      </c>
      <c r="B23" s="1"/>
      <c r="C23" s="1"/>
    </row>
    <row r="24" spans="1:6" x14ac:dyDescent="0.3">
      <c r="A24" s="1" t="s">
        <v>32</v>
      </c>
      <c r="B24" s="1"/>
      <c r="C24" s="1"/>
    </row>
    <row r="26" spans="1:6" x14ac:dyDescent="0.3">
      <c r="A26" s="2" t="s">
        <v>36</v>
      </c>
    </row>
    <row r="28" spans="1:6" ht="15" x14ac:dyDescent="0.25">
      <c r="A28" t="s">
        <v>37</v>
      </c>
      <c r="B28" s="11">
        <v>111160</v>
      </c>
      <c r="C28" s="11"/>
    </row>
    <row r="29" spans="1:6" x14ac:dyDescent="0.3">
      <c r="A29" t="s">
        <v>38</v>
      </c>
      <c r="B29" s="11">
        <v>100</v>
      </c>
      <c r="C29" s="11"/>
    </row>
    <row r="30" spans="1:6" x14ac:dyDescent="0.3">
      <c r="A30" t="s">
        <v>39</v>
      </c>
      <c r="B30" s="11">
        <f>+B28/B29</f>
        <v>1111.5999999999999</v>
      </c>
      <c r="C30" s="11"/>
    </row>
    <row r="31" spans="1:6" ht="15" x14ac:dyDescent="0.25">
      <c r="B31" s="11"/>
      <c r="C31" s="11"/>
    </row>
    <row r="32" spans="1:6" ht="15" x14ac:dyDescent="0.25">
      <c r="A32" s="1" t="s">
        <v>26</v>
      </c>
      <c r="B32" s="11">
        <v>43950</v>
      </c>
      <c r="C32" s="11"/>
    </row>
    <row r="33" spans="1:6" x14ac:dyDescent="0.3">
      <c r="A33" s="1" t="s">
        <v>40</v>
      </c>
      <c r="B33" s="11">
        <v>1111.5999999999999</v>
      </c>
      <c r="C33" s="11"/>
    </row>
    <row r="34" spans="1:6" ht="15" x14ac:dyDescent="0.25">
      <c r="A34" s="1" t="s">
        <v>41</v>
      </c>
      <c r="B34" s="11">
        <f>+B32/B33</f>
        <v>39.537603454480035</v>
      </c>
      <c r="C34" s="11"/>
    </row>
    <row r="35" spans="1:6" ht="15" x14ac:dyDescent="0.25">
      <c r="B35" s="11"/>
      <c r="C35" s="11"/>
    </row>
    <row r="36" spans="1:6" ht="15" x14ac:dyDescent="0.25">
      <c r="A36" s="2" t="s">
        <v>43</v>
      </c>
      <c r="B36" s="11"/>
      <c r="C36" s="11"/>
    </row>
    <row r="37" spans="1:6" x14ac:dyDescent="0.3">
      <c r="A37" s="3" t="s">
        <v>0</v>
      </c>
      <c r="B37" s="4" t="s">
        <v>14</v>
      </c>
      <c r="C37" s="4" t="s">
        <v>15</v>
      </c>
      <c r="D37" s="12" t="s">
        <v>25</v>
      </c>
      <c r="E37" s="12"/>
      <c r="F37" s="12" t="s">
        <v>42</v>
      </c>
    </row>
    <row r="38" spans="1:6" ht="15" x14ac:dyDescent="0.25">
      <c r="A38" s="3" t="s">
        <v>1</v>
      </c>
      <c r="B38" s="5"/>
      <c r="C38" s="5"/>
    </row>
    <row r="39" spans="1:6" ht="15" x14ac:dyDescent="0.25">
      <c r="A39" s="6" t="s">
        <v>2</v>
      </c>
      <c r="B39" s="5">
        <v>6000</v>
      </c>
      <c r="C39" s="5">
        <v>1700</v>
      </c>
      <c r="F39" s="13">
        <f>SUM(B39:E39)</f>
        <v>7700</v>
      </c>
    </row>
    <row r="40" spans="1:6" x14ac:dyDescent="0.3">
      <c r="A40" s="6" t="s">
        <v>3</v>
      </c>
      <c r="B40" s="5">
        <v>3500</v>
      </c>
      <c r="C40" s="5">
        <v>2750</v>
      </c>
      <c r="F40" s="13">
        <f t="shared" ref="F40:F43" si="0">SUM(B40:E40)</f>
        <v>6250</v>
      </c>
    </row>
    <row r="41" spans="1:6" ht="15" x14ac:dyDescent="0.25">
      <c r="A41" s="6" t="s">
        <v>4</v>
      </c>
      <c r="B41" s="5">
        <v>33000</v>
      </c>
      <c r="C41" s="5">
        <v>21750</v>
      </c>
      <c r="F41" s="13">
        <f t="shared" si="0"/>
        <v>54750</v>
      </c>
    </row>
    <row r="42" spans="1:6" ht="15" x14ac:dyDescent="0.25">
      <c r="A42" s="6" t="s">
        <v>5</v>
      </c>
      <c r="B42" s="10">
        <v>40000</v>
      </c>
      <c r="C42" s="10">
        <v>20000</v>
      </c>
      <c r="F42" s="13">
        <f t="shared" si="0"/>
        <v>60000</v>
      </c>
    </row>
    <row r="43" spans="1:6" ht="15" x14ac:dyDescent="0.25">
      <c r="A43" s="6" t="s">
        <v>6</v>
      </c>
      <c r="B43" s="15">
        <v>21160</v>
      </c>
      <c r="C43" s="15">
        <v>1500</v>
      </c>
      <c r="F43" s="16">
        <f t="shared" si="0"/>
        <v>22660</v>
      </c>
    </row>
    <row r="44" spans="1:6" ht="15" x14ac:dyDescent="0.25">
      <c r="A44" s="3" t="s">
        <v>7</v>
      </c>
      <c r="B44" s="5">
        <f>SUM(B39:B43)</f>
        <v>103660</v>
      </c>
      <c r="C44" s="5">
        <f>SUM(C39:C43)</f>
        <v>47700</v>
      </c>
      <c r="F44" s="13">
        <f>SUM(F39:F43)</f>
        <v>151360</v>
      </c>
    </row>
    <row r="45" spans="1:6" ht="15" x14ac:dyDescent="0.25">
      <c r="A45" s="3"/>
      <c r="B45" s="4"/>
      <c r="C45" s="4"/>
    </row>
    <row r="46" spans="1:6" ht="15" x14ac:dyDescent="0.25">
      <c r="A46" s="3" t="s">
        <v>8</v>
      </c>
      <c r="B46" s="5">
        <v>2500</v>
      </c>
      <c r="C46" s="5">
        <v>3750</v>
      </c>
      <c r="F46" s="13">
        <f>SUM(B46:E46)</f>
        <v>6250</v>
      </c>
    </row>
    <row r="47" spans="1:6" ht="15" x14ac:dyDescent="0.25">
      <c r="A47" s="3"/>
      <c r="B47" s="4"/>
      <c r="C47" s="4"/>
    </row>
    <row r="48" spans="1:6" ht="15" x14ac:dyDescent="0.25">
      <c r="A48" s="3" t="s">
        <v>9</v>
      </c>
      <c r="B48" s="5"/>
      <c r="C48" s="5"/>
    </row>
    <row r="49" spans="1:6" ht="15" x14ac:dyDescent="0.25">
      <c r="A49" s="6" t="s">
        <v>10</v>
      </c>
      <c r="B49" s="5">
        <v>75500</v>
      </c>
      <c r="C49" s="5">
        <v>24500</v>
      </c>
      <c r="D49" s="13">
        <f>-20546+29852.7</f>
        <v>9306.7000000000007</v>
      </c>
      <c r="E49" s="14" t="s">
        <v>44</v>
      </c>
      <c r="F49" s="13">
        <v>105352.7</v>
      </c>
    </row>
    <row r="50" spans="1:6" ht="15" x14ac:dyDescent="0.25">
      <c r="A50" s="6" t="s">
        <v>11</v>
      </c>
      <c r="B50" s="5">
        <v>25660</v>
      </c>
      <c r="C50" s="5">
        <v>1950</v>
      </c>
      <c r="D50" s="13">
        <v>-1950</v>
      </c>
      <c r="F50" s="13">
        <f t="shared" ref="F50:F51" si="1">SUM(B50:D50)</f>
        <v>25660</v>
      </c>
    </row>
    <row r="51" spans="1:6" x14ac:dyDescent="0.3">
      <c r="A51" s="6" t="s">
        <v>35</v>
      </c>
      <c r="B51" s="10"/>
      <c r="C51" s="10">
        <v>17500</v>
      </c>
      <c r="D51" s="13">
        <v>-17500</v>
      </c>
      <c r="F51" s="13">
        <f t="shared" si="1"/>
        <v>0</v>
      </c>
    </row>
    <row r="52" spans="1:6" s="1" customFormat="1" x14ac:dyDescent="0.3">
      <c r="A52" s="6" t="s">
        <v>45</v>
      </c>
      <c r="B52" s="10"/>
      <c r="C52" s="10"/>
      <c r="D52" s="13"/>
      <c r="E52" s="13"/>
      <c r="F52" s="13">
        <v>14097.3</v>
      </c>
    </row>
    <row r="53" spans="1:6" ht="15" x14ac:dyDescent="0.25">
      <c r="A53" s="3" t="s">
        <v>24</v>
      </c>
      <c r="B53" s="4">
        <f>SUM(B49:B51)</f>
        <v>101160</v>
      </c>
      <c r="C53" s="4">
        <f>SUM(C49:C51)</f>
        <v>43950</v>
      </c>
      <c r="F53" s="13">
        <f>SUM(F49:F52)</f>
        <v>145110</v>
      </c>
    </row>
    <row r="54" spans="1:6" ht="15" x14ac:dyDescent="0.25">
      <c r="A54" s="3" t="s">
        <v>13</v>
      </c>
      <c r="B54" s="5">
        <f>SUM(B46,B53)</f>
        <v>103660</v>
      </c>
      <c r="C54" s="5">
        <f>SUM(C46,C53)</f>
        <v>47700</v>
      </c>
      <c r="F54" s="13">
        <f>SUM(F46,F53)</f>
        <v>151360</v>
      </c>
    </row>
    <row r="56" spans="1:6" ht="15" x14ac:dyDescent="0.25">
      <c r="A56" t="s">
        <v>53</v>
      </c>
    </row>
    <row r="58" spans="1:6" x14ac:dyDescent="0.3">
      <c r="A58" s="2" t="s">
        <v>46</v>
      </c>
    </row>
    <row r="59" spans="1:6" ht="15" x14ac:dyDescent="0.25">
      <c r="A59" s="6" t="s">
        <v>2</v>
      </c>
      <c r="B59" s="18">
        <v>1700</v>
      </c>
    </row>
    <row r="60" spans="1:6" x14ac:dyDescent="0.3">
      <c r="A60" s="6" t="s">
        <v>3</v>
      </c>
      <c r="B60" s="18">
        <v>2750</v>
      </c>
    </row>
    <row r="61" spans="1:6" ht="15" x14ac:dyDescent="0.25">
      <c r="A61" s="6" t="s">
        <v>4</v>
      </c>
      <c r="B61" s="18">
        <v>21750</v>
      </c>
    </row>
    <row r="62" spans="1:6" ht="15" x14ac:dyDescent="0.25">
      <c r="A62" s="6" t="s">
        <v>5</v>
      </c>
      <c r="B62" s="18">
        <v>20000</v>
      </c>
    </row>
    <row r="63" spans="1:6" ht="15" x14ac:dyDescent="0.25">
      <c r="A63" s="6" t="s">
        <v>6</v>
      </c>
      <c r="B63" s="18">
        <v>1500</v>
      </c>
    </row>
    <row r="64" spans="1:6" s="1" customFormat="1" ht="15" x14ac:dyDescent="0.25">
      <c r="A64" s="6" t="s">
        <v>48</v>
      </c>
      <c r="B64" s="18"/>
      <c r="C64" s="11">
        <v>3750</v>
      </c>
      <c r="D64" s="13"/>
      <c r="E64" s="13"/>
      <c r="F64" s="13"/>
    </row>
    <row r="65" spans="1:3" ht="15" x14ac:dyDescent="0.25">
      <c r="A65" s="6" t="s">
        <v>33</v>
      </c>
      <c r="C65" s="11">
        <v>29852.7</v>
      </c>
    </row>
    <row r="66" spans="1:3" x14ac:dyDescent="0.3">
      <c r="A66" s="6" t="s">
        <v>47</v>
      </c>
      <c r="C66" s="11">
        <f>F52</f>
        <v>14097.3</v>
      </c>
    </row>
    <row r="67" spans="1:3" ht="15" x14ac:dyDescent="0.25">
      <c r="B67" s="11">
        <f>SUM(B59:B66)</f>
        <v>47700</v>
      </c>
      <c r="C67" s="11">
        <f>SUM(C64:C66)</f>
        <v>47700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Ejemplo fusión 1</vt:lpstr>
      <vt:lpstr>Ejemplo Fusión 2</vt:lpstr>
      <vt:lpstr>Solución Ejemplo 1</vt:lpstr>
      <vt:lpstr>Solución ejemplo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2023-09-28T20:19:54Z</cp:lastPrinted>
  <dcterms:created xsi:type="dcterms:W3CDTF">2023-09-25T12:29:42Z</dcterms:created>
  <dcterms:modified xsi:type="dcterms:W3CDTF">2023-10-03T12:03:05Z</dcterms:modified>
</cp:coreProperties>
</file>