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0003BA6F-CFEA-814D-9D1D-D173B5E97F89}" xr6:coauthVersionLast="47" xr6:coauthVersionMax="47" xr10:uidLastSave="{00000000-0000-0000-0000-000000000000}"/>
  <bookViews>
    <workbookView xWindow="2580" yWindow="2840" windowWidth="25280" windowHeight="16080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  <sheet name="Hoja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E76" i="1"/>
  <c r="G76" i="1"/>
  <c r="H76" i="1"/>
  <c r="I76" i="1"/>
  <c r="J76" i="1"/>
  <c r="K76" i="1"/>
  <c r="L76" i="1"/>
  <c r="M76" i="1"/>
  <c r="N76" i="1"/>
  <c r="O76" i="1"/>
  <c r="P76" i="1"/>
  <c r="Q76" i="1"/>
  <c r="R76" i="1"/>
  <c r="G54" i="2"/>
  <c r="H54" i="2"/>
  <c r="R54" i="2"/>
  <c r="S54" i="2"/>
  <c r="G50" i="2"/>
  <c r="L41" i="2"/>
  <c r="E12" i="5"/>
  <c r="G12" i="5"/>
  <c r="H12" i="5"/>
  <c r="I12" i="5"/>
  <c r="K12" i="5"/>
  <c r="N12" i="5"/>
  <c r="P12" i="5"/>
  <c r="D12" i="5"/>
  <c r="G32" i="3"/>
  <c r="H32" i="3"/>
  <c r="I32" i="3"/>
  <c r="J12" i="5" s="1"/>
  <c r="J32" i="3"/>
  <c r="K32" i="3"/>
  <c r="L12" i="5" s="1"/>
  <c r="L32" i="3"/>
  <c r="M12" i="5" s="1"/>
  <c r="M32" i="3"/>
  <c r="N32" i="3"/>
  <c r="O12" i="5" s="1"/>
  <c r="O32" i="3"/>
  <c r="P32" i="3"/>
  <c r="Q12" i="5" s="1"/>
  <c r="Q32" i="3"/>
  <c r="R12" i="5" s="1"/>
  <c r="R32" i="3"/>
  <c r="S12" i="5" s="1"/>
  <c r="S32" i="3"/>
  <c r="T12" i="5" s="1"/>
  <c r="T32" i="3"/>
  <c r="U12" i="5" s="1"/>
  <c r="U32" i="3"/>
  <c r="V12" i="5" s="1"/>
  <c r="D32" i="3"/>
  <c r="E32" i="3"/>
  <c r="F12" i="5" s="1"/>
  <c r="F32" i="3"/>
  <c r="C32" i="3"/>
  <c r="G19" i="3"/>
  <c r="F19" i="3"/>
  <c r="G11" i="3"/>
  <c r="G13" i="3" s="1"/>
  <c r="F11" i="3"/>
  <c r="F13" i="3" s="1"/>
  <c r="F20" i="3" s="1"/>
  <c r="G11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C13" i="3"/>
  <c r="C19" i="3"/>
  <c r="C11" i="3"/>
  <c r="M47" i="2"/>
  <c r="M54" i="2" s="1"/>
  <c r="M41" i="2"/>
  <c r="M35" i="2"/>
  <c r="M28" i="2"/>
  <c r="M24" i="2"/>
  <c r="M19" i="2"/>
  <c r="M5" i="2" s="1"/>
  <c r="N10" i="5" s="1"/>
  <c r="G19" i="2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K41" i="2"/>
  <c r="N41" i="2"/>
  <c r="N54" i="2" s="1"/>
  <c r="O41" i="2"/>
  <c r="O54" i="2" s="1"/>
  <c r="P41" i="2"/>
  <c r="Q41" i="2"/>
  <c r="R41" i="2"/>
  <c r="S41" i="2"/>
  <c r="T41" i="2"/>
  <c r="U41" i="2"/>
  <c r="D50" i="2"/>
  <c r="D54" i="2" s="1"/>
  <c r="J50" i="2"/>
  <c r="J54" i="2" s="1"/>
  <c r="K50" i="2"/>
  <c r="K54" i="2" s="1"/>
  <c r="L50" i="2"/>
  <c r="L54" i="2" s="1"/>
  <c r="O50" i="2"/>
  <c r="P50" i="2"/>
  <c r="T50" i="2"/>
  <c r="T54" i="2" s="1"/>
  <c r="U50" i="2"/>
  <c r="U54" i="2" s="1"/>
  <c r="F47" i="2"/>
  <c r="G47" i="2"/>
  <c r="H47" i="2"/>
  <c r="I47" i="2"/>
  <c r="I54" i="2" s="1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Q54" i="2" s="1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F19" i="2"/>
  <c r="H19" i="2"/>
  <c r="H5" i="2" s="1"/>
  <c r="I10" i="5" s="1"/>
  <c r="I19" i="2"/>
  <c r="I5" i="2" s="1"/>
  <c r="J10" i="5" s="1"/>
  <c r="J19" i="2"/>
  <c r="K19" i="2"/>
  <c r="L19" i="2"/>
  <c r="N19" i="2"/>
  <c r="O19" i="2"/>
  <c r="P19" i="2"/>
  <c r="Q19" i="2"/>
  <c r="R19" i="2"/>
  <c r="S19" i="2"/>
  <c r="T19" i="2"/>
  <c r="U19" i="2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6" i="1"/>
  <c r="D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T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F54" i="2" l="1"/>
  <c r="E54" i="2"/>
  <c r="F5" i="2"/>
  <c r="G10" i="5" s="1"/>
  <c r="D5" i="2"/>
  <c r="E10" i="5" s="1"/>
  <c r="O5" i="2"/>
  <c r="P10" i="5" s="1"/>
  <c r="C54" i="2"/>
  <c r="G5" i="2"/>
  <c r="H10" i="5" s="1"/>
  <c r="P54" i="2"/>
  <c r="N5" i="2"/>
  <c r="O10" i="5" s="1"/>
  <c r="P5" i="2"/>
  <c r="Q10" i="5" s="1"/>
  <c r="K5" i="2"/>
  <c r="L10" i="5" s="1"/>
  <c r="L5" i="2"/>
  <c r="M10" i="5" s="1"/>
  <c r="J5" i="2"/>
  <c r="K10" i="5" s="1"/>
  <c r="O20" i="3"/>
  <c r="P11" i="5" s="1"/>
  <c r="N20" i="3"/>
  <c r="O11" i="5" s="1"/>
  <c r="R20" i="3"/>
  <c r="S11" i="5" s="1"/>
  <c r="Q20" i="3"/>
  <c r="R11" i="5" s="1"/>
  <c r="P20" i="3"/>
  <c r="Q11" i="5" s="1"/>
  <c r="G20" i="3"/>
  <c r="E20" i="3"/>
  <c r="F11" i="5" s="1"/>
  <c r="H11" i="5"/>
  <c r="S20" i="3"/>
  <c r="T11" i="5" s="1"/>
  <c r="J20" i="3"/>
  <c r="K11" i="5" s="1"/>
  <c r="H20" i="3"/>
  <c r="I11" i="5" s="1"/>
  <c r="M20" i="3"/>
  <c r="N11" i="5" s="1"/>
  <c r="L20" i="3"/>
  <c r="M11" i="5" s="1"/>
  <c r="U20" i="3"/>
  <c r="V11" i="5" s="1"/>
  <c r="K20" i="3"/>
  <c r="L11" i="5" s="1"/>
  <c r="T20" i="3"/>
  <c r="U11" i="5" s="1"/>
  <c r="I20" i="3"/>
  <c r="J11" i="5" s="1"/>
  <c r="C20" i="3"/>
  <c r="D11" i="5" s="1"/>
  <c r="T5" i="2"/>
  <c r="U10" i="5" s="1"/>
  <c r="U5" i="2"/>
  <c r="V10" i="5" s="1"/>
  <c r="R5" i="2"/>
  <c r="S10" i="5" s="1"/>
  <c r="E5" i="2"/>
  <c r="F10" i="5" s="1"/>
  <c r="C5" i="2"/>
  <c r="D10" i="5" s="1"/>
  <c r="S5" i="2"/>
  <c r="T10" i="5" s="1"/>
  <c r="Q5" i="2"/>
  <c r="R10" i="5" s="1"/>
  <c r="N5" i="1"/>
  <c r="O9" i="5" s="1"/>
  <c r="F5" i="1"/>
  <c r="G9" i="5" s="1"/>
  <c r="E5" i="1"/>
  <c r="F9" i="5" s="1"/>
  <c r="C5" i="1"/>
  <c r="D9" i="5" s="1"/>
  <c r="P5" i="1"/>
  <c r="Q9" i="5" s="1"/>
  <c r="D5" i="1"/>
  <c r="E9" i="5" s="1"/>
  <c r="E13" i="5" s="1"/>
  <c r="T5" i="1"/>
  <c r="U9" i="5" s="1"/>
  <c r="S5" i="1"/>
  <c r="T9" i="5" s="1"/>
  <c r="R5" i="1"/>
  <c r="S9" i="5" s="1"/>
  <c r="Q5" i="1"/>
  <c r="R9" i="5" s="1"/>
  <c r="O5" i="1"/>
  <c r="P9" i="5" s="1"/>
  <c r="U5" i="1"/>
  <c r="V9" i="5" s="1"/>
  <c r="M5" i="1"/>
  <c r="N9" i="5" s="1"/>
  <c r="L5" i="1"/>
  <c r="M9" i="5" s="1"/>
  <c r="K5" i="1"/>
  <c r="L9" i="5" s="1"/>
  <c r="J5" i="1"/>
  <c r="K9" i="5" s="1"/>
  <c r="I5" i="1"/>
  <c r="J9" i="5" s="1"/>
  <c r="H5" i="1"/>
  <c r="I9" i="5" s="1"/>
  <c r="G5" i="1"/>
  <c r="H9" i="5" s="1"/>
  <c r="G13" i="5" l="1"/>
  <c r="H13" i="5"/>
  <c r="V13" i="5"/>
  <c r="S13" i="5"/>
  <c r="R13" i="5"/>
  <c r="Q13" i="5"/>
  <c r="P13" i="5"/>
  <c r="N13" i="5"/>
  <c r="L13" i="5"/>
  <c r="K13" i="5"/>
  <c r="J13" i="5"/>
  <c r="I13" i="5"/>
  <c r="D13" i="5"/>
  <c r="U13" i="5"/>
  <c r="M13" i="5"/>
  <c r="O13" i="5"/>
  <c r="T13" i="5"/>
  <c r="F13" i="5"/>
</calcChain>
</file>

<file path=xl/sharedStrings.xml><?xml version="1.0" encoding="utf-8"?>
<sst xmlns="http://schemas.openxmlformats.org/spreadsheetml/2006/main" count="310" uniqueCount="159">
  <si>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</si>
  <si>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</si>
  <si>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</si>
  <si>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</si>
  <si>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</si>
  <si>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</si>
  <si>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</si>
  <si>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</si>
  <si>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</si>
  <si>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</si>
  <si>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</si>
  <si>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</si>
  <si>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</si>
  <si>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</si>
  <si>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</si>
  <si>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</si>
  <si>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</si>
  <si>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</si>
  <si>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</si>
  <si>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</si>
  <si>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</si>
  <si>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</si>
  <si>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</si>
  <si>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</si>
  <si>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</si>
  <si>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</si>
  <si>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</si>
  <si>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</si>
  <si>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</si>
  <si>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</si>
  <si>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</si>
  <si>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</si>
  <si>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</si>
  <si>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</si>
  <si>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</si>
  <si>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</si>
  <si>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</si>
  <si>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</si>
  <si>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</si>
  <si>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</si>
  <si>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</si>
  <si>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</si>
  <si>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</si>
  <si>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</si>
  <si>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</si>
  <si>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</si>
  <si>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</si>
  <si>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</si>
  <si>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</si>
  <si>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</si>
  <si>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</si>
  <si>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</si>
  <si>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</si>
  <si>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</si>
  <si>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</si>
  <si>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</si>
  <si>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</si>
  <si>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</si>
  <si>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</si>
  <si>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</si>
  <si>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</si>
  <si>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</si>
  <si>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</si>
  <si>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</si>
  <si>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</si>
  <si>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</si>
  <si>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</si>
  <si>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</si>
  <si>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</si>
  <si>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</si>
  <si>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</si>
  <si>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</si>
  <si>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</si>
  <si>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</si>
  <si>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</si>
  <si>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</si>
  <si>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</si>
  <si>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</si>
  <si>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</si>
  <si>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</si>
  <si>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</si>
  <si>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</si>
  <si>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</si>
  <si>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</si>
  <si>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</si>
  <si>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</si>
  <si>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</si>
  <si>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</si>
  <si>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</si>
  <si>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</si>
  <si>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</si>
  <si>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</si>
  <si>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</si>
  <si>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</si>
  <si>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</si>
  <si>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</si>
  <si>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</si>
  <si>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</si>
  <si>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</si>
  <si>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</si>
  <si>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</si>
  <si>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</si>
  <si>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</si>
  <si>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</si>
  <si>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</si>
  <si>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</si>
  <si>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</si>
  <si>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</si>
  <si>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</si>
  <si>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</si>
  <si>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</si>
  <si>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</si>
  <si>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</si>
  <si>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</si>
  <si>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</si>
  <si>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</si>
  <si>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</si>
  <si>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</si>
  <si>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</si>
  <si>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</si>
  <si>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</si>
  <si>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</si>
  <si>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</si>
  <si>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</si>
  <si>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</si>
  <si>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</si>
  <si>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</si>
  <si>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</si>
  <si>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</si>
  <si>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</si>
  <si>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</si>
  <si>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</si>
  <si>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</si>
  <si>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</si>
  <si>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Examen 2: 10%</t>
  </si>
  <si>
    <t>Solucion Numerica ED(30)</t>
  </si>
  <si>
    <t>Grafico de Temperatura VS longitud de la aleta(20)</t>
  </si>
  <si>
    <t>ComparacoinSolucionNumerica(25)</t>
  </si>
  <si>
    <t>Metodo de Newron(25)</t>
  </si>
  <si>
    <t xml:space="preserve">No aplica adecuadamente el metodo de newton </t>
  </si>
  <si>
    <t>No aplica adecuadamente el metodo de newton , las graficas no tiene unidades</t>
  </si>
  <si>
    <t>¡Muy bien!</t>
  </si>
  <si>
    <t>Las soluciones estan bien, sin emargo los graficos no presentan unidades, a estas alturas esto no deberia pasar</t>
  </si>
  <si>
    <t xml:space="preserve">Se presenta una soliucion analitica de la ecuacion diferencial, no aparece la solucion numerica y hace falta la comparación. Adicionalmente el metodo de newton no esta aplicado de la mejor forma. </t>
  </si>
  <si>
    <t>los valores de las funciones estan sin argumentos y no retornan valores validos, las funciones dan errores</t>
  </si>
  <si>
    <t>No lo encontre en el git!, Subirlo al git!</t>
  </si>
  <si>
    <t>Mejorar el grafico, no tiene unidades y tampoco  el método de Newton.</t>
  </si>
  <si>
    <t>Las unidaes estan muy desbordadas respecto a los valores esperados. Se recomienda revisar el grafico e incluir unidades en los gráficos</t>
  </si>
  <si>
    <t>El metodo de newton no converge al valor esperado</t>
  </si>
  <si>
    <t xml:space="preserve">Osorno </t>
  </si>
  <si>
    <t>Campo en el eje de simetria de un solenoide</t>
  </si>
  <si>
    <t>Deducciones fisicas</t>
  </si>
  <si>
    <t>Dominio del tema y programacion clara</t>
  </si>
  <si>
    <t>Teener pressente el manejo de graficas y unidades</t>
  </si>
  <si>
    <t>Gomez</t>
  </si>
  <si>
    <t>Transformadoas de fourier</t>
  </si>
  <si>
    <t>Pelota rotando</t>
  </si>
  <si>
    <t>Funciones de onda</t>
  </si>
  <si>
    <t>Bocanegra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</si>
</sst>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3" borderId="1" xfId="0" applyFont="1" applyFill="1" applyBorder="1"/>
    <xf numFmtId="0" fontId="6" fillId="0" borderId="0" xfId="0" applyFont="1"/>
    <xf numFmtId="0" fontId="5" fillId="2" borderId="1" xfId="0" applyFont="1" applyFill="1" applyBorder="1"/>
    <xf numFmtId="0" fontId="3" fillId="2" borderId="1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1:U319"/>
  <sheetViews>
    <sheetView tabSelected="1" topLeftCell="A3" workbookViewId="0">
      <selection activeCell="S17" sqref="S17"/>
    </sheetView>
  </sheetViews>
  <sheetFormatPr baseColWidth="10" defaultRowHeight="16" x14ac:dyDescent="0.2"/>
  <cols>
    <col min="2" max="2" width="34.5" customWidth="1"/>
    <col min="3" max="3" width="7.6640625" customWidth="1"/>
    <col min="4" max="4" width="12.33203125" customWidth="1"/>
    <col min="5" max="15" width="7.1640625" customWidth="1"/>
    <col min="16" max="16" width="7.1640625" style="2" customWidth="1"/>
    <col min="17" max="18" width="7.1640625" customWidth="1"/>
    <col min="19" max="19" width="18.83203125" customWidth="1"/>
    <col min="20" max="20" width="21.1640625" customWidth="1"/>
    <col min="21" max="21" width="22.1640625" customWidth="1"/>
    <col min="22" max="25" width="7.1640625" customWidth="1"/>
  </cols>
  <sheetData>
    <row r="1" spans="2:21" x14ac:dyDescent="0.2">
      <c r="P1"/>
    </row>
    <row r="2" spans="2:21" x14ac:dyDescent="0.2">
      <c r="P2"/>
    </row>
    <row r="3" spans="2:21" x14ac:dyDescent="0.2">
      <c r="B3" t="s">
        <v>78</v>
      </c>
      <c r="P3"/>
    </row>
    <row r="4" spans="2:21" ht="24" x14ac:dyDescent="0.3">
      <c r="B4" s="24"/>
      <c r="C4" s="22" t="s">
        <v>0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22" t="s">
        <v>15</v>
      </c>
    </row>
    <row r="5" spans="2:21" ht="24" x14ac:dyDescent="0.3">
      <c r="B5" s="19" t="s">
        <v>63</v>
      </c>
      <c r="C5" s="19">
        <f t="shared" ref="C5:U5" si="0">SUM(C12+C17+C26+C33+C38+C42+C46+C50+C54+C57+C60+C65+C70+C76)/14</f>
        <v>4.9047619047619051</v>
      </c>
      <c r="D5" s="19">
        <f t="shared" si="0"/>
        <v>4.8452380952380949</v>
      </c>
      <c r="E5" s="19">
        <f t="shared" si="0"/>
        <v>4.7797619047619051</v>
      </c>
      <c r="F5" s="19">
        <f t="shared" si="0"/>
        <v>4.9285714285714288</v>
      </c>
      <c r="G5" s="19">
        <f t="shared" si="0"/>
        <v>2.7253401360544216</v>
      </c>
      <c r="H5" s="19">
        <f t="shared" si="0"/>
        <v>4.8392857142857144</v>
      </c>
      <c r="I5" s="19">
        <f t="shared" si="0"/>
        <v>4.0943877551020407</v>
      </c>
      <c r="J5" s="19">
        <f t="shared" si="0"/>
        <v>4.2023809523809526</v>
      </c>
      <c r="K5" s="19">
        <f t="shared" si="0"/>
        <v>4.7193877551020407</v>
      </c>
      <c r="L5" s="19">
        <f t="shared" si="0"/>
        <v>2.5909863945578233</v>
      </c>
      <c r="M5" s="19">
        <f t="shared" si="0"/>
        <v>4.8086734693877551</v>
      </c>
      <c r="N5" s="19">
        <f t="shared" si="0"/>
        <v>4.9642857142857144</v>
      </c>
      <c r="O5" s="19">
        <f t="shared" si="0"/>
        <v>4.4515306122448974</v>
      </c>
      <c r="P5" s="19">
        <f t="shared" si="0"/>
        <v>1.7756802721088436</v>
      </c>
      <c r="Q5" s="19">
        <f t="shared" si="0"/>
        <v>4.4515306122448974</v>
      </c>
      <c r="R5" s="19">
        <f t="shared" si="0"/>
        <v>3.8801020408163267</v>
      </c>
      <c r="S5" s="19">
        <f t="shared" si="0"/>
        <v>4.7821428571428575</v>
      </c>
      <c r="T5" s="19">
        <f t="shared" si="0"/>
        <v>4.6726190476190483</v>
      </c>
      <c r="U5" s="19">
        <f t="shared" si="0"/>
        <v>4.2661564625850339</v>
      </c>
    </row>
    <row r="6" spans="2:21" x14ac:dyDescent="0.2">
      <c r="P6"/>
    </row>
    <row r="7" spans="2:21" x14ac:dyDescent="0.2">
      <c r="B7" s="23" t="s">
        <v>20</v>
      </c>
      <c r="P7"/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5</v>
      </c>
      <c r="D11" s="10">
        <v>5</v>
      </c>
      <c r="E11" s="10">
        <v>0</v>
      </c>
      <c r="F11" s="10">
        <v>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5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5</v>
      </c>
      <c r="D12" s="8">
        <f t="shared" ref="D12:U12" si="1">SUM(D8:D11)/4</f>
        <v>5</v>
      </c>
      <c r="E12" s="8">
        <f t="shared" si="1"/>
        <v>3.75</v>
      </c>
      <c r="F12" s="8">
        <f t="shared" si="1"/>
        <v>5</v>
      </c>
      <c r="G12" s="8">
        <f t="shared" si="1"/>
        <v>3.25</v>
      </c>
      <c r="H12" s="8">
        <f t="shared" si="1"/>
        <v>2.75</v>
      </c>
      <c r="I12" s="8">
        <f t="shared" si="1"/>
        <v>3.75</v>
      </c>
      <c r="J12" s="8">
        <f t="shared" si="1"/>
        <v>3.75</v>
      </c>
      <c r="K12" s="8">
        <f t="shared" si="1"/>
        <v>2.5</v>
      </c>
      <c r="L12" s="8">
        <f t="shared" si="1"/>
        <v>3.75</v>
      </c>
      <c r="M12" s="8">
        <f t="shared" si="1"/>
        <v>3.75</v>
      </c>
      <c r="N12" s="8">
        <f t="shared" si="1"/>
        <v>4.5</v>
      </c>
      <c r="O12" s="8">
        <f t="shared" si="1"/>
        <v>3.75</v>
      </c>
      <c r="P12" s="8">
        <f t="shared" si="1"/>
        <v>3.75</v>
      </c>
      <c r="Q12" s="8">
        <f t="shared" si="1"/>
        <v>3.75</v>
      </c>
      <c r="R12" s="8">
        <f t="shared" si="1"/>
        <v>3.75</v>
      </c>
      <c r="S12" s="8">
        <f t="shared" si="1"/>
        <v>3.75</v>
      </c>
      <c r="T12" s="8">
        <f t="shared" si="1"/>
        <v>3.75</v>
      </c>
      <c r="U12" s="8">
        <f t="shared" si="1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5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2">SUM(D14:D16)/3</f>
        <v>5</v>
      </c>
      <c r="E17" s="8">
        <f t="shared" si="2"/>
        <v>4.666666666666667</v>
      </c>
      <c r="F17" s="8">
        <f t="shared" si="2"/>
        <v>5</v>
      </c>
      <c r="G17" s="8">
        <f t="shared" si="2"/>
        <v>4.666666666666667</v>
      </c>
      <c r="H17" s="8">
        <f t="shared" si="2"/>
        <v>5</v>
      </c>
      <c r="I17" s="8">
        <f t="shared" si="2"/>
        <v>0</v>
      </c>
      <c r="J17" s="8">
        <f t="shared" si="2"/>
        <v>5</v>
      </c>
      <c r="K17" s="8">
        <f t="shared" si="2"/>
        <v>5</v>
      </c>
      <c r="L17" s="8">
        <f t="shared" si="2"/>
        <v>4.666666666666667</v>
      </c>
      <c r="M17" s="8">
        <f t="shared" si="2"/>
        <v>5</v>
      </c>
      <c r="N17" s="8">
        <f t="shared" si="2"/>
        <v>5</v>
      </c>
      <c r="O17" s="8">
        <f t="shared" si="2"/>
        <v>5</v>
      </c>
      <c r="P17" s="8">
        <f t="shared" si="2"/>
        <v>5</v>
      </c>
      <c r="Q17" s="8">
        <f t="shared" si="2"/>
        <v>5</v>
      </c>
      <c r="R17" s="8">
        <f t="shared" si="2"/>
        <v>3.6666666666666665</v>
      </c>
      <c r="S17" s="8">
        <f t="shared" si="2"/>
        <v>5</v>
      </c>
      <c r="T17" s="8">
        <f t="shared" si="2"/>
        <v>4.666666666666667</v>
      </c>
      <c r="U17" s="8">
        <f t="shared" si="2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5</v>
      </c>
      <c r="Q20" s="10">
        <v>5</v>
      </c>
      <c r="R20" s="10">
        <v>5</v>
      </c>
      <c r="S20" s="10">
        <v>5</v>
      </c>
      <c r="T20" s="10">
        <v>5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5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5</v>
      </c>
      <c r="F23" s="10">
        <v>5</v>
      </c>
      <c r="G23" s="10">
        <v>0</v>
      </c>
      <c r="H23" s="10">
        <v>5</v>
      </c>
      <c r="I23" s="10">
        <v>0</v>
      </c>
      <c r="J23" s="10">
        <v>5</v>
      </c>
      <c r="K23" s="10">
        <v>0</v>
      </c>
      <c r="L23" s="10">
        <v>0</v>
      </c>
      <c r="M23" s="10">
        <v>0</v>
      </c>
      <c r="N23" s="10">
        <v>5</v>
      </c>
      <c r="O23" s="10">
        <v>0</v>
      </c>
      <c r="P23" s="10">
        <v>0</v>
      </c>
      <c r="Q23" s="10">
        <v>0</v>
      </c>
      <c r="R23" s="10">
        <v>0</v>
      </c>
      <c r="S23" s="10">
        <v>5</v>
      </c>
      <c r="T23" s="10">
        <v>5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5</v>
      </c>
      <c r="K24" s="10">
        <v>0</v>
      </c>
      <c r="L24" s="10">
        <v>0</v>
      </c>
      <c r="M24" s="10">
        <v>0</v>
      </c>
      <c r="N24" s="10">
        <v>5</v>
      </c>
      <c r="O24" s="10">
        <v>0</v>
      </c>
      <c r="P24" s="10">
        <v>0</v>
      </c>
      <c r="Q24" s="10">
        <v>0</v>
      </c>
      <c r="R24" s="10">
        <v>0</v>
      </c>
      <c r="S24" s="10">
        <v>5</v>
      </c>
      <c r="T24" s="10">
        <v>5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5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3">SUM(D19:D25)/7</f>
        <v>5</v>
      </c>
      <c r="E26" s="8">
        <f t="shared" si="3"/>
        <v>5</v>
      </c>
      <c r="F26" s="8">
        <f>SUM(F19:F25)/7</f>
        <v>5</v>
      </c>
      <c r="G26" s="8">
        <f>SUM(G19:G25)/7</f>
        <v>3.5714285714285716</v>
      </c>
      <c r="H26" s="8">
        <f t="shared" si="3"/>
        <v>5</v>
      </c>
      <c r="I26" s="8">
        <f t="shared" si="3"/>
        <v>3.5714285714285716</v>
      </c>
      <c r="J26" s="8">
        <f t="shared" si="3"/>
        <v>5</v>
      </c>
      <c r="K26" s="8">
        <f t="shared" si="3"/>
        <v>3.5714285714285716</v>
      </c>
      <c r="L26" s="8">
        <f t="shared" si="3"/>
        <v>2.8571428571428572</v>
      </c>
      <c r="M26" s="8">
        <f t="shared" si="3"/>
        <v>3.5714285714285716</v>
      </c>
      <c r="N26" s="8">
        <f t="shared" si="3"/>
        <v>5</v>
      </c>
      <c r="O26" s="8">
        <f t="shared" si="3"/>
        <v>3.5714285714285716</v>
      </c>
      <c r="P26" s="8">
        <f t="shared" si="3"/>
        <v>2.1428571428571428</v>
      </c>
      <c r="Q26" s="8">
        <f t="shared" si="3"/>
        <v>3.5714285714285716</v>
      </c>
      <c r="R26" s="8">
        <f t="shared" si="3"/>
        <v>3.5714285714285716</v>
      </c>
      <c r="S26" s="8">
        <f t="shared" si="3"/>
        <v>5</v>
      </c>
      <c r="T26" s="8">
        <f t="shared" si="3"/>
        <v>5</v>
      </c>
      <c r="U26" s="8">
        <f t="shared" si="3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4</v>
      </c>
      <c r="F28" s="10">
        <v>5</v>
      </c>
      <c r="G28" s="10">
        <v>0</v>
      </c>
      <c r="H28" s="10">
        <v>5</v>
      </c>
      <c r="I28" s="10">
        <v>5</v>
      </c>
      <c r="J28" s="10">
        <v>5</v>
      </c>
      <c r="K28" s="10">
        <v>5</v>
      </c>
      <c r="L28" s="10">
        <v>5</v>
      </c>
      <c r="M28" s="10">
        <v>5</v>
      </c>
      <c r="N28" s="10">
        <v>5</v>
      </c>
      <c r="O28" s="10">
        <v>5</v>
      </c>
      <c r="P28" s="10">
        <v>3</v>
      </c>
      <c r="Q28" s="10">
        <v>5</v>
      </c>
      <c r="R28" s="10">
        <v>5</v>
      </c>
      <c r="S28" s="10">
        <v>5</v>
      </c>
      <c r="T28" s="10">
        <v>5</v>
      </c>
      <c r="U28" s="10">
        <v>5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4</v>
      </c>
      <c r="F29" s="10">
        <v>5</v>
      </c>
      <c r="G29" s="10">
        <v>0</v>
      </c>
      <c r="H29" s="10">
        <v>5</v>
      </c>
      <c r="I29" s="10">
        <v>5</v>
      </c>
      <c r="J29" s="10">
        <v>5</v>
      </c>
      <c r="K29" s="10">
        <v>5</v>
      </c>
      <c r="L29" s="10">
        <v>5</v>
      </c>
      <c r="M29" s="10">
        <v>5</v>
      </c>
      <c r="N29" s="10">
        <v>5</v>
      </c>
      <c r="O29" s="10">
        <v>5</v>
      </c>
      <c r="P29" s="10">
        <v>3</v>
      </c>
      <c r="Q29" s="10">
        <v>5</v>
      </c>
      <c r="R29" s="10">
        <v>5</v>
      </c>
      <c r="S29" s="10">
        <v>5</v>
      </c>
      <c r="T29" s="10">
        <v>5</v>
      </c>
      <c r="U29" s="10">
        <v>5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4</v>
      </c>
      <c r="F30" s="10">
        <v>5</v>
      </c>
      <c r="G30" s="10">
        <v>0</v>
      </c>
      <c r="H30" s="10">
        <v>5</v>
      </c>
      <c r="I30" s="10">
        <v>5</v>
      </c>
      <c r="J30" s="10">
        <v>5</v>
      </c>
      <c r="K30" s="10">
        <v>5</v>
      </c>
      <c r="L30" s="10">
        <v>5</v>
      </c>
      <c r="M30" s="10">
        <v>5</v>
      </c>
      <c r="N30" s="10">
        <v>5</v>
      </c>
      <c r="O30" s="10">
        <v>5</v>
      </c>
      <c r="P30" s="10">
        <v>3</v>
      </c>
      <c r="Q30" s="10">
        <v>5</v>
      </c>
      <c r="R30" s="10">
        <v>5</v>
      </c>
      <c r="S30" s="10">
        <v>2</v>
      </c>
      <c r="T30" s="10">
        <v>5</v>
      </c>
      <c r="U30" s="10">
        <v>5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4</v>
      </c>
      <c r="F31" s="10">
        <v>5</v>
      </c>
      <c r="G31" s="10">
        <v>0</v>
      </c>
      <c r="H31" s="10">
        <v>5</v>
      </c>
      <c r="I31" s="10">
        <v>5</v>
      </c>
      <c r="J31" s="10">
        <v>5</v>
      </c>
      <c r="K31" s="10">
        <v>5</v>
      </c>
      <c r="L31" s="10">
        <v>5</v>
      </c>
      <c r="M31" s="10">
        <v>5</v>
      </c>
      <c r="N31" s="10">
        <v>5</v>
      </c>
      <c r="O31" s="10">
        <v>5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5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4</v>
      </c>
      <c r="F32" s="10">
        <v>5</v>
      </c>
      <c r="G32" s="10">
        <v>0</v>
      </c>
      <c r="H32" s="10">
        <v>5</v>
      </c>
      <c r="I32" s="10">
        <v>5</v>
      </c>
      <c r="J32" s="10">
        <v>5</v>
      </c>
      <c r="K32" s="10">
        <v>5</v>
      </c>
      <c r="L32" s="10">
        <v>5</v>
      </c>
      <c r="M32" s="10">
        <v>5</v>
      </c>
      <c r="N32" s="10">
        <v>5</v>
      </c>
      <c r="O32" s="10">
        <v>5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5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4">SUM(D28:D32)/5</f>
        <v>5</v>
      </c>
      <c r="E33" s="8">
        <f t="shared" si="4"/>
        <v>4</v>
      </c>
      <c r="F33" s="8">
        <f t="shared" si="4"/>
        <v>5</v>
      </c>
      <c r="G33" s="8">
        <f t="shared" si="4"/>
        <v>0</v>
      </c>
      <c r="H33" s="8">
        <f t="shared" si="4"/>
        <v>5</v>
      </c>
      <c r="I33" s="8">
        <f t="shared" si="4"/>
        <v>5</v>
      </c>
      <c r="J33" s="8">
        <f t="shared" si="4"/>
        <v>5</v>
      </c>
      <c r="K33" s="8">
        <f t="shared" si="4"/>
        <v>5</v>
      </c>
      <c r="L33" s="8">
        <f t="shared" si="4"/>
        <v>5</v>
      </c>
      <c r="M33" s="8">
        <f t="shared" si="4"/>
        <v>5</v>
      </c>
      <c r="N33" s="8">
        <f t="shared" si="4"/>
        <v>5</v>
      </c>
      <c r="O33" s="8">
        <f t="shared" si="4"/>
        <v>5</v>
      </c>
      <c r="P33" s="8">
        <f t="shared" si="4"/>
        <v>1.8</v>
      </c>
      <c r="Q33" s="8">
        <f t="shared" si="4"/>
        <v>5</v>
      </c>
      <c r="R33" s="8">
        <f t="shared" si="4"/>
        <v>5</v>
      </c>
      <c r="S33" s="8">
        <f t="shared" si="4"/>
        <v>3.2</v>
      </c>
      <c r="T33" s="8">
        <f t="shared" si="4"/>
        <v>5</v>
      </c>
      <c r="U33" s="8">
        <f t="shared" si="4"/>
        <v>5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5">SUM(D35:D37)/3</f>
        <v>4.333333333333333</v>
      </c>
      <c r="E38" s="8">
        <f t="shared" si="5"/>
        <v>5</v>
      </c>
      <c r="F38" s="8">
        <f>SUM(F35:F37)/3</f>
        <v>5</v>
      </c>
      <c r="G38" s="8">
        <v>5</v>
      </c>
      <c r="H38" s="8">
        <f t="shared" si="5"/>
        <v>5</v>
      </c>
      <c r="I38" s="8">
        <v>5</v>
      </c>
      <c r="J38" s="8">
        <f t="shared" si="5"/>
        <v>5</v>
      </c>
      <c r="K38" s="8">
        <f t="shared" si="5"/>
        <v>5</v>
      </c>
      <c r="L38" s="8">
        <f t="shared" si="5"/>
        <v>5</v>
      </c>
      <c r="M38" s="8">
        <f t="shared" si="5"/>
        <v>5</v>
      </c>
      <c r="N38" s="8">
        <v>5</v>
      </c>
      <c r="O38" s="8">
        <f t="shared" si="5"/>
        <v>5</v>
      </c>
      <c r="P38" s="8">
        <f t="shared" si="5"/>
        <v>0</v>
      </c>
      <c r="Q38" s="8">
        <f t="shared" si="5"/>
        <v>5</v>
      </c>
      <c r="R38" s="8">
        <f t="shared" si="5"/>
        <v>5</v>
      </c>
      <c r="S38" s="8">
        <f t="shared" si="5"/>
        <v>5</v>
      </c>
      <c r="T38" s="8">
        <f t="shared" si="5"/>
        <v>5</v>
      </c>
      <c r="U38" s="8">
        <f t="shared" si="5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3</v>
      </c>
      <c r="Q40" s="10">
        <v>5</v>
      </c>
      <c r="R40" s="10">
        <v>5</v>
      </c>
      <c r="S40" s="10">
        <v>5</v>
      </c>
      <c r="T40" s="10">
        <v>5</v>
      </c>
      <c r="U40" s="10">
        <v>5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5</v>
      </c>
      <c r="T41" s="10">
        <v>5</v>
      </c>
      <c r="U41" s="10">
        <v>5</v>
      </c>
    </row>
    <row r="42" spans="2:21" x14ac:dyDescent="0.2">
      <c r="B42" s="8" t="s">
        <v>50</v>
      </c>
      <c r="C42" s="8">
        <f>(C40+C41)/2</f>
        <v>4</v>
      </c>
      <c r="D42" s="8">
        <f t="shared" ref="D42:R42" si="6">(D40+D41)/2</f>
        <v>5</v>
      </c>
      <c r="E42" s="8">
        <f t="shared" si="6"/>
        <v>5</v>
      </c>
      <c r="F42" s="8">
        <v>5</v>
      </c>
      <c r="G42" s="8">
        <f t="shared" si="6"/>
        <v>5</v>
      </c>
      <c r="H42" s="8">
        <v>5</v>
      </c>
      <c r="I42" s="8">
        <f t="shared" si="6"/>
        <v>5</v>
      </c>
      <c r="J42" s="8">
        <f t="shared" si="6"/>
        <v>4.5</v>
      </c>
      <c r="K42" s="8">
        <f t="shared" si="6"/>
        <v>5</v>
      </c>
      <c r="L42" s="8">
        <f t="shared" si="6"/>
        <v>0</v>
      </c>
      <c r="M42" s="8">
        <f t="shared" si="6"/>
        <v>5</v>
      </c>
      <c r="N42" s="8">
        <f t="shared" si="6"/>
        <v>5</v>
      </c>
      <c r="O42" s="8">
        <f t="shared" si="6"/>
        <v>5</v>
      </c>
      <c r="P42" s="8">
        <f t="shared" si="6"/>
        <v>1.5</v>
      </c>
      <c r="Q42" s="8">
        <f t="shared" si="6"/>
        <v>5</v>
      </c>
      <c r="R42" s="8">
        <f t="shared" si="6"/>
        <v>5</v>
      </c>
      <c r="S42" s="8">
        <v>5</v>
      </c>
      <c r="T42" s="8">
        <v>5</v>
      </c>
      <c r="U42" s="8">
        <v>5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5</v>
      </c>
      <c r="Q44" s="10">
        <v>5</v>
      </c>
      <c r="R44" s="10">
        <v>5</v>
      </c>
      <c r="S44" s="10">
        <v>5</v>
      </c>
      <c r="T44" s="10">
        <v>5</v>
      </c>
      <c r="U44" s="10">
        <v>5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5</v>
      </c>
    </row>
    <row r="46" spans="2:21" x14ac:dyDescent="0.2">
      <c r="B46" s="8" t="s">
        <v>50</v>
      </c>
      <c r="C46" s="8">
        <f>(C44+C45)/2</f>
        <v>5</v>
      </c>
      <c r="D46" s="8">
        <f t="shared" ref="D46:T46" si="7">(D44+D45)/2</f>
        <v>5</v>
      </c>
      <c r="E46" s="8">
        <f t="shared" si="7"/>
        <v>5</v>
      </c>
      <c r="F46" s="8">
        <f t="shared" si="7"/>
        <v>5</v>
      </c>
      <c r="G46" s="8">
        <f t="shared" si="7"/>
        <v>5</v>
      </c>
      <c r="H46" s="8">
        <f t="shared" si="7"/>
        <v>5</v>
      </c>
      <c r="I46" s="8">
        <f t="shared" si="7"/>
        <v>5</v>
      </c>
      <c r="J46" s="8">
        <f t="shared" si="7"/>
        <v>4.5</v>
      </c>
      <c r="K46" s="8">
        <f t="shared" si="7"/>
        <v>5</v>
      </c>
      <c r="L46" s="8">
        <f t="shared" si="7"/>
        <v>0</v>
      </c>
      <c r="M46" s="8">
        <f t="shared" si="7"/>
        <v>5</v>
      </c>
      <c r="N46" s="8">
        <f t="shared" si="7"/>
        <v>5</v>
      </c>
      <c r="O46" s="8">
        <f t="shared" si="7"/>
        <v>5</v>
      </c>
      <c r="P46" s="8">
        <f t="shared" si="7"/>
        <v>2.5</v>
      </c>
      <c r="Q46" s="8">
        <f t="shared" si="7"/>
        <v>5</v>
      </c>
      <c r="R46" s="8">
        <f t="shared" si="7"/>
        <v>5</v>
      </c>
      <c r="S46" s="8">
        <f t="shared" si="7"/>
        <v>5</v>
      </c>
      <c r="T46" s="8">
        <f t="shared" si="7"/>
        <v>5</v>
      </c>
      <c r="U46" s="8">
        <v>5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5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5</v>
      </c>
      <c r="Q48" s="10">
        <v>5</v>
      </c>
      <c r="R48" s="10">
        <v>5</v>
      </c>
      <c r="S48" s="10">
        <v>5</v>
      </c>
      <c r="T48" s="10">
        <v>5</v>
      </c>
      <c r="U48" s="10">
        <v>5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5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5</v>
      </c>
      <c r="Q49" s="10">
        <v>5</v>
      </c>
      <c r="R49" s="10">
        <v>5</v>
      </c>
      <c r="S49" s="10">
        <v>5</v>
      </c>
      <c r="T49" s="10">
        <v>5</v>
      </c>
      <c r="U49" s="10">
        <v>5</v>
      </c>
    </row>
    <row r="50" spans="2:21" x14ac:dyDescent="0.2">
      <c r="B50" s="8" t="s">
        <v>50</v>
      </c>
      <c r="C50" s="8">
        <f>(C48+C49)/2</f>
        <v>5</v>
      </c>
      <c r="D50" s="8">
        <f t="shared" ref="D50:T50" si="8">(D48+D49)/2</f>
        <v>5</v>
      </c>
      <c r="E50" s="8">
        <v>5</v>
      </c>
      <c r="F50" s="8">
        <f t="shared" si="8"/>
        <v>5</v>
      </c>
      <c r="G50" s="8">
        <f t="shared" si="8"/>
        <v>0</v>
      </c>
      <c r="H50" s="8">
        <f t="shared" si="8"/>
        <v>5</v>
      </c>
      <c r="I50" s="8">
        <f t="shared" si="8"/>
        <v>5</v>
      </c>
      <c r="J50" s="8">
        <f t="shared" si="8"/>
        <v>4.5</v>
      </c>
      <c r="K50" s="8">
        <f t="shared" si="8"/>
        <v>5</v>
      </c>
      <c r="L50" s="8">
        <f t="shared" si="8"/>
        <v>0</v>
      </c>
      <c r="M50" s="8">
        <f t="shared" si="8"/>
        <v>5</v>
      </c>
      <c r="N50" s="8">
        <f t="shared" si="8"/>
        <v>5</v>
      </c>
      <c r="O50" s="8">
        <f t="shared" si="8"/>
        <v>5</v>
      </c>
      <c r="P50" s="8">
        <f t="shared" si="8"/>
        <v>5</v>
      </c>
      <c r="Q50" s="8">
        <f t="shared" si="8"/>
        <v>5</v>
      </c>
      <c r="R50" s="8">
        <f t="shared" si="8"/>
        <v>5</v>
      </c>
      <c r="S50" s="8">
        <v>5</v>
      </c>
      <c r="T50" s="8">
        <f t="shared" si="8"/>
        <v>5</v>
      </c>
      <c r="U50" s="8">
        <v>5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5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5</v>
      </c>
      <c r="U52" s="10">
        <v>5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5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5</v>
      </c>
      <c r="U53" s="10">
        <v>5</v>
      </c>
    </row>
    <row r="54" spans="2:21" x14ac:dyDescent="0.2">
      <c r="B54" s="8" t="s">
        <v>25</v>
      </c>
      <c r="C54" s="8">
        <f>SUM(C52+C53)/2</f>
        <v>5</v>
      </c>
      <c r="D54" s="8">
        <f t="shared" ref="D54:S54" si="9">SUM(D52+D53)/2</f>
        <v>5</v>
      </c>
      <c r="E54" s="8">
        <f t="shared" si="9"/>
        <v>4.5</v>
      </c>
      <c r="F54" s="8">
        <f t="shared" si="9"/>
        <v>4</v>
      </c>
      <c r="G54" s="8">
        <f t="shared" si="9"/>
        <v>5</v>
      </c>
      <c r="H54" s="8">
        <f t="shared" si="9"/>
        <v>5</v>
      </c>
      <c r="I54" s="8">
        <f t="shared" si="9"/>
        <v>0</v>
      </c>
      <c r="J54" s="8">
        <f t="shared" si="9"/>
        <v>5</v>
      </c>
      <c r="K54" s="8">
        <f t="shared" si="9"/>
        <v>5</v>
      </c>
      <c r="L54" s="8">
        <f t="shared" si="9"/>
        <v>0</v>
      </c>
      <c r="M54" s="8">
        <f t="shared" si="9"/>
        <v>5</v>
      </c>
      <c r="N54" s="8">
        <f t="shared" si="9"/>
        <v>5</v>
      </c>
      <c r="O54" s="8">
        <f t="shared" si="9"/>
        <v>5</v>
      </c>
      <c r="P54" s="8">
        <f t="shared" si="9"/>
        <v>0</v>
      </c>
      <c r="Q54" s="8">
        <f t="shared" si="9"/>
        <v>5</v>
      </c>
      <c r="R54" s="8">
        <f t="shared" si="9"/>
        <v>5</v>
      </c>
      <c r="S54" s="8">
        <f t="shared" si="9"/>
        <v>5</v>
      </c>
      <c r="T54" s="8">
        <v>5</v>
      </c>
      <c r="U54" s="8">
        <v>5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5</v>
      </c>
      <c r="F56" s="10">
        <v>5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>
        <v>0</v>
      </c>
      <c r="M56" s="10">
        <v>5</v>
      </c>
      <c r="N56" s="10">
        <v>5</v>
      </c>
      <c r="O56" s="10">
        <v>5</v>
      </c>
      <c r="P56" s="10">
        <v>0</v>
      </c>
      <c r="Q56" s="10">
        <v>5</v>
      </c>
      <c r="R56" s="10">
        <v>5</v>
      </c>
      <c r="S56" s="10">
        <v>5</v>
      </c>
      <c r="T56" s="10">
        <v>5</v>
      </c>
      <c r="U56" s="10">
        <v>5</v>
      </c>
    </row>
    <row r="57" spans="2:21" x14ac:dyDescent="0.2">
      <c r="B57" s="8" t="s">
        <v>68</v>
      </c>
      <c r="C57" s="8">
        <v>5</v>
      </c>
      <c r="D57" s="8">
        <v>3.5</v>
      </c>
      <c r="E57" s="8">
        <v>5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5</v>
      </c>
      <c r="O57" s="8">
        <v>5</v>
      </c>
      <c r="P57" s="8">
        <v>0</v>
      </c>
      <c r="Q57" s="8">
        <v>5</v>
      </c>
      <c r="R57" s="8">
        <v>0</v>
      </c>
      <c r="S57" s="8">
        <v>5</v>
      </c>
      <c r="T57" s="8">
        <v>5</v>
      </c>
      <c r="U57" s="8">
        <v>5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5</v>
      </c>
      <c r="D59" s="10">
        <v>5</v>
      </c>
      <c r="E59" s="10">
        <v>5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5</v>
      </c>
      <c r="M59" s="10">
        <v>5</v>
      </c>
      <c r="N59" s="10">
        <v>5</v>
      </c>
      <c r="O59" s="10">
        <v>5</v>
      </c>
      <c r="P59" s="10">
        <v>5</v>
      </c>
      <c r="Q59" s="10">
        <v>0</v>
      </c>
      <c r="R59" s="10">
        <v>0</v>
      </c>
      <c r="S59" s="10">
        <v>5</v>
      </c>
      <c r="T59" s="10">
        <v>5</v>
      </c>
      <c r="U59" s="10">
        <v>5</v>
      </c>
    </row>
    <row r="60" spans="2:21" x14ac:dyDescent="0.2">
      <c r="B60" s="8" t="s">
        <v>50</v>
      </c>
      <c r="C60" s="8">
        <v>5</v>
      </c>
      <c r="D60" s="8">
        <v>5</v>
      </c>
      <c r="E60" s="8">
        <v>5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5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5</v>
      </c>
      <c r="T60" s="8">
        <v>5</v>
      </c>
      <c r="U60" s="8">
        <v>5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5</v>
      </c>
      <c r="F62" s="10">
        <v>5</v>
      </c>
      <c r="G62" s="10">
        <v>0</v>
      </c>
      <c r="H62" s="10">
        <v>5</v>
      </c>
      <c r="I62" s="10">
        <v>5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5</v>
      </c>
      <c r="P62" s="10">
        <v>0</v>
      </c>
      <c r="Q62" s="10">
        <v>5</v>
      </c>
      <c r="R62" s="10">
        <v>5</v>
      </c>
      <c r="S62" s="10">
        <v>5</v>
      </c>
      <c r="T62" s="10">
        <v>5</v>
      </c>
      <c r="U62" s="10">
        <v>5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5</v>
      </c>
      <c r="F63" s="10">
        <v>5</v>
      </c>
      <c r="G63" s="10">
        <v>0</v>
      </c>
      <c r="H63" s="10">
        <v>5</v>
      </c>
      <c r="I63" s="10">
        <v>5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5</v>
      </c>
      <c r="P63" s="10">
        <v>5</v>
      </c>
      <c r="Q63" s="10">
        <v>5</v>
      </c>
      <c r="R63" s="10">
        <v>5</v>
      </c>
      <c r="S63" s="10">
        <v>5</v>
      </c>
      <c r="T63" s="10">
        <v>4</v>
      </c>
      <c r="U63" s="10">
        <v>5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5</v>
      </c>
      <c r="F64" s="10">
        <v>5</v>
      </c>
      <c r="G64" s="10">
        <v>0</v>
      </c>
      <c r="H64" s="10">
        <v>5</v>
      </c>
      <c r="I64" s="10">
        <v>5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5</v>
      </c>
      <c r="P64" s="10">
        <v>0</v>
      </c>
      <c r="Q64" s="10">
        <v>5</v>
      </c>
      <c r="R64" s="10">
        <v>5</v>
      </c>
      <c r="S64" s="10">
        <v>5</v>
      </c>
      <c r="T64" s="10">
        <v>2</v>
      </c>
      <c r="U64" s="10">
        <v>5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10">SUM(D62:D64)/3</f>
        <v>5</v>
      </c>
      <c r="E65" s="8">
        <f t="shared" si="10"/>
        <v>5</v>
      </c>
      <c r="F65" s="8">
        <f t="shared" si="10"/>
        <v>5</v>
      </c>
      <c r="G65" s="8">
        <f t="shared" si="10"/>
        <v>0</v>
      </c>
      <c r="H65" s="8">
        <f t="shared" si="10"/>
        <v>5</v>
      </c>
      <c r="I65" s="8">
        <f t="shared" si="10"/>
        <v>5</v>
      </c>
      <c r="J65" s="8">
        <f t="shared" si="10"/>
        <v>5</v>
      </c>
      <c r="K65" s="8">
        <f t="shared" si="10"/>
        <v>5</v>
      </c>
      <c r="L65" s="8">
        <f t="shared" si="10"/>
        <v>0</v>
      </c>
      <c r="M65" s="8">
        <v>5</v>
      </c>
      <c r="N65" s="8">
        <f t="shared" si="10"/>
        <v>5</v>
      </c>
      <c r="O65" s="8">
        <f t="shared" si="10"/>
        <v>5</v>
      </c>
      <c r="P65" s="8">
        <v>0</v>
      </c>
      <c r="Q65" s="8">
        <f t="shared" si="10"/>
        <v>5</v>
      </c>
      <c r="R65" s="8">
        <f t="shared" si="10"/>
        <v>5</v>
      </c>
      <c r="S65" s="8">
        <f t="shared" si="10"/>
        <v>5</v>
      </c>
      <c r="T65" s="8">
        <f t="shared" si="10"/>
        <v>3.6666666666666665</v>
      </c>
      <c r="U65" s="8">
        <f t="shared" si="10"/>
        <v>5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5</v>
      </c>
      <c r="D67" s="10">
        <v>5</v>
      </c>
      <c r="E67" s="10">
        <v>5</v>
      </c>
      <c r="F67" s="10">
        <v>5</v>
      </c>
      <c r="G67" s="10">
        <v>0</v>
      </c>
      <c r="H67" s="10">
        <v>5</v>
      </c>
      <c r="I67" s="10">
        <v>5</v>
      </c>
      <c r="J67" s="10">
        <v>5</v>
      </c>
      <c r="K67" s="10">
        <v>5</v>
      </c>
      <c r="L67" s="10">
        <v>5</v>
      </c>
      <c r="M67" s="10">
        <v>5</v>
      </c>
      <c r="N67" s="10">
        <v>5</v>
      </c>
      <c r="O67" s="10">
        <v>5</v>
      </c>
      <c r="P67" s="10">
        <v>0</v>
      </c>
      <c r="Q67" s="10">
        <v>5</v>
      </c>
      <c r="R67" s="10">
        <v>5</v>
      </c>
      <c r="S67" s="10">
        <v>5</v>
      </c>
      <c r="T67" s="10">
        <v>5</v>
      </c>
      <c r="U67" s="10">
        <v>5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5</v>
      </c>
      <c r="F68" s="10">
        <v>5</v>
      </c>
      <c r="G68" s="10">
        <v>5</v>
      </c>
      <c r="H68" s="10">
        <v>5</v>
      </c>
      <c r="I68" s="10">
        <v>5</v>
      </c>
      <c r="J68" s="10">
        <v>0</v>
      </c>
      <c r="K68" s="10">
        <v>5</v>
      </c>
      <c r="L68" s="10">
        <v>5</v>
      </c>
      <c r="M68" s="10">
        <v>5</v>
      </c>
      <c r="N68" s="10">
        <v>5</v>
      </c>
      <c r="O68" s="10">
        <v>5</v>
      </c>
      <c r="P68" s="10">
        <v>5</v>
      </c>
      <c r="Q68" s="10">
        <v>5</v>
      </c>
      <c r="R68" s="10">
        <v>0</v>
      </c>
      <c r="S68" s="10">
        <v>5</v>
      </c>
      <c r="T68" s="10">
        <v>0</v>
      </c>
      <c r="U68" s="10">
        <v>5</v>
      </c>
    </row>
    <row r="69" spans="2:21" x14ac:dyDescent="0.2">
      <c r="B69" s="10" t="s">
        <v>54</v>
      </c>
      <c r="C69" s="10">
        <v>5</v>
      </c>
      <c r="D69" s="10">
        <v>5</v>
      </c>
      <c r="E69" s="10">
        <v>5</v>
      </c>
      <c r="F69" s="10">
        <v>5</v>
      </c>
      <c r="G69" s="10">
        <v>0</v>
      </c>
      <c r="H69" s="10">
        <v>5</v>
      </c>
      <c r="I69" s="10">
        <v>5</v>
      </c>
      <c r="J69" s="10">
        <v>5</v>
      </c>
      <c r="K69" s="10">
        <v>5</v>
      </c>
      <c r="L69" s="10">
        <v>5</v>
      </c>
      <c r="M69" s="10">
        <v>5</v>
      </c>
      <c r="N69" s="10">
        <v>5</v>
      </c>
      <c r="O69" s="10">
        <v>5</v>
      </c>
      <c r="P69" s="10">
        <v>0</v>
      </c>
      <c r="Q69" s="10">
        <v>5</v>
      </c>
      <c r="R69" s="10">
        <v>5</v>
      </c>
      <c r="S69" s="10">
        <v>5</v>
      </c>
      <c r="T69" s="10">
        <v>5</v>
      </c>
      <c r="U69" s="10">
        <v>5</v>
      </c>
    </row>
    <row r="70" spans="2:21" x14ac:dyDescent="0.2">
      <c r="B70" s="8" t="s">
        <v>50</v>
      </c>
      <c r="C70" s="8">
        <f>SUM(C67:C69)/3</f>
        <v>5</v>
      </c>
      <c r="D70" s="8">
        <f t="shared" ref="D70" si="11">SUM(D67:D69)/3</f>
        <v>5</v>
      </c>
      <c r="E70" s="8">
        <f t="shared" ref="E70" si="12">SUM(E67:E69)/3</f>
        <v>5</v>
      </c>
      <c r="F70" s="8">
        <f t="shared" ref="F70" si="13">SUM(F67:F69)/3</f>
        <v>5</v>
      </c>
      <c r="G70" s="8">
        <f t="shared" ref="G70" si="14">SUM(G67:G69)/3</f>
        <v>1.6666666666666667</v>
      </c>
      <c r="H70" s="8">
        <f t="shared" ref="H70" si="15">SUM(H67:H69)/3</f>
        <v>5</v>
      </c>
      <c r="I70" s="8">
        <f t="shared" ref="I70" si="16">SUM(I67:I69)/3</f>
        <v>5</v>
      </c>
      <c r="J70" s="8">
        <f t="shared" ref="J70" si="17">SUM(J67:J69)/3</f>
        <v>3.3333333333333335</v>
      </c>
      <c r="K70" s="8">
        <f t="shared" ref="K70" si="18">SUM(K67:K69)/3</f>
        <v>5</v>
      </c>
      <c r="L70" s="8">
        <f t="shared" ref="L70" si="19">SUM(L67:L69)/3</f>
        <v>5</v>
      </c>
      <c r="M70" s="8">
        <f t="shared" ref="M70" si="20">SUM(M67:M69)/3</f>
        <v>5</v>
      </c>
      <c r="N70" s="8">
        <f t="shared" ref="N70" si="21">SUM(N67:N69)/3</f>
        <v>5</v>
      </c>
      <c r="O70" s="8">
        <f t="shared" ref="O70" si="22">SUM(O67:O69)/3</f>
        <v>5</v>
      </c>
      <c r="P70" s="8">
        <f t="shared" ref="P70" si="23">SUM(P67:P69)/3</f>
        <v>1.6666666666666667</v>
      </c>
      <c r="Q70" s="8">
        <f t="shared" ref="Q70" si="24">SUM(Q67:Q69)/3</f>
        <v>5</v>
      </c>
      <c r="R70" s="8">
        <f t="shared" ref="R70" si="25">SUM(R67:R69)/3</f>
        <v>3.3333333333333335</v>
      </c>
      <c r="S70" s="8">
        <f t="shared" ref="S70" si="26">SUM(S67:S69)/3</f>
        <v>5</v>
      </c>
      <c r="T70" s="8">
        <f t="shared" ref="T70" si="27">SUM(T67:T69)/3</f>
        <v>3.3333333333333335</v>
      </c>
      <c r="U70" s="8">
        <f t="shared" ref="U70" si="28">SUM(U67:U69)/3</f>
        <v>5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5</v>
      </c>
      <c r="D72" s="10">
        <v>5</v>
      </c>
      <c r="E72" s="10">
        <v>5</v>
      </c>
      <c r="F72" s="10">
        <v>5</v>
      </c>
      <c r="G72" s="10">
        <v>0</v>
      </c>
      <c r="H72" s="10">
        <v>5</v>
      </c>
      <c r="I72" s="10">
        <v>5</v>
      </c>
      <c r="J72" s="10">
        <v>4</v>
      </c>
      <c r="K72" s="10">
        <v>5</v>
      </c>
      <c r="L72" s="10">
        <v>5</v>
      </c>
      <c r="M72" s="10">
        <v>5</v>
      </c>
      <c r="N72" s="10">
        <v>5</v>
      </c>
      <c r="O72" s="10">
        <v>5</v>
      </c>
      <c r="P72" s="10">
        <v>3</v>
      </c>
      <c r="Q72" s="10">
        <v>5</v>
      </c>
      <c r="R72" s="10">
        <v>5</v>
      </c>
      <c r="S72" s="10">
        <v>5</v>
      </c>
      <c r="T72" s="10">
        <v>5</v>
      </c>
      <c r="U72" s="10">
        <v>5</v>
      </c>
    </row>
    <row r="73" spans="2:21" x14ac:dyDescent="0.2">
      <c r="B73" s="10" t="s">
        <v>60</v>
      </c>
      <c r="C73" s="10">
        <v>5</v>
      </c>
      <c r="D73" s="10">
        <v>5</v>
      </c>
      <c r="E73" s="10">
        <v>5</v>
      </c>
      <c r="F73" s="10">
        <v>5</v>
      </c>
      <c r="G73" s="10">
        <v>0</v>
      </c>
      <c r="H73" s="10">
        <v>5</v>
      </c>
      <c r="I73" s="10">
        <v>5</v>
      </c>
      <c r="J73" s="10">
        <v>4</v>
      </c>
      <c r="K73" s="10">
        <v>5</v>
      </c>
      <c r="L73" s="10">
        <v>5</v>
      </c>
      <c r="M73" s="10">
        <v>5</v>
      </c>
      <c r="N73" s="10">
        <v>5</v>
      </c>
      <c r="O73" s="10">
        <v>5</v>
      </c>
      <c r="P73" s="10">
        <v>0</v>
      </c>
      <c r="Q73" s="10">
        <v>5</v>
      </c>
      <c r="R73" s="10">
        <v>5</v>
      </c>
      <c r="S73" s="10">
        <v>5</v>
      </c>
      <c r="T73" s="10">
        <v>5</v>
      </c>
      <c r="U73" s="10">
        <v>5</v>
      </c>
    </row>
    <row r="74" spans="2:21" x14ac:dyDescent="0.2">
      <c r="B74" s="10" t="s">
        <v>61</v>
      </c>
      <c r="C74" s="10">
        <v>5</v>
      </c>
      <c r="D74" s="10">
        <v>5</v>
      </c>
      <c r="E74" s="10">
        <v>5</v>
      </c>
      <c r="F74" s="10">
        <v>5</v>
      </c>
      <c r="G74" s="10">
        <v>0</v>
      </c>
      <c r="H74" s="10">
        <v>5</v>
      </c>
      <c r="I74" s="10">
        <v>5</v>
      </c>
      <c r="J74" s="10">
        <v>5</v>
      </c>
      <c r="K74" s="10">
        <v>5</v>
      </c>
      <c r="L74" s="10">
        <v>5</v>
      </c>
      <c r="M74" s="10">
        <v>5</v>
      </c>
      <c r="N74" s="10">
        <v>5</v>
      </c>
      <c r="O74" s="10">
        <v>5</v>
      </c>
      <c r="P74" s="10">
        <v>3</v>
      </c>
      <c r="Q74" s="10">
        <v>5</v>
      </c>
      <c r="R74" s="10">
        <v>5</v>
      </c>
      <c r="S74" s="10">
        <v>5</v>
      </c>
      <c r="T74" s="10">
        <v>5</v>
      </c>
      <c r="U74" s="10">
        <v>5</v>
      </c>
    </row>
    <row r="75" spans="2:21" x14ac:dyDescent="0.2">
      <c r="B75" s="10" t="s">
        <v>62</v>
      </c>
      <c r="C75" s="10">
        <v>5</v>
      </c>
      <c r="D75" s="10">
        <v>5</v>
      </c>
      <c r="E75" s="10">
        <v>5</v>
      </c>
      <c r="F75" s="10">
        <v>5</v>
      </c>
      <c r="G75" s="10">
        <v>0</v>
      </c>
      <c r="H75" s="10">
        <v>5</v>
      </c>
      <c r="I75" s="10">
        <v>5</v>
      </c>
      <c r="J75" s="10">
        <v>0</v>
      </c>
      <c r="K75" s="10">
        <v>5</v>
      </c>
      <c r="L75" s="10">
        <v>5</v>
      </c>
      <c r="M75" s="10">
        <v>5</v>
      </c>
      <c r="N75" s="10">
        <v>5</v>
      </c>
      <c r="O75" s="10">
        <v>5</v>
      </c>
      <c r="P75" s="10">
        <v>0</v>
      </c>
      <c r="Q75" s="10">
        <v>5</v>
      </c>
      <c r="R75" s="10">
        <v>5</v>
      </c>
      <c r="S75" s="10">
        <v>5</v>
      </c>
      <c r="T75" s="10">
        <v>5</v>
      </c>
      <c r="U75" s="10">
        <v>0</v>
      </c>
    </row>
    <row r="76" spans="2:21" x14ac:dyDescent="0.2">
      <c r="B76" s="8" t="s">
        <v>25</v>
      </c>
      <c r="C76" s="8">
        <f>SUM(C72:C75)/4</f>
        <v>5</v>
      </c>
      <c r="D76" s="8">
        <f t="shared" ref="D76" si="29">SUM(D72:D75)/4</f>
        <v>5</v>
      </c>
      <c r="E76" s="8">
        <f t="shared" ref="E76" si="30">SUM(E72:E75)/4</f>
        <v>5</v>
      </c>
      <c r="F76" s="8">
        <v>5</v>
      </c>
      <c r="G76" s="8">
        <f t="shared" ref="G76" si="31">SUM(G72:G75)/4</f>
        <v>0</v>
      </c>
      <c r="H76" s="8">
        <f t="shared" ref="H76" si="32">SUM(H72:H75)/4</f>
        <v>5</v>
      </c>
      <c r="I76" s="8">
        <f t="shared" ref="I76" si="33">SUM(I72:I75)/4</f>
        <v>5</v>
      </c>
      <c r="J76" s="8">
        <f t="shared" ref="J76" si="34">SUM(J72:J75)/4</f>
        <v>3.25</v>
      </c>
      <c r="K76" s="8">
        <f t="shared" ref="K76" si="35">SUM(K72:K75)/4</f>
        <v>5</v>
      </c>
      <c r="L76" s="8">
        <f t="shared" ref="L76" si="36">SUM(L72:L75)/4</f>
        <v>5</v>
      </c>
      <c r="M76" s="8">
        <f t="shared" ref="M76" si="37">SUM(M72:M75)/4</f>
        <v>5</v>
      </c>
      <c r="N76" s="8">
        <f t="shared" ref="N76" si="38">SUM(N72:N75)/4</f>
        <v>5</v>
      </c>
      <c r="O76" s="8">
        <f t="shared" ref="O76:P76" si="39">SUM(O72:O75)/4</f>
        <v>5</v>
      </c>
      <c r="P76" s="8">
        <f t="shared" si="39"/>
        <v>1.5</v>
      </c>
      <c r="Q76" s="8">
        <f t="shared" ref="Q76" si="40">SUM(Q72:Q75)/4</f>
        <v>5</v>
      </c>
      <c r="R76" s="8">
        <f t="shared" ref="R76" si="41">SUM(R72:R75)/4</f>
        <v>5</v>
      </c>
      <c r="S76" s="8">
        <f t="shared" ref="S76" si="42">SUM(S72:S75)/4</f>
        <v>5</v>
      </c>
      <c r="T76" s="8">
        <f t="shared" ref="T76" si="43">SUM(T72:T75)/4</f>
        <v>5</v>
      </c>
      <c r="U76" s="8">
        <f t="shared" ref="U76" si="44">SUM(U72:U75)/4</f>
        <v>3.75</v>
      </c>
    </row>
    <row r="77" spans="2:21" x14ac:dyDescent="0.2">
      <c r="P77"/>
    </row>
    <row r="78" spans="2:21" x14ac:dyDescent="0.2">
      <c r="P78"/>
    </row>
    <row r="79" spans="2:21" x14ac:dyDescent="0.2">
      <c r="P79"/>
    </row>
    <row r="80" spans="2:21" x14ac:dyDescent="0.2">
      <c r="P80"/>
    </row>
    <row r="81" spans="16:16" x14ac:dyDescent="0.2">
      <c r="P81"/>
    </row>
    <row r="82" spans="16:16" x14ac:dyDescent="0.2">
      <c r="P82"/>
    </row>
    <row r="83" spans="16:16" x14ac:dyDescent="0.2">
      <c r="P83"/>
    </row>
    <row r="84" spans="16:16" x14ac:dyDescent="0.2">
      <c r="P84"/>
    </row>
    <row r="85" spans="16:16" x14ac:dyDescent="0.2">
      <c r="P85"/>
    </row>
    <row r="86" spans="16:16" x14ac:dyDescent="0.2">
      <c r="P86"/>
    </row>
    <row r="87" spans="16:16" x14ac:dyDescent="0.2">
      <c r="P87"/>
    </row>
    <row r="88" spans="16:16" x14ac:dyDescent="0.2">
      <c r="P88"/>
    </row>
    <row r="89" spans="16:16" x14ac:dyDescent="0.2">
      <c r="P89"/>
    </row>
    <row r="90" spans="16:16" x14ac:dyDescent="0.2">
      <c r="P90"/>
    </row>
    <row r="91" spans="16:16" x14ac:dyDescent="0.2">
      <c r="P91"/>
    </row>
    <row r="92" spans="16:16" x14ac:dyDescent="0.2">
      <c r="P92"/>
    </row>
    <row r="93" spans="16:16" x14ac:dyDescent="0.2">
      <c r="P93"/>
    </row>
    <row r="94" spans="16:16" x14ac:dyDescent="0.2">
      <c r="P94"/>
    </row>
    <row r="95" spans="16:16" x14ac:dyDescent="0.2">
      <c r="P95"/>
    </row>
    <row r="96" spans="16:16" x14ac:dyDescent="0.2">
      <c r="P96"/>
    </row>
    <row r="97" spans="16:16" x14ac:dyDescent="0.2">
      <c r="P97"/>
    </row>
    <row r="98" spans="16:16" x14ac:dyDescent="0.2">
      <c r="P98"/>
    </row>
    <row r="99" spans="16:16" x14ac:dyDescent="0.2">
      <c r="P99"/>
    </row>
    <row r="100" spans="16:16" x14ac:dyDescent="0.2">
      <c r="P100"/>
    </row>
    <row r="101" spans="16:16" x14ac:dyDescent="0.2">
      <c r="P101"/>
    </row>
    <row r="102" spans="16:16" x14ac:dyDescent="0.2">
      <c r="P102"/>
    </row>
    <row r="103" spans="16:16" x14ac:dyDescent="0.2">
      <c r="P103"/>
    </row>
    <row r="104" spans="16:16" x14ac:dyDescent="0.2">
      <c r="P104"/>
    </row>
    <row r="105" spans="16:16" x14ac:dyDescent="0.2">
      <c r="P105"/>
    </row>
    <row r="106" spans="16:16" x14ac:dyDescent="0.2">
      <c r="P106"/>
    </row>
    <row r="107" spans="16:16" x14ac:dyDescent="0.2">
      <c r="P107"/>
    </row>
    <row r="108" spans="16:16" x14ac:dyDescent="0.2">
      <c r="P108"/>
    </row>
    <row r="109" spans="16:16" x14ac:dyDescent="0.2">
      <c r="P109"/>
    </row>
    <row r="110" spans="16:16" x14ac:dyDescent="0.2">
      <c r="P110"/>
    </row>
    <row r="111" spans="16:16" x14ac:dyDescent="0.2">
      <c r="P111"/>
    </row>
    <row r="112" spans="16:16" x14ac:dyDescent="0.2">
      <c r="P112"/>
    </row>
    <row r="113" spans="16:16" x14ac:dyDescent="0.2">
      <c r="P113"/>
    </row>
    <row r="114" spans="16:16" x14ac:dyDescent="0.2">
      <c r="P114"/>
    </row>
    <row r="115" spans="16:16" x14ac:dyDescent="0.2">
      <c r="P115"/>
    </row>
    <row r="116" spans="16:16" x14ac:dyDescent="0.2">
      <c r="P116"/>
    </row>
    <row r="117" spans="16:16" x14ac:dyDescent="0.2">
      <c r="P117"/>
    </row>
    <row r="118" spans="16:16" x14ac:dyDescent="0.2">
      <c r="P118"/>
    </row>
    <row r="119" spans="16:16" x14ac:dyDescent="0.2">
      <c r="P119"/>
    </row>
    <row r="120" spans="16:16" x14ac:dyDescent="0.2">
      <c r="P120"/>
    </row>
    <row r="121" spans="16:16" x14ac:dyDescent="0.2">
      <c r="P121"/>
    </row>
    <row r="122" spans="16:16" x14ac:dyDescent="0.2">
      <c r="P122"/>
    </row>
    <row r="123" spans="16:16" x14ac:dyDescent="0.2">
      <c r="P123"/>
    </row>
    <row r="124" spans="16:16" x14ac:dyDescent="0.2">
      <c r="P124"/>
    </row>
    <row r="125" spans="16:16" x14ac:dyDescent="0.2">
      <c r="P125"/>
    </row>
    <row r="126" spans="16:16" x14ac:dyDescent="0.2">
      <c r="P126"/>
    </row>
    <row r="127" spans="16:16" x14ac:dyDescent="0.2">
      <c r="P127"/>
    </row>
    <row r="128" spans="16:16" x14ac:dyDescent="0.2">
      <c r="P128"/>
    </row>
    <row r="129" spans="16:16" x14ac:dyDescent="0.2">
      <c r="P129"/>
    </row>
    <row r="130" spans="16:16" x14ac:dyDescent="0.2">
      <c r="P130"/>
    </row>
    <row r="131" spans="16:16" x14ac:dyDescent="0.2">
      <c r="P131"/>
    </row>
    <row r="132" spans="16:16" x14ac:dyDescent="0.2">
      <c r="P132"/>
    </row>
    <row r="133" spans="16:16" x14ac:dyDescent="0.2">
      <c r="P133"/>
    </row>
    <row r="134" spans="16:16" x14ac:dyDescent="0.2">
      <c r="P134"/>
    </row>
    <row r="135" spans="16:16" x14ac:dyDescent="0.2">
      <c r="P135"/>
    </row>
    <row r="136" spans="16:16" x14ac:dyDescent="0.2">
      <c r="P136"/>
    </row>
    <row r="137" spans="16:16" x14ac:dyDescent="0.2">
      <c r="P137"/>
    </row>
    <row r="138" spans="16:16" x14ac:dyDescent="0.2">
      <c r="P138"/>
    </row>
    <row r="139" spans="16:16" x14ac:dyDescent="0.2">
      <c r="P139"/>
    </row>
    <row r="140" spans="16:16" x14ac:dyDescent="0.2">
      <c r="P140"/>
    </row>
    <row r="141" spans="16:16" x14ac:dyDescent="0.2">
      <c r="P141"/>
    </row>
    <row r="142" spans="16:16" x14ac:dyDescent="0.2">
      <c r="P142"/>
    </row>
    <row r="143" spans="16:16" x14ac:dyDescent="0.2">
      <c r="P143"/>
    </row>
    <row r="144" spans="16:16" x14ac:dyDescent="0.2">
      <c r="P144"/>
    </row>
    <row r="145" spans="16:16" x14ac:dyDescent="0.2">
      <c r="P145"/>
    </row>
    <row r="146" spans="16:16" x14ac:dyDescent="0.2">
      <c r="P146"/>
    </row>
    <row r="147" spans="16:16" x14ac:dyDescent="0.2">
      <c r="P147"/>
    </row>
    <row r="148" spans="16:16" x14ac:dyDescent="0.2">
      <c r="P148"/>
    </row>
    <row r="149" spans="16:16" x14ac:dyDescent="0.2">
      <c r="P149"/>
    </row>
    <row r="150" spans="16:16" x14ac:dyDescent="0.2">
      <c r="P150"/>
    </row>
    <row r="151" spans="16:16" x14ac:dyDescent="0.2">
      <c r="P151"/>
    </row>
    <row r="152" spans="16:16" x14ac:dyDescent="0.2">
      <c r="P152"/>
    </row>
    <row r="153" spans="16:16" x14ac:dyDescent="0.2">
      <c r="P153"/>
    </row>
    <row r="154" spans="16:16" x14ac:dyDescent="0.2">
      <c r="P154"/>
    </row>
    <row r="155" spans="16:16" x14ac:dyDescent="0.2">
      <c r="P155"/>
    </row>
    <row r="156" spans="16:16" x14ac:dyDescent="0.2">
      <c r="P156"/>
    </row>
    <row r="157" spans="16:16" x14ac:dyDescent="0.2">
      <c r="P157"/>
    </row>
    <row r="158" spans="16:16" x14ac:dyDescent="0.2">
      <c r="P158"/>
    </row>
    <row r="159" spans="16:16" x14ac:dyDescent="0.2">
      <c r="P159"/>
    </row>
    <row r="160" spans="16:16" x14ac:dyDescent="0.2">
      <c r="P160"/>
    </row>
    <row r="161" spans="16:16" x14ac:dyDescent="0.2">
      <c r="P161"/>
    </row>
    <row r="162" spans="16:16" x14ac:dyDescent="0.2">
      <c r="P162"/>
    </row>
    <row r="163" spans="16:16" x14ac:dyDescent="0.2">
      <c r="P163"/>
    </row>
    <row r="164" spans="16:16" x14ac:dyDescent="0.2">
      <c r="P164"/>
    </row>
    <row r="165" spans="16:16" x14ac:dyDescent="0.2">
      <c r="P165"/>
    </row>
    <row r="166" spans="16:16" x14ac:dyDescent="0.2">
      <c r="P166"/>
    </row>
    <row r="167" spans="16:16" x14ac:dyDescent="0.2">
      <c r="P167"/>
    </row>
    <row r="168" spans="16:16" x14ac:dyDescent="0.2">
      <c r="P168"/>
    </row>
    <row r="169" spans="16:16" x14ac:dyDescent="0.2">
      <c r="P169"/>
    </row>
    <row r="170" spans="16:16" x14ac:dyDescent="0.2">
      <c r="P170"/>
    </row>
    <row r="171" spans="16:16" x14ac:dyDescent="0.2">
      <c r="P171"/>
    </row>
    <row r="172" spans="16:16" x14ac:dyDescent="0.2">
      <c r="P172"/>
    </row>
    <row r="173" spans="16:16" x14ac:dyDescent="0.2">
      <c r="P173"/>
    </row>
    <row r="174" spans="16:16" x14ac:dyDescent="0.2">
      <c r="P174"/>
    </row>
    <row r="175" spans="16:16" x14ac:dyDescent="0.2">
      <c r="P175"/>
    </row>
    <row r="176" spans="16:16" x14ac:dyDescent="0.2">
      <c r="P176"/>
    </row>
    <row r="177" spans="16:16" x14ac:dyDescent="0.2">
      <c r="P177"/>
    </row>
    <row r="178" spans="16:16" x14ac:dyDescent="0.2">
      <c r="P178"/>
    </row>
    <row r="179" spans="16:16" x14ac:dyDescent="0.2">
      <c r="P179"/>
    </row>
    <row r="180" spans="16:16" x14ac:dyDescent="0.2">
      <c r="P180"/>
    </row>
    <row r="181" spans="16:16" x14ac:dyDescent="0.2">
      <c r="P181"/>
    </row>
    <row r="182" spans="16:16" x14ac:dyDescent="0.2">
      <c r="P182"/>
    </row>
    <row r="183" spans="16:16" x14ac:dyDescent="0.2">
      <c r="P183"/>
    </row>
    <row r="184" spans="16:16" x14ac:dyDescent="0.2">
      <c r="P184"/>
    </row>
    <row r="185" spans="16:16" x14ac:dyDescent="0.2">
      <c r="P185"/>
    </row>
    <row r="186" spans="16:16" x14ac:dyDescent="0.2">
      <c r="P186"/>
    </row>
    <row r="187" spans="16:16" x14ac:dyDescent="0.2">
      <c r="P187"/>
    </row>
    <row r="188" spans="16:16" x14ac:dyDescent="0.2">
      <c r="P188"/>
    </row>
    <row r="189" spans="16:16" x14ac:dyDescent="0.2">
      <c r="P189"/>
    </row>
    <row r="190" spans="16:16" x14ac:dyDescent="0.2">
      <c r="P190"/>
    </row>
    <row r="191" spans="16:16" x14ac:dyDescent="0.2">
      <c r="P191"/>
    </row>
    <row r="192" spans="16:16" x14ac:dyDescent="0.2">
      <c r="P192"/>
    </row>
    <row r="193" spans="16:16" x14ac:dyDescent="0.2">
      <c r="P193"/>
    </row>
    <row r="194" spans="16:16" x14ac:dyDescent="0.2">
      <c r="P194"/>
    </row>
    <row r="195" spans="16:16" x14ac:dyDescent="0.2">
      <c r="P195"/>
    </row>
    <row r="196" spans="16:16" x14ac:dyDescent="0.2">
      <c r="P196"/>
    </row>
    <row r="197" spans="16:16" x14ac:dyDescent="0.2">
      <c r="P197"/>
    </row>
    <row r="198" spans="16:16" x14ac:dyDescent="0.2">
      <c r="P198"/>
    </row>
    <row r="199" spans="16:16" x14ac:dyDescent="0.2">
      <c r="P199"/>
    </row>
    <row r="200" spans="16:16" x14ac:dyDescent="0.2">
      <c r="P200"/>
    </row>
    <row r="201" spans="16:16" x14ac:dyDescent="0.2">
      <c r="P201"/>
    </row>
    <row r="202" spans="16:16" x14ac:dyDescent="0.2">
      <c r="P202"/>
    </row>
    <row r="203" spans="16:16" x14ac:dyDescent="0.2">
      <c r="P203"/>
    </row>
    <row r="204" spans="16:16" x14ac:dyDescent="0.2">
      <c r="P204"/>
    </row>
    <row r="205" spans="16:16" x14ac:dyDescent="0.2">
      <c r="P205"/>
    </row>
    <row r="206" spans="16:16" x14ac:dyDescent="0.2">
      <c r="P206"/>
    </row>
    <row r="207" spans="16:16" x14ac:dyDescent="0.2">
      <c r="P207"/>
    </row>
    <row r="208" spans="16:16" x14ac:dyDescent="0.2">
      <c r="P208"/>
    </row>
    <row r="209" spans="16:16" x14ac:dyDescent="0.2">
      <c r="P209"/>
    </row>
    <row r="210" spans="16:16" x14ac:dyDescent="0.2">
      <c r="P210"/>
    </row>
    <row r="211" spans="16:16" x14ac:dyDescent="0.2">
      <c r="P211"/>
    </row>
    <row r="212" spans="16:16" x14ac:dyDescent="0.2">
      <c r="P212"/>
    </row>
    <row r="213" spans="16:16" x14ac:dyDescent="0.2">
      <c r="P213"/>
    </row>
    <row r="214" spans="16:16" x14ac:dyDescent="0.2">
      <c r="P214"/>
    </row>
    <row r="215" spans="16:16" x14ac:dyDescent="0.2">
      <c r="P215"/>
    </row>
    <row r="216" spans="16:16" x14ac:dyDescent="0.2">
      <c r="P216"/>
    </row>
    <row r="217" spans="16:16" x14ac:dyDescent="0.2">
      <c r="P217"/>
    </row>
    <row r="218" spans="16:16" x14ac:dyDescent="0.2">
      <c r="P218"/>
    </row>
    <row r="219" spans="16:16" x14ac:dyDescent="0.2">
      <c r="P219"/>
    </row>
    <row r="220" spans="16:16" x14ac:dyDescent="0.2">
      <c r="P220"/>
    </row>
    <row r="221" spans="16:16" x14ac:dyDescent="0.2">
      <c r="P221"/>
    </row>
    <row r="222" spans="16:16" x14ac:dyDescent="0.2">
      <c r="P222"/>
    </row>
    <row r="223" spans="16:16" x14ac:dyDescent="0.2">
      <c r="P223"/>
    </row>
    <row r="224" spans="16:16" x14ac:dyDescent="0.2">
      <c r="P224"/>
    </row>
    <row r="225" spans="16:16" x14ac:dyDescent="0.2">
      <c r="P225"/>
    </row>
    <row r="226" spans="16:16" x14ac:dyDescent="0.2">
      <c r="P226"/>
    </row>
    <row r="227" spans="16:16" x14ac:dyDescent="0.2">
      <c r="P227"/>
    </row>
    <row r="228" spans="16:16" x14ac:dyDescent="0.2">
      <c r="P228"/>
    </row>
    <row r="229" spans="16:16" x14ac:dyDescent="0.2">
      <c r="P229"/>
    </row>
    <row r="230" spans="16:16" x14ac:dyDescent="0.2">
      <c r="P230"/>
    </row>
    <row r="231" spans="16:16" x14ac:dyDescent="0.2">
      <c r="P231"/>
    </row>
    <row r="232" spans="16:16" x14ac:dyDescent="0.2">
      <c r="P232"/>
    </row>
    <row r="233" spans="16:16" x14ac:dyDescent="0.2">
      <c r="P233"/>
    </row>
    <row r="234" spans="16:16" x14ac:dyDescent="0.2">
      <c r="P234"/>
    </row>
    <row r="235" spans="16:16" x14ac:dyDescent="0.2">
      <c r="P235"/>
    </row>
    <row r="236" spans="16:16" x14ac:dyDescent="0.2">
      <c r="P236"/>
    </row>
    <row r="237" spans="16:16" x14ac:dyDescent="0.2">
      <c r="P237"/>
    </row>
    <row r="238" spans="16:16" x14ac:dyDescent="0.2">
      <c r="P238"/>
    </row>
    <row r="239" spans="16:16" x14ac:dyDescent="0.2">
      <c r="P239"/>
    </row>
    <row r="240" spans="16:16" x14ac:dyDescent="0.2">
      <c r="P240"/>
    </row>
    <row r="241" spans="16:16" x14ac:dyDescent="0.2">
      <c r="P241"/>
    </row>
    <row r="242" spans="16:16" x14ac:dyDescent="0.2">
      <c r="P242"/>
    </row>
    <row r="243" spans="16:16" x14ac:dyDescent="0.2">
      <c r="P243"/>
    </row>
    <row r="244" spans="16:16" x14ac:dyDescent="0.2">
      <c r="P244"/>
    </row>
    <row r="245" spans="16:16" x14ac:dyDescent="0.2">
      <c r="P245"/>
    </row>
    <row r="246" spans="16:16" x14ac:dyDescent="0.2">
      <c r="P246"/>
    </row>
    <row r="247" spans="16:16" x14ac:dyDescent="0.2">
      <c r="P247"/>
    </row>
    <row r="248" spans="16:16" x14ac:dyDescent="0.2">
      <c r="P248"/>
    </row>
    <row r="249" spans="16:16" x14ac:dyDescent="0.2">
      <c r="P249"/>
    </row>
    <row r="250" spans="16:16" x14ac:dyDescent="0.2">
      <c r="P250"/>
    </row>
    <row r="251" spans="16:16" x14ac:dyDescent="0.2">
      <c r="P251"/>
    </row>
    <row r="252" spans="16:16" x14ac:dyDescent="0.2">
      <c r="P252"/>
    </row>
    <row r="253" spans="16:16" x14ac:dyDescent="0.2">
      <c r="P253"/>
    </row>
    <row r="254" spans="16:16" x14ac:dyDescent="0.2">
      <c r="P254"/>
    </row>
    <row r="255" spans="16:16" x14ac:dyDescent="0.2">
      <c r="P255"/>
    </row>
    <row r="256" spans="16:16" x14ac:dyDescent="0.2">
      <c r="P256"/>
    </row>
    <row r="257" spans="16:16" x14ac:dyDescent="0.2">
      <c r="P257"/>
    </row>
    <row r="258" spans="16:16" x14ac:dyDescent="0.2">
      <c r="P258"/>
    </row>
    <row r="259" spans="16:16" x14ac:dyDescent="0.2">
      <c r="P259"/>
    </row>
    <row r="260" spans="16:16" x14ac:dyDescent="0.2">
      <c r="P260"/>
    </row>
    <row r="261" spans="16:16" x14ac:dyDescent="0.2">
      <c r="P261"/>
    </row>
    <row r="262" spans="16:16" x14ac:dyDescent="0.2">
      <c r="P262"/>
    </row>
    <row r="263" spans="16:16" x14ac:dyDescent="0.2">
      <c r="P263"/>
    </row>
    <row r="264" spans="16:16" x14ac:dyDescent="0.2">
      <c r="P264"/>
    </row>
    <row r="265" spans="16:16" x14ac:dyDescent="0.2">
      <c r="P265"/>
    </row>
    <row r="266" spans="16:16" x14ac:dyDescent="0.2">
      <c r="P266"/>
    </row>
    <row r="267" spans="16:16" x14ac:dyDescent="0.2">
      <c r="P267"/>
    </row>
    <row r="268" spans="16:16" x14ac:dyDescent="0.2">
      <c r="P268"/>
    </row>
    <row r="269" spans="16:16" x14ac:dyDescent="0.2">
      <c r="P269"/>
    </row>
    <row r="270" spans="16:16" x14ac:dyDescent="0.2">
      <c r="P270"/>
    </row>
    <row r="271" spans="16:16" x14ac:dyDescent="0.2">
      <c r="P271"/>
    </row>
    <row r="272" spans="16:16" x14ac:dyDescent="0.2">
      <c r="P272"/>
    </row>
    <row r="273" spans="16:16" x14ac:dyDescent="0.2">
      <c r="P273"/>
    </row>
    <row r="274" spans="16:16" x14ac:dyDescent="0.2">
      <c r="P274"/>
    </row>
    <row r="275" spans="16:16" x14ac:dyDescent="0.2">
      <c r="P275"/>
    </row>
    <row r="276" spans="16:16" x14ac:dyDescent="0.2">
      <c r="P276"/>
    </row>
    <row r="277" spans="16:16" x14ac:dyDescent="0.2">
      <c r="P277"/>
    </row>
    <row r="278" spans="16:16" x14ac:dyDescent="0.2">
      <c r="P278"/>
    </row>
    <row r="279" spans="16:16" x14ac:dyDescent="0.2">
      <c r="P279"/>
    </row>
    <row r="280" spans="16:16" x14ac:dyDescent="0.2">
      <c r="P280"/>
    </row>
    <row r="281" spans="16:16" x14ac:dyDescent="0.2">
      <c r="P281"/>
    </row>
    <row r="282" spans="16:16" x14ac:dyDescent="0.2">
      <c r="P282"/>
    </row>
    <row r="283" spans="16:16" x14ac:dyDescent="0.2">
      <c r="P283"/>
    </row>
    <row r="284" spans="16:16" x14ac:dyDescent="0.2">
      <c r="P284"/>
    </row>
    <row r="285" spans="16:16" x14ac:dyDescent="0.2">
      <c r="P285"/>
    </row>
    <row r="286" spans="16:16" x14ac:dyDescent="0.2">
      <c r="P286"/>
    </row>
    <row r="287" spans="16:16" x14ac:dyDescent="0.2">
      <c r="P287"/>
    </row>
    <row r="288" spans="16:16" x14ac:dyDescent="0.2">
      <c r="P288"/>
    </row>
    <row r="289" spans="16:16" x14ac:dyDescent="0.2">
      <c r="P289"/>
    </row>
    <row r="290" spans="16:16" x14ac:dyDescent="0.2">
      <c r="P290"/>
    </row>
    <row r="291" spans="16:16" x14ac:dyDescent="0.2">
      <c r="P291"/>
    </row>
    <row r="292" spans="16:16" x14ac:dyDescent="0.2">
      <c r="P292"/>
    </row>
    <row r="293" spans="16:16" x14ac:dyDescent="0.2">
      <c r="P293"/>
    </row>
    <row r="294" spans="16:16" x14ac:dyDescent="0.2">
      <c r="P294"/>
    </row>
    <row r="295" spans="16:16" x14ac:dyDescent="0.2">
      <c r="P295"/>
    </row>
    <row r="296" spans="16:16" x14ac:dyDescent="0.2">
      <c r="P296"/>
    </row>
    <row r="297" spans="16:16" x14ac:dyDescent="0.2">
      <c r="P297"/>
    </row>
    <row r="298" spans="16:16" x14ac:dyDescent="0.2">
      <c r="P298"/>
    </row>
    <row r="299" spans="16:16" x14ac:dyDescent="0.2">
      <c r="P299"/>
    </row>
    <row r="300" spans="16:16" x14ac:dyDescent="0.2">
      <c r="P300"/>
    </row>
    <row r="301" spans="16:16" x14ac:dyDescent="0.2">
      <c r="P301"/>
    </row>
    <row r="302" spans="16:16" x14ac:dyDescent="0.2">
      <c r="P302"/>
    </row>
    <row r="303" spans="16:16" x14ac:dyDescent="0.2">
      <c r="P303"/>
    </row>
    <row r="304" spans="16:16" x14ac:dyDescent="0.2">
      <c r="P304"/>
    </row>
    <row r="305" spans="16:16" x14ac:dyDescent="0.2">
      <c r="P305"/>
    </row>
    <row r="306" spans="16:16" x14ac:dyDescent="0.2">
      <c r="P306"/>
    </row>
    <row r="307" spans="16:16" x14ac:dyDescent="0.2">
      <c r="P307"/>
    </row>
    <row r="308" spans="16:16" x14ac:dyDescent="0.2">
      <c r="P308"/>
    </row>
    <row r="309" spans="16:16" x14ac:dyDescent="0.2">
      <c r="P309"/>
    </row>
    <row r="310" spans="16:16" x14ac:dyDescent="0.2">
      <c r="P310"/>
    </row>
    <row r="311" spans="16:16" x14ac:dyDescent="0.2">
      <c r="P311"/>
    </row>
    <row r="312" spans="16:16" x14ac:dyDescent="0.2">
      <c r="P312"/>
    </row>
    <row r="313" spans="16:16" x14ac:dyDescent="0.2">
      <c r="P313"/>
    </row>
    <row r="314" spans="16:16" x14ac:dyDescent="0.2">
      <c r="P314"/>
    </row>
    <row r="315" spans="16:16" x14ac:dyDescent="0.2">
      <c r="P315"/>
    </row>
    <row r="316" spans="16:16" x14ac:dyDescent="0.2">
      <c r="P316"/>
    </row>
    <row r="317" spans="16:16" x14ac:dyDescent="0.2">
      <c r="P317"/>
    </row>
    <row r="318" spans="16:16" x14ac:dyDescent="0.2">
      <c r="P318"/>
    </row>
    <row r="319" spans="16:16" x14ac:dyDescent="0.2">
      <c r="P3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topLeftCell="A20" workbookViewId="0">
      <selection activeCell="F50" sqref="F50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98</v>
      </c>
    </row>
    <row r="4" spans="2:21" ht="24" x14ac:dyDescent="0.3">
      <c r="B4" s="20"/>
      <c r="C4" s="21" t="s">
        <v>0</v>
      </c>
      <c r="D4" s="21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34" t="s">
        <v>15</v>
      </c>
    </row>
    <row r="5" spans="2:21" ht="24" x14ac:dyDescent="0.3">
      <c r="B5" s="19" t="s">
        <v>97</v>
      </c>
      <c r="C5" s="19">
        <f>(C19+C24+C28+C35+C41+C47+C50+C52+C9)/9</f>
        <v>5</v>
      </c>
      <c r="D5" s="19">
        <f t="shared" ref="D5:U5" si="0">(D19+D24+D28+D35+D41+D47+D50+D52+D9)/9</f>
        <v>4.166666666666667</v>
      </c>
      <c r="E5" s="19">
        <f t="shared" si="0"/>
        <v>4.1388888888888893</v>
      </c>
      <c r="F5" s="19">
        <f t="shared" si="0"/>
        <v>5</v>
      </c>
      <c r="G5" s="19">
        <f t="shared" si="0"/>
        <v>2.7777777777777777</v>
      </c>
      <c r="H5" s="19">
        <f t="shared" si="0"/>
        <v>5</v>
      </c>
      <c r="I5" s="19">
        <f t="shared" si="0"/>
        <v>4.4444444444444446</v>
      </c>
      <c r="J5" s="19">
        <f t="shared" si="0"/>
        <v>4.833333333333333</v>
      </c>
      <c r="K5" s="19">
        <f t="shared" si="0"/>
        <v>3.3333333333333335</v>
      </c>
      <c r="L5" s="19">
        <f t="shared" si="0"/>
        <v>3.8888888888888888</v>
      </c>
      <c r="M5" s="19">
        <f t="shared" si="0"/>
        <v>5</v>
      </c>
      <c r="N5" s="19">
        <f t="shared" si="0"/>
        <v>5</v>
      </c>
      <c r="O5" s="19">
        <f t="shared" si="0"/>
        <v>4.7222222222222223</v>
      </c>
      <c r="P5" s="19">
        <f t="shared" si="0"/>
        <v>1.6666666666666667</v>
      </c>
      <c r="Q5" s="19">
        <f t="shared" si="0"/>
        <v>4.8888888888888893</v>
      </c>
      <c r="R5" s="19">
        <f t="shared" si="0"/>
        <v>5</v>
      </c>
      <c r="S5" s="19">
        <f t="shared" si="0"/>
        <v>4.8055555555555554</v>
      </c>
      <c r="T5" s="19">
        <f t="shared" si="0"/>
        <v>3.8611111111111112</v>
      </c>
      <c r="U5" s="19">
        <f t="shared" si="0"/>
        <v>5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79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>
        <v>5</v>
      </c>
    </row>
    <row r="10" spans="2:21" x14ac:dyDescent="0.2">
      <c r="B10" s="16" t="s">
        <v>80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88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89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90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5</v>
      </c>
    </row>
    <row r="14" spans="2:21" x14ac:dyDescent="0.2">
      <c r="B14" s="17" t="s">
        <v>91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5</v>
      </c>
      <c r="Q14" s="17">
        <v>5</v>
      </c>
      <c r="R14" s="17">
        <v>5</v>
      </c>
      <c r="S14" s="17">
        <v>5</v>
      </c>
      <c r="T14" s="17">
        <v>5</v>
      </c>
      <c r="U14" s="17">
        <v>5</v>
      </c>
    </row>
    <row r="15" spans="2:21" x14ac:dyDescent="0.2">
      <c r="B15" s="17" t="s">
        <v>92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5</v>
      </c>
      <c r="U15" s="17">
        <v>5</v>
      </c>
    </row>
    <row r="16" spans="2:21" x14ac:dyDescent="0.2">
      <c r="B16" s="17" t="s">
        <v>93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5</v>
      </c>
      <c r="Q16" s="17">
        <v>5</v>
      </c>
      <c r="R16" s="17">
        <v>5</v>
      </c>
      <c r="S16" s="17">
        <v>5</v>
      </c>
      <c r="T16" s="17">
        <v>5</v>
      </c>
      <c r="U16" s="17">
        <v>5</v>
      </c>
    </row>
    <row r="17" spans="2:21" x14ac:dyDescent="0.2">
      <c r="B17" s="17" t="s">
        <v>94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</row>
    <row r="18" spans="2:21" x14ac:dyDescent="0.2">
      <c r="B18" s="17" t="s">
        <v>95</v>
      </c>
      <c r="C18" s="17">
        <v>5</v>
      </c>
      <c r="D18" s="17">
        <v>5</v>
      </c>
      <c r="E18" s="17">
        <v>5</v>
      </c>
      <c r="F18" s="17">
        <v>5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5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2:21" x14ac:dyDescent="0.2">
      <c r="B21" s="17" t="s">
        <v>88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89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90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88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5</v>
      </c>
    </row>
    <row r="27" spans="2:21" x14ac:dyDescent="0.2">
      <c r="B27" s="17" t="s">
        <v>89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5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T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v>5</v>
      </c>
    </row>
    <row r="29" spans="2:21" x14ac:dyDescent="0.2">
      <c r="B29" s="16" t="s">
        <v>83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88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5</v>
      </c>
      <c r="U30" s="17">
        <v>5</v>
      </c>
    </row>
    <row r="31" spans="2:21" x14ac:dyDescent="0.2">
      <c r="B31" s="17" t="s">
        <v>89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5</v>
      </c>
      <c r="K31" s="17">
        <v>5</v>
      </c>
      <c r="L31" s="17">
        <v>5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</row>
    <row r="32" spans="2:21" x14ac:dyDescent="0.2">
      <c r="B32" s="17" t="s">
        <v>90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5</v>
      </c>
      <c r="K32" s="17">
        <v>5</v>
      </c>
      <c r="L32" s="17">
        <v>5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5</v>
      </c>
      <c r="U32" s="17">
        <v>5</v>
      </c>
    </row>
    <row r="33" spans="2:21" x14ac:dyDescent="0.2">
      <c r="B33" s="17" t="s">
        <v>91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5</v>
      </c>
      <c r="K33" s="17">
        <v>5</v>
      </c>
      <c r="L33" s="17">
        <v>5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5</v>
      </c>
      <c r="U33" s="17">
        <v>5</v>
      </c>
    </row>
    <row r="34" spans="2:21" x14ac:dyDescent="0.2">
      <c r="B34" s="17" t="s">
        <v>92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5</v>
      </c>
      <c r="K34" s="17">
        <v>5</v>
      </c>
      <c r="L34" s="17">
        <v>5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5</v>
      </c>
      <c r="U34" s="17">
        <v>5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5</v>
      </c>
      <c r="K35" s="8">
        <f t="shared" si="4"/>
        <v>5</v>
      </c>
      <c r="L35" s="8">
        <f t="shared" si="4"/>
        <v>5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5</v>
      </c>
      <c r="U35" s="8">
        <f t="shared" si="4"/>
        <v>5</v>
      </c>
    </row>
    <row r="36" spans="2:21" ht="34" x14ac:dyDescent="0.2">
      <c r="B36" s="18" t="s">
        <v>84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88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5</v>
      </c>
      <c r="K37" s="17">
        <v>5</v>
      </c>
      <c r="L37" s="17">
        <v>5</v>
      </c>
      <c r="M37" s="17">
        <v>5</v>
      </c>
      <c r="N37" s="17">
        <v>5</v>
      </c>
      <c r="O37" s="17">
        <v>5</v>
      </c>
      <c r="P37" s="17">
        <v>4</v>
      </c>
      <c r="Q37" s="17">
        <v>4</v>
      </c>
      <c r="R37" s="17">
        <v>5</v>
      </c>
      <c r="S37" s="17">
        <v>5</v>
      </c>
      <c r="T37" s="17">
        <v>5</v>
      </c>
      <c r="U37" s="17">
        <v>5</v>
      </c>
    </row>
    <row r="38" spans="2:21" x14ac:dyDescent="0.2">
      <c r="B38" s="17" t="s">
        <v>89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5</v>
      </c>
      <c r="K38" s="17">
        <v>5</v>
      </c>
      <c r="L38" s="17">
        <v>5</v>
      </c>
      <c r="M38" s="17">
        <v>5</v>
      </c>
      <c r="N38" s="17">
        <v>5</v>
      </c>
      <c r="O38" s="17">
        <v>5</v>
      </c>
      <c r="P38" s="17">
        <v>0</v>
      </c>
      <c r="Q38" s="17">
        <v>4</v>
      </c>
      <c r="R38" s="17">
        <v>5</v>
      </c>
      <c r="S38" s="17">
        <v>5</v>
      </c>
      <c r="T38" s="17">
        <v>5</v>
      </c>
      <c r="U38" s="17">
        <v>5</v>
      </c>
    </row>
    <row r="39" spans="2:21" x14ac:dyDescent="0.2">
      <c r="B39" s="17" t="s">
        <v>90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5</v>
      </c>
      <c r="K39" s="17">
        <v>5</v>
      </c>
      <c r="L39" s="17">
        <v>5</v>
      </c>
      <c r="M39" s="17">
        <v>5</v>
      </c>
      <c r="N39" s="17">
        <v>5</v>
      </c>
      <c r="O39" s="17">
        <v>5</v>
      </c>
      <c r="P39" s="17">
        <v>0</v>
      </c>
      <c r="Q39" s="17">
        <v>4</v>
      </c>
      <c r="R39" s="17">
        <v>5</v>
      </c>
      <c r="S39" s="17">
        <v>5</v>
      </c>
      <c r="T39" s="17">
        <v>5</v>
      </c>
      <c r="U39" s="17">
        <v>5</v>
      </c>
    </row>
    <row r="40" spans="2:21" x14ac:dyDescent="0.2">
      <c r="B40" s="17" t="s">
        <v>91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5</v>
      </c>
      <c r="K40" s="17">
        <v>5</v>
      </c>
      <c r="L40" s="17">
        <v>5</v>
      </c>
      <c r="M40" s="17">
        <v>5</v>
      </c>
      <c r="N40" s="17">
        <v>5</v>
      </c>
      <c r="O40" s="17">
        <v>5</v>
      </c>
      <c r="P40" s="17">
        <v>0</v>
      </c>
      <c r="Q40" s="17">
        <v>4</v>
      </c>
      <c r="R40" s="17">
        <v>5</v>
      </c>
      <c r="S40" s="17">
        <v>5</v>
      </c>
      <c r="T40" s="17">
        <v>5</v>
      </c>
      <c r="U40" s="17">
        <v>5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v>5</v>
      </c>
      <c r="K41" s="8">
        <f t="shared" si="5"/>
        <v>5</v>
      </c>
      <c r="L41" s="8">
        <f t="shared" si="5"/>
        <v>5</v>
      </c>
      <c r="M41" s="8">
        <f t="shared" si="5"/>
        <v>5</v>
      </c>
      <c r="N41" s="8">
        <f t="shared" si="5"/>
        <v>5</v>
      </c>
      <c r="O41" s="8">
        <f t="shared" si="5"/>
        <v>5</v>
      </c>
      <c r="P41" s="8">
        <f t="shared" si="5"/>
        <v>1</v>
      </c>
      <c r="Q41" s="8">
        <f t="shared" si="5"/>
        <v>4</v>
      </c>
      <c r="R41" s="8">
        <f t="shared" si="5"/>
        <v>5</v>
      </c>
      <c r="S41" s="8">
        <f t="shared" si="5"/>
        <v>5</v>
      </c>
      <c r="T41" s="8">
        <f t="shared" si="5"/>
        <v>5</v>
      </c>
      <c r="U41" s="8">
        <f t="shared" si="5"/>
        <v>5</v>
      </c>
    </row>
    <row r="42" spans="2:21" x14ac:dyDescent="0.2">
      <c r="B42" s="16" t="s">
        <v>85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88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5</v>
      </c>
      <c r="K43" s="17">
        <v>0</v>
      </c>
      <c r="L43" s="17">
        <v>5</v>
      </c>
      <c r="M43" s="17">
        <v>5</v>
      </c>
      <c r="N43" s="17">
        <v>5</v>
      </c>
      <c r="O43" s="17">
        <v>5</v>
      </c>
      <c r="P43" s="17">
        <v>5</v>
      </c>
      <c r="Q43" s="17">
        <v>5</v>
      </c>
      <c r="R43" s="17">
        <v>5</v>
      </c>
      <c r="S43" s="17">
        <v>5</v>
      </c>
      <c r="T43" s="17">
        <v>5</v>
      </c>
      <c r="U43" s="17">
        <v>5</v>
      </c>
    </row>
    <row r="44" spans="2:21" x14ac:dyDescent="0.2">
      <c r="B44" s="17" t="s">
        <v>89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5</v>
      </c>
      <c r="K44" s="17">
        <v>0</v>
      </c>
      <c r="L44" s="17">
        <v>5</v>
      </c>
      <c r="M44" s="17">
        <v>5</v>
      </c>
      <c r="N44" s="17">
        <v>5</v>
      </c>
      <c r="O44" s="17">
        <v>5</v>
      </c>
      <c r="P44" s="17">
        <v>5</v>
      </c>
      <c r="Q44" s="17">
        <v>5</v>
      </c>
      <c r="R44" s="17">
        <v>5</v>
      </c>
      <c r="S44" s="17">
        <v>5</v>
      </c>
      <c r="T44" s="17">
        <v>4</v>
      </c>
      <c r="U44" s="17">
        <v>5</v>
      </c>
    </row>
    <row r="45" spans="2:21" x14ac:dyDescent="0.2">
      <c r="B45" s="17" t="s">
        <v>90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5</v>
      </c>
      <c r="K45" s="17">
        <v>0</v>
      </c>
      <c r="L45" s="17">
        <v>5</v>
      </c>
      <c r="M45" s="17">
        <v>5</v>
      </c>
      <c r="N45" s="17">
        <v>5</v>
      </c>
      <c r="O45" s="17">
        <v>3</v>
      </c>
      <c r="P45" s="17">
        <v>0</v>
      </c>
      <c r="Q45" s="17">
        <v>5</v>
      </c>
      <c r="R45" s="17">
        <v>5</v>
      </c>
      <c r="S45" s="17">
        <v>5</v>
      </c>
      <c r="T45" s="17">
        <v>4</v>
      </c>
      <c r="U45" s="17">
        <v>5</v>
      </c>
    </row>
    <row r="46" spans="2:21" x14ac:dyDescent="0.2">
      <c r="B46" s="17" t="s">
        <v>91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5</v>
      </c>
      <c r="K46" s="17">
        <v>0</v>
      </c>
      <c r="L46" s="17">
        <v>5</v>
      </c>
      <c r="M46" s="17">
        <v>5</v>
      </c>
      <c r="N46" s="17">
        <v>5</v>
      </c>
      <c r="O46" s="17">
        <v>3</v>
      </c>
      <c r="P46" s="17">
        <v>0</v>
      </c>
      <c r="Q46" s="17">
        <v>5</v>
      </c>
      <c r="R46" s="17">
        <v>5</v>
      </c>
      <c r="S46" s="17">
        <v>2</v>
      </c>
      <c r="T46" s="17">
        <v>4</v>
      </c>
      <c r="U46" s="17">
        <v>5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F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v>5</v>
      </c>
      <c r="K47" s="8">
        <f t="shared" si="6"/>
        <v>0</v>
      </c>
      <c r="L47" s="8">
        <f t="shared" si="6"/>
        <v>5</v>
      </c>
      <c r="M47" s="8">
        <f t="shared" si="6"/>
        <v>5</v>
      </c>
      <c r="N47" s="8">
        <f t="shared" si="6"/>
        <v>5</v>
      </c>
      <c r="O47" s="8">
        <f t="shared" si="6"/>
        <v>4</v>
      </c>
      <c r="P47" s="8">
        <f t="shared" si="6"/>
        <v>2.5</v>
      </c>
      <c r="Q47" s="8">
        <f t="shared" si="6"/>
        <v>5</v>
      </c>
      <c r="R47" s="8">
        <f t="shared" si="6"/>
        <v>5</v>
      </c>
      <c r="S47" s="8">
        <f t="shared" si="6"/>
        <v>4.25</v>
      </c>
      <c r="T47" s="8">
        <f t="shared" si="6"/>
        <v>4.25</v>
      </c>
      <c r="U47" s="8">
        <f t="shared" si="6"/>
        <v>5</v>
      </c>
    </row>
    <row r="48" spans="2:21" x14ac:dyDescent="0.2">
      <c r="B48" s="16" t="s">
        <v>87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96</v>
      </c>
      <c r="C49" s="17">
        <v>5</v>
      </c>
      <c r="D49" s="17">
        <v>5</v>
      </c>
      <c r="E49" s="17">
        <v>5</v>
      </c>
      <c r="F49" s="17">
        <v>5</v>
      </c>
      <c r="G49" s="17">
        <v>0</v>
      </c>
      <c r="H49" s="17"/>
      <c r="I49" s="17">
        <v>5</v>
      </c>
      <c r="J49" s="17">
        <v>5</v>
      </c>
      <c r="K49" s="17">
        <v>0</v>
      </c>
      <c r="L49" s="17">
        <v>0</v>
      </c>
      <c r="M49" s="17">
        <v>5</v>
      </c>
      <c r="N49" s="17">
        <v>5</v>
      </c>
      <c r="O49" s="17">
        <v>5</v>
      </c>
      <c r="P49" s="17">
        <v>3</v>
      </c>
      <c r="Q49" s="17">
        <v>5</v>
      </c>
      <c r="R49" s="17">
        <v>5</v>
      </c>
      <c r="S49" s="17">
        <v>5</v>
      </c>
      <c r="T49" s="17">
        <v>5</v>
      </c>
      <c r="U49" s="17">
        <v>5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v>5</v>
      </c>
      <c r="F50" s="8">
        <v>5</v>
      </c>
      <c r="G50" s="8">
        <f t="shared" si="7"/>
        <v>0</v>
      </c>
      <c r="H50" s="8">
        <v>5</v>
      </c>
      <c r="I50" s="8">
        <v>5</v>
      </c>
      <c r="J50" s="8">
        <f t="shared" si="7"/>
        <v>5</v>
      </c>
      <c r="K50" s="8">
        <f t="shared" si="7"/>
        <v>0</v>
      </c>
      <c r="L50" s="8">
        <f t="shared" si="7"/>
        <v>0</v>
      </c>
      <c r="M50" s="8">
        <v>5</v>
      </c>
      <c r="N50" s="8">
        <v>5</v>
      </c>
      <c r="O50" s="8">
        <f t="shared" si="7"/>
        <v>5</v>
      </c>
      <c r="P50" s="8">
        <f t="shared" si="7"/>
        <v>3</v>
      </c>
      <c r="Q50" s="8">
        <v>5</v>
      </c>
      <c r="R50" s="8">
        <v>5</v>
      </c>
      <c r="S50" s="8">
        <v>5</v>
      </c>
      <c r="T50" s="8">
        <f t="shared" si="7"/>
        <v>5</v>
      </c>
      <c r="U50" s="8">
        <f t="shared" si="7"/>
        <v>5</v>
      </c>
    </row>
    <row r="51" spans="2:21" x14ac:dyDescent="0.2">
      <c r="B51" s="3" t="s">
        <v>86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5</v>
      </c>
      <c r="D52" s="8">
        <v>0</v>
      </c>
      <c r="E52" s="8">
        <v>5</v>
      </c>
      <c r="F52" s="8">
        <v>5</v>
      </c>
      <c r="G52" s="8">
        <v>0</v>
      </c>
      <c r="H52" s="8">
        <v>5</v>
      </c>
      <c r="I52" s="8">
        <v>5</v>
      </c>
      <c r="J52" s="8">
        <v>5</v>
      </c>
      <c r="K52" s="8">
        <v>0</v>
      </c>
      <c r="L52" s="8">
        <v>0</v>
      </c>
      <c r="M52" s="8">
        <v>5</v>
      </c>
      <c r="N52" s="8">
        <v>5</v>
      </c>
      <c r="O52" s="8">
        <v>5</v>
      </c>
      <c r="P52" s="8">
        <v>0</v>
      </c>
      <c r="Q52" s="8">
        <v>5</v>
      </c>
      <c r="R52" s="8">
        <v>5</v>
      </c>
      <c r="S52" s="8">
        <v>5</v>
      </c>
      <c r="T52" s="8">
        <v>0</v>
      </c>
      <c r="U52" s="8">
        <v>5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5</v>
      </c>
      <c r="D54" s="5">
        <f t="shared" ref="D54:U54" si="8">SUM(D52+D50+D47+D41+D35+D28+D24+D19+D9)/9</f>
        <v>4.166666666666667</v>
      </c>
      <c r="E54" s="5">
        <f t="shared" si="8"/>
        <v>4.1388888888888893</v>
      </c>
      <c r="F54" s="5">
        <f t="shared" si="8"/>
        <v>5</v>
      </c>
      <c r="G54" s="5">
        <f t="shared" si="8"/>
        <v>2.7777777777777777</v>
      </c>
      <c r="H54" s="5">
        <f t="shared" si="8"/>
        <v>5</v>
      </c>
      <c r="I54" s="5">
        <f t="shared" si="8"/>
        <v>4.4444444444444446</v>
      </c>
      <c r="J54" s="5">
        <f t="shared" si="8"/>
        <v>4.833333333333333</v>
      </c>
      <c r="K54" s="5">
        <f t="shared" si="8"/>
        <v>3.3333333333333335</v>
      </c>
      <c r="L54" s="5">
        <f t="shared" si="8"/>
        <v>3.8888888888888888</v>
      </c>
      <c r="M54" s="5">
        <f t="shared" si="8"/>
        <v>5</v>
      </c>
      <c r="N54" s="5">
        <f t="shared" si="8"/>
        <v>5</v>
      </c>
      <c r="O54" s="5">
        <f t="shared" si="8"/>
        <v>4.7222222222222223</v>
      </c>
      <c r="P54" s="5">
        <f t="shared" si="8"/>
        <v>1.6666666666666667</v>
      </c>
      <c r="Q54" s="5">
        <f t="shared" si="8"/>
        <v>4.8888888888888893</v>
      </c>
      <c r="R54" s="5">
        <f t="shared" si="8"/>
        <v>5</v>
      </c>
      <c r="S54" s="5">
        <f t="shared" si="8"/>
        <v>4.8055555555555554</v>
      </c>
      <c r="T54" s="5">
        <f t="shared" si="8"/>
        <v>3.8611111111111112</v>
      </c>
      <c r="U54" s="5">
        <f t="shared" si="8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41"/>
  <sheetViews>
    <sheetView topLeftCell="A16" zoomScale="94" workbookViewId="0">
      <selection activeCell="M33" sqref="M33"/>
    </sheetView>
  </sheetViews>
  <sheetFormatPr baseColWidth="10" defaultRowHeight="16" x14ac:dyDescent="0.2"/>
  <cols>
    <col min="1" max="1" width="17" customWidth="1"/>
    <col min="2" max="2" width="32" customWidth="1"/>
    <col min="3" max="3" width="14" customWidth="1"/>
    <col min="10" max="10" width="15.664062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35" t="s">
        <v>18</v>
      </c>
      <c r="S5" s="13" t="s">
        <v>13</v>
      </c>
      <c r="T5" s="13" t="s">
        <v>14</v>
      </c>
      <c r="U5" s="35" t="s">
        <v>15</v>
      </c>
    </row>
    <row r="6" spans="1:21" ht="17" customHeight="1" x14ac:dyDescent="0.2">
      <c r="A6" s="41" t="s">
        <v>124</v>
      </c>
      <c r="B6" s="4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34" x14ac:dyDescent="0.2">
      <c r="A7" s="36" t="s">
        <v>104</v>
      </c>
      <c r="B7" s="25" t="s">
        <v>105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1</v>
      </c>
      <c r="Q7" s="17">
        <v>5</v>
      </c>
      <c r="R7" s="17">
        <v>5</v>
      </c>
      <c r="S7" s="17">
        <v>5</v>
      </c>
      <c r="T7" s="17">
        <v>2.5</v>
      </c>
      <c r="U7" s="17">
        <v>5</v>
      </c>
    </row>
    <row r="8" spans="1:21" x14ac:dyDescent="0.2">
      <c r="A8" s="37"/>
      <c r="B8" s="17" t="s">
        <v>106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5</v>
      </c>
      <c r="M8" s="17">
        <v>5</v>
      </c>
      <c r="N8" s="17">
        <v>5</v>
      </c>
      <c r="O8" s="17">
        <v>5</v>
      </c>
      <c r="P8" s="17">
        <v>1</v>
      </c>
      <c r="Q8" s="17">
        <v>5</v>
      </c>
      <c r="R8" s="17">
        <v>0</v>
      </c>
      <c r="S8" s="17">
        <v>1</v>
      </c>
      <c r="T8" s="17">
        <v>4</v>
      </c>
      <c r="U8" s="17">
        <v>5</v>
      </c>
    </row>
    <row r="9" spans="1:21" x14ac:dyDescent="0.2">
      <c r="A9" s="37"/>
      <c r="B9" s="17" t="s">
        <v>107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5</v>
      </c>
      <c r="M9" s="17">
        <v>5</v>
      </c>
      <c r="N9" s="17">
        <v>5</v>
      </c>
      <c r="O9" s="17">
        <v>5</v>
      </c>
      <c r="P9" s="17">
        <v>1</v>
      </c>
      <c r="Q9" s="17">
        <v>5</v>
      </c>
      <c r="R9" s="17">
        <v>0</v>
      </c>
      <c r="S9" s="17">
        <v>1</v>
      </c>
      <c r="T9" s="17">
        <v>4</v>
      </c>
      <c r="U9" s="17">
        <v>5</v>
      </c>
    </row>
    <row r="10" spans="1:21" x14ac:dyDescent="0.2">
      <c r="A10" s="37"/>
      <c r="B10" s="17" t="s">
        <v>108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1</v>
      </c>
      <c r="M10" s="17">
        <v>5</v>
      </c>
      <c r="N10" s="17">
        <v>5</v>
      </c>
      <c r="O10" s="17">
        <v>1</v>
      </c>
      <c r="P10" s="17">
        <v>1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37"/>
      <c r="B11" s="8" t="s">
        <v>120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3.6666666666666665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1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3.3333333333333335</v>
      </c>
    </row>
    <row r="12" spans="1:21" x14ac:dyDescent="0.2">
      <c r="A12" s="38"/>
      <c r="B12" s="17" t="s">
        <v>109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4.5</v>
      </c>
      <c r="M12" s="17">
        <v>5</v>
      </c>
      <c r="N12" s="17">
        <v>4.5</v>
      </c>
      <c r="O12" s="17">
        <v>1</v>
      </c>
      <c r="P12" s="17">
        <v>1</v>
      </c>
      <c r="Q12" s="17">
        <v>4.5</v>
      </c>
      <c r="R12" s="17">
        <v>0</v>
      </c>
      <c r="S12" s="17">
        <v>1</v>
      </c>
      <c r="T12" s="17">
        <v>1</v>
      </c>
      <c r="U12" s="17">
        <v>4.5</v>
      </c>
    </row>
    <row r="13" spans="1:21" x14ac:dyDescent="0.2">
      <c r="A13" s="8"/>
      <c r="B13" s="8" t="s">
        <v>117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4.3888888888888884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1</v>
      </c>
      <c r="Q13" s="8">
        <f t="shared" si="3"/>
        <v>4.3888888888888884</v>
      </c>
      <c r="R13" s="8">
        <f t="shared" si="3"/>
        <v>1.6666666666666667</v>
      </c>
      <c r="S13" s="8">
        <f t="shared" si="3"/>
        <v>2.3333333333333335</v>
      </c>
      <c r="T13" s="8">
        <f t="shared" si="3"/>
        <v>2.5</v>
      </c>
      <c r="U13" s="8">
        <f t="shared" si="3"/>
        <v>4.2777777777777777</v>
      </c>
    </row>
    <row r="14" spans="1:21" ht="17" customHeight="1" x14ac:dyDescent="0.2">
      <c r="A14" s="36" t="s">
        <v>110</v>
      </c>
      <c r="B14" s="25" t="s">
        <v>111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>
        <v>5</v>
      </c>
      <c r="I14" s="25">
        <v>5</v>
      </c>
      <c r="J14" s="25">
        <v>5</v>
      </c>
      <c r="K14" s="25">
        <v>5</v>
      </c>
      <c r="L14" s="25">
        <v>5</v>
      </c>
      <c r="M14" s="25">
        <v>5</v>
      </c>
      <c r="N14" s="25">
        <v>5</v>
      </c>
      <c r="O14" s="25">
        <v>5</v>
      </c>
      <c r="P14" s="25">
        <v>1</v>
      </c>
      <c r="Q14" s="25">
        <v>5</v>
      </c>
      <c r="R14" s="25">
        <v>5</v>
      </c>
      <c r="S14" s="25">
        <v>5</v>
      </c>
      <c r="T14" s="25">
        <v>5</v>
      </c>
      <c r="U14" s="25">
        <v>5</v>
      </c>
    </row>
    <row r="15" spans="1:21" ht="17" x14ac:dyDescent="0.2">
      <c r="A15" s="37"/>
      <c r="B15" s="25" t="s">
        <v>112</v>
      </c>
      <c r="C15" s="25">
        <v>5</v>
      </c>
      <c r="D15" s="25">
        <v>5</v>
      </c>
      <c r="E15" s="25">
        <v>5</v>
      </c>
      <c r="F15" s="25">
        <v>5</v>
      </c>
      <c r="G15" s="25">
        <v>5</v>
      </c>
      <c r="H15" s="25">
        <v>5</v>
      </c>
      <c r="I15" s="25">
        <v>5</v>
      </c>
      <c r="J15" s="25">
        <v>5</v>
      </c>
      <c r="K15" s="25">
        <v>5</v>
      </c>
      <c r="L15" s="25">
        <v>5</v>
      </c>
      <c r="M15" s="25">
        <v>5</v>
      </c>
      <c r="N15" s="25">
        <v>5</v>
      </c>
      <c r="O15" s="25">
        <v>0</v>
      </c>
      <c r="P15" s="25">
        <v>1</v>
      </c>
      <c r="Q15" s="25">
        <v>5</v>
      </c>
      <c r="R15" s="25">
        <v>5</v>
      </c>
      <c r="S15" s="25">
        <v>5</v>
      </c>
      <c r="T15" s="25">
        <v>5</v>
      </c>
      <c r="U15" s="25">
        <v>5</v>
      </c>
    </row>
    <row r="16" spans="1:21" ht="17" x14ac:dyDescent="0.2">
      <c r="A16" s="37"/>
      <c r="B16" s="25" t="s">
        <v>113</v>
      </c>
      <c r="C16" s="25">
        <v>5</v>
      </c>
      <c r="D16" s="25">
        <v>5</v>
      </c>
      <c r="E16" s="25">
        <v>5</v>
      </c>
      <c r="F16" s="25">
        <v>5</v>
      </c>
      <c r="G16" s="25">
        <v>5</v>
      </c>
      <c r="H16" s="25">
        <v>5</v>
      </c>
      <c r="I16" s="25">
        <v>5</v>
      </c>
      <c r="J16" s="25">
        <v>5</v>
      </c>
      <c r="K16" s="25">
        <v>5</v>
      </c>
      <c r="L16" s="25">
        <v>5</v>
      </c>
      <c r="M16" s="25">
        <v>5</v>
      </c>
      <c r="N16" s="25">
        <v>5</v>
      </c>
      <c r="O16" s="25">
        <v>0</v>
      </c>
      <c r="P16" s="25">
        <v>1</v>
      </c>
      <c r="Q16" s="25">
        <v>5</v>
      </c>
      <c r="R16" s="25">
        <v>5</v>
      </c>
      <c r="S16" s="25">
        <v>0</v>
      </c>
      <c r="T16" s="25">
        <v>5</v>
      </c>
      <c r="U16" s="25">
        <v>5</v>
      </c>
    </row>
    <row r="17" spans="1:23" ht="17" x14ac:dyDescent="0.2">
      <c r="A17" s="37"/>
      <c r="B17" s="25" t="s">
        <v>114</v>
      </c>
      <c r="C17" s="25">
        <v>5</v>
      </c>
      <c r="D17" s="25">
        <v>5</v>
      </c>
      <c r="E17" s="25">
        <v>5</v>
      </c>
      <c r="F17" s="25">
        <v>5</v>
      </c>
      <c r="G17" s="25">
        <v>5</v>
      </c>
      <c r="H17" s="25">
        <v>5</v>
      </c>
      <c r="I17" s="25">
        <v>5</v>
      </c>
      <c r="J17" s="25">
        <v>5</v>
      </c>
      <c r="K17" s="25">
        <v>5</v>
      </c>
      <c r="L17" s="25">
        <v>5</v>
      </c>
      <c r="M17" s="25">
        <v>5</v>
      </c>
      <c r="N17" s="25">
        <v>5</v>
      </c>
      <c r="O17" s="25">
        <v>0</v>
      </c>
      <c r="P17" s="25">
        <v>1</v>
      </c>
      <c r="Q17" s="25">
        <v>5</v>
      </c>
      <c r="R17" s="25">
        <v>5</v>
      </c>
      <c r="S17" s="25">
        <v>0</v>
      </c>
      <c r="T17" s="25">
        <v>5</v>
      </c>
      <c r="U17" s="25">
        <v>5</v>
      </c>
    </row>
    <row r="18" spans="1:23" x14ac:dyDescent="0.2">
      <c r="A18" s="38"/>
      <c r="B18" s="17" t="s">
        <v>115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>
        <v>4.5</v>
      </c>
      <c r="M18" s="17">
        <v>5</v>
      </c>
      <c r="N18" s="17">
        <v>5</v>
      </c>
      <c r="O18" s="17">
        <v>0</v>
      </c>
      <c r="P18" s="17">
        <v>1</v>
      </c>
      <c r="Q18" s="17">
        <v>0</v>
      </c>
      <c r="R18" s="17">
        <v>5</v>
      </c>
      <c r="S18" s="17">
        <v>0</v>
      </c>
      <c r="T18" s="17">
        <v>5</v>
      </c>
      <c r="U18" s="17">
        <v>5</v>
      </c>
    </row>
    <row r="19" spans="1:23" x14ac:dyDescent="0.2">
      <c r="A19" s="8"/>
      <c r="B19" s="8" t="s">
        <v>121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4.9000000000000004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1</v>
      </c>
      <c r="Q19" s="8">
        <f t="shared" si="6"/>
        <v>4</v>
      </c>
      <c r="R19" s="8">
        <f t="shared" si="6"/>
        <v>5</v>
      </c>
      <c r="S19" s="8">
        <f t="shared" si="6"/>
        <v>2</v>
      </c>
      <c r="T19" s="8">
        <f t="shared" si="6"/>
        <v>5</v>
      </c>
      <c r="U19" s="8">
        <f t="shared" si="6"/>
        <v>5</v>
      </c>
    </row>
    <row r="20" spans="1:23" ht="34" customHeight="1" x14ac:dyDescent="0.3">
      <c r="A20" s="39" t="s">
        <v>116</v>
      </c>
      <c r="B20" s="40"/>
      <c r="C20" s="19">
        <f>C13*0.7+C19*0.3</f>
        <v>4.3566666666666665</v>
      </c>
      <c r="D20" s="19">
        <f t="shared" ref="D20:U20" si="9">D13*0.7+D19*0.3</f>
        <v>3.7555555555555551</v>
      </c>
      <c r="E20" s="19">
        <f t="shared" si="9"/>
        <v>4.5722222222222211</v>
      </c>
      <c r="F20" s="19">
        <f t="shared" ref="F20" si="10">F13*0.7+F19*0.3</f>
        <v>5</v>
      </c>
      <c r="G20" s="19">
        <f t="shared" ref="G20" si="11">G13*0.7+G19*0.3</f>
        <v>4.724444444444444</v>
      </c>
      <c r="H20" s="19">
        <f t="shared" si="9"/>
        <v>4.5722222222222211</v>
      </c>
      <c r="I20" s="19">
        <f t="shared" si="9"/>
        <v>4.8233333333333324</v>
      </c>
      <c r="J20" s="19">
        <f t="shared" si="9"/>
        <v>4.6111111111111107</v>
      </c>
      <c r="K20" s="19">
        <f t="shared" si="9"/>
        <v>2.3666666666666667</v>
      </c>
      <c r="L20" s="19">
        <f t="shared" si="9"/>
        <v>4.5422222222222217</v>
      </c>
      <c r="M20" s="19">
        <f t="shared" si="9"/>
        <v>5</v>
      </c>
      <c r="N20" s="19">
        <f t="shared" si="9"/>
        <v>4.8833333333333329</v>
      </c>
      <c r="O20" s="19">
        <f t="shared" si="9"/>
        <v>2.5555555555555549</v>
      </c>
      <c r="P20" s="19">
        <f t="shared" si="9"/>
        <v>1</v>
      </c>
      <c r="Q20" s="19">
        <f t="shared" si="9"/>
        <v>4.2722222222222213</v>
      </c>
      <c r="R20" s="19">
        <f t="shared" si="9"/>
        <v>2.666666666666667</v>
      </c>
      <c r="S20" s="19">
        <f t="shared" si="9"/>
        <v>2.2333333333333334</v>
      </c>
      <c r="T20" s="19">
        <f t="shared" si="9"/>
        <v>3.25</v>
      </c>
      <c r="U20" s="19">
        <f t="shared" si="9"/>
        <v>4.4944444444444436</v>
      </c>
    </row>
    <row r="21" spans="1:23" ht="183" customHeight="1" x14ac:dyDescent="0.2">
      <c r="A21" s="5" t="s">
        <v>118</v>
      </c>
      <c r="B21" s="5"/>
      <c r="C21" s="6" t="s">
        <v>119</v>
      </c>
      <c r="D21" s="6" t="s">
        <v>122</v>
      </c>
      <c r="E21" s="6" t="s">
        <v>123</v>
      </c>
      <c r="F21" s="6"/>
      <c r="G21" s="6" t="s">
        <v>129</v>
      </c>
      <c r="H21" s="6" t="s">
        <v>123</v>
      </c>
      <c r="I21" s="6" t="s">
        <v>119</v>
      </c>
      <c r="J21" s="6" t="s">
        <v>126</v>
      </c>
      <c r="K21" s="6" t="s">
        <v>125</v>
      </c>
      <c r="L21" s="6" t="s">
        <v>123</v>
      </c>
      <c r="M21" s="6"/>
      <c r="N21" s="6" t="s">
        <v>130</v>
      </c>
      <c r="O21" s="6" t="s">
        <v>128</v>
      </c>
      <c r="P21" s="6" t="s">
        <v>127</v>
      </c>
      <c r="Q21" s="6" t="s">
        <v>131</v>
      </c>
      <c r="R21" s="6" t="s">
        <v>127</v>
      </c>
      <c r="S21" s="6" t="s">
        <v>132</v>
      </c>
      <c r="T21" s="6" t="s">
        <v>133</v>
      </c>
      <c r="U21" s="6" t="s">
        <v>127</v>
      </c>
      <c r="V21" s="1"/>
      <c r="W21" s="1"/>
    </row>
    <row r="26" spans="1:23" ht="18" x14ac:dyDescent="0.2">
      <c r="B26" s="5"/>
      <c r="C26" s="13" t="s">
        <v>0</v>
      </c>
      <c r="D26" s="13" t="s">
        <v>1</v>
      </c>
      <c r="E26" s="13" t="s">
        <v>2</v>
      </c>
      <c r="F26" s="13" t="s">
        <v>3</v>
      </c>
      <c r="G26" s="13" t="s">
        <v>4</v>
      </c>
      <c r="H26" s="13" t="s">
        <v>5</v>
      </c>
      <c r="I26" s="13" t="s">
        <v>16</v>
      </c>
      <c r="J26" s="13" t="s">
        <v>6</v>
      </c>
      <c r="K26" s="13" t="s">
        <v>17</v>
      </c>
      <c r="L26" s="13" t="s">
        <v>7</v>
      </c>
      <c r="M26" s="13" t="s">
        <v>8</v>
      </c>
      <c r="N26" s="13" t="s">
        <v>9</v>
      </c>
      <c r="O26" s="13" t="s">
        <v>10</v>
      </c>
      <c r="P26" s="13" t="s">
        <v>11</v>
      </c>
      <c r="Q26" s="13" t="s">
        <v>12</v>
      </c>
      <c r="R26" s="13" t="s">
        <v>18</v>
      </c>
      <c r="S26" s="13" t="s">
        <v>13</v>
      </c>
      <c r="T26" s="13" t="s">
        <v>14</v>
      </c>
      <c r="U26" s="13" t="s">
        <v>15</v>
      </c>
    </row>
    <row r="27" spans="1:23" x14ac:dyDescent="0.2">
      <c r="A27" s="41" t="s">
        <v>134</v>
      </c>
      <c r="B27" s="4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3" ht="17" x14ac:dyDescent="0.2">
      <c r="A28" s="36" t="s">
        <v>104</v>
      </c>
      <c r="B28" s="25" t="s">
        <v>135</v>
      </c>
      <c r="C28" s="17">
        <v>5</v>
      </c>
      <c r="D28" s="17">
        <v>5</v>
      </c>
      <c r="E28" s="17">
        <v>5</v>
      </c>
      <c r="F28" s="17">
        <v>5</v>
      </c>
      <c r="G28" s="17">
        <v>0</v>
      </c>
      <c r="H28" s="17">
        <v>5</v>
      </c>
      <c r="I28" s="17">
        <v>5</v>
      </c>
      <c r="J28" s="17">
        <v>5</v>
      </c>
      <c r="K28" s="17">
        <v>5</v>
      </c>
      <c r="L28" s="17">
        <v>5</v>
      </c>
      <c r="M28" s="17">
        <v>5</v>
      </c>
      <c r="N28" s="17">
        <v>5</v>
      </c>
      <c r="O28" s="17">
        <v>4.5</v>
      </c>
      <c r="P28" s="17">
        <v>3</v>
      </c>
      <c r="Q28" s="17">
        <v>5</v>
      </c>
      <c r="R28" s="17">
        <v>3</v>
      </c>
      <c r="S28" s="17">
        <v>2</v>
      </c>
      <c r="T28" s="17">
        <v>5</v>
      </c>
      <c r="U28" s="17">
        <v>5</v>
      </c>
    </row>
    <row r="29" spans="1:23" ht="34" x14ac:dyDescent="0.2">
      <c r="A29" s="37"/>
      <c r="B29" s="28" t="s">
        <v>136</v>
      </c>
      <c r="C29" s="17">
        <v>5</v>
      </c>
      <c r="D29" s="17">
        <v>3.5</v>
      </c>
      <c r="E29" s="17">
        <v>5</v>
      </c>
      <c r="F29" s="17">
        <v>3.5</v>
      </c>
      <c r="G29" s="17">
        <v>0</v>
      </c>
      <c r="H29" s="17">
        <v>5</v>
      </c>
      <c r="I29" s="17">
        <v>5</v>
      </c>
      <c r="J29" s="17">
        <v>3.5</v>
      </c>
      <c r="K29" s="17">
        <v>5</v>
      </c>
      <c r="L29" s="17">
        <v>5</v>
      </c>
      <c r="M29" s="17">
        <v>3.5</v>
      </c>
      <c r="N29" s="17">
        <v>5</v>
      </c>
      <c r="O29" s="17">
        <v>4.5</v>
      </c>
      <c r="P29" s="17">
        <v>3</v>
      </c>
      <c r="Q29" s="17">
        <v>5</v>
      </c>
      <c r="R29" s="17">
        <v>5</v>
      </c>
      <c r="S29" s="17">
        <v>2</v>
      </c>
      <c r="T29" s="17">
        <v>5</v>
      </c>
      <c r="U29" s="17">
        <v>5</v>
      </c>
    </row>
    <row r="30" spans="1:23" x14ac:dyDescent="0.2">
      <c r="A30" s="37"/>
      <c r="B30" s="17" t="s">
        <v>137</v>
      </c>
      <c r="C30" s="17">
        <v>5</v>
      </c>
      <c r="D30" s="17">
        <v>5</v>
      </c>
      <c r="E30" s="17">
        <v>5</v>
      </c>
      <c r="F30" s="17">
        <v>5</v>
      </c>
      <c r="G30" s="17">
        <v>0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3</v>
      </c>
      <c r="P30" s="17">
        <v>3</v>
      </c>
      <c r="Q30" s="17">
        <v>5</v>
      </c>
      <c r="R30" s="17">
        <v>3</v>
      </c>
      <c r="S30" s="17">
        <v>2</v>
      </c>
      <c r="T30" s="17">
        <v>5</v>
      </c>
      <c r="U30" s="17">
        <v>5</v>
      </c>
    </row>
    <row r="31" spans="1:23" x14ac:dyDescent="0.2">
      <c r="A31" s="37"/>
      <c r="B31" s="17" t="s">
        <v>138</v>
      </c>
      <c r="C31" s="17">
        <v>0</v>
      </c>
      <c r="D31" s="17">
        <v>0</v>
      </c>
      <c r="E31" s="17">
        <v>4</v>
      </c>
      <c r="F31" s="17">
        <v>0</v>
      </c>
      <c r="G31" s="17">
        <v>0</v>
      </c>
      <c r="H31" s="17">
        <v>5</v>
      </c>
      <c r="I31" s="17">
        <v>0</v>
      </c>
      <c r="J31" s="17">
        <v>3.5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2</v>
      </c>
      <c r="R31" s="17">
        <v>3</v>
      </c>
      <c r="S31" s="17">
        <v>0</v>
      </c>
      <c r="T31" s="17">
        <v>0</v>
      </c>
      <c r="U31" s="17">
        <v>3</v>
      </c>
    </row>
    <row r="32" spans="1:23" ht="24" x14ac:dyDescent="0.3">
      <c r="A32" s="37"/>
      <c r="B32" s="20" t="s">
        <v>116</v>
      </c>
      <c r="C32" s="32">
        <f>C28*0.3+C29*0.2+C30*0.25+C31*0.25</f>
        <v>3.75</v>
      </c>
      <c r="D32" s="32">
        <f t="shared" ref="D32:F32" si="12">D28*0.3+D29*0.2+D30*0.25+D31*0.25</f>
        <v>3.45</v>
      </c>
      <c r="E32" s="32">
        <f t="shared" si="12"/>
        <v>4.75</v>
      </c>
      <c r="F32" s="32">
        <f t="shared" si="12"/>
        <v>3.45</v>
      </c>
      <c r="G32" s="32">
        <f t="shared" ref="G32" si="13">G28*0.3+G29*0.2+G30*0.25+G31*0.25</f>
        <v>0</v>
      </c>
      <c r="H32" s="32">
        <f t="shared" ref="H32" si="14">H28*0.3+H29*0.2+H30*0.25+H31*0.25</f>
        <v>5</v>
      </c>
      <c r="I32" s="32">
        <f t="shared" ref="I32" si="15">I28*0.3+I29*0.2+I30*0.25+I31*0.25</f>
        <v>3.75</v>
      </c>
      <c r="J32" s="32">
        <f t="shared" ref="J32" si="16">J28*0.3+J29*0.2+J30*0.25+J31*0.25</f>
        <v>4.3250000000000002</v>
      </c>
      <c r="K32" s="32">
        <f t="shared" ref="K32" si="17">K28*0.3+K29*0.2+K30*0.25+K31*0.25</f>
        <v>3.75</v>
      </c>
      <c r="L32" s="32">
        <f t="shared" ref="L32" si="18">L28*0.3+L29*0.2+L30*0.25+L31*0.25</f>
        <v>3.75</v>
      </c>
      <c r="M32" s="32">
        <f t="shared" ref="M32" si="19">M28*0.3+M29*0.2+M30*0.25+M31*0.25</f>
        <v>3.45</v>
      </c>
      <c r="N32" s="32">
        <f t="shared" ref="N32" si="20">N28*0.3+N29*0.2+N30*0.25+N31*0.25</f>
        <v>3.75</v>
      </c>
      <c r="O32" s="32">
        <f t="shared" ref="O32" si="21">O28*0.3+O29*0.2+O30*0.25+O31*0.25</f>
        <v>3</v>
      </c>
      <c r="P32" s="32">
        <f t="shared" ref="P32" si="22">P28*0.3+P29*0.2+P30*0.25+P31*0.25</f>
        <v>2.25</v>
      </c>
      <c r="Q32" s="32">
        <f t="shared" ref="Q32" si="23">Q28*0.3+Q29*0.2+Q30*0.25+Q31*0.25</f>
        <v>4.25</v>
      </c>
      <c r="R32" s="32">
        <f t="shared" ref="R32" si="24">R28*0.3+R29*0.2+R30*0.25+R31*0.25</f>
        <v>3.4</v>
      </c>
      <c r="S32" s="32">
        <f t="shared" ref="S32" si="25">S28*0.3+S29*0.2+S30*0.25+S31*0.25</f>
        <v>1.5</v>
      </c>
      <c r="T32" s="32">
        <f t="shared" ref="T32" si="26">T28*0.3+T29*0.2+T30*0.25+T31*0.25</f>
        <v>3.75</v>
      </c>
      <c r="U32" s="32">
        <f t="shared" ref="U32" si="27">U28*0.3+U29*0.2+U30*0.25+U31*0.25</f>
        <v>4.5</v>
      </c>
    </row>
    <row r="33" spans="1:21" ht="356" x14ac:dyDescent="0.2">
      <c r="A33" s="38"/>
      <c r="C33" s="31" t="s">
        <v>139</v>
      </c>
      <c r="D33" s="31" t="s">
        <v>140</v>
      </c>
      <c r="E33" s="29"/>
      <c r="F33" s="31" t="s">
        <v>140</v>
      </c>
      <c r="G33" s="30" t="s">
        <v>145</v>
      </c>
      <c r="H33" s="31" t="s">
        <v>141</v>
      </c>
      <c r="I33" s="31" t="s">
        <v>139</v>
      </c>
      <c r="J33" s="30" t="s">
        <v>142</v>
      </c>
      <c r="K33" s="31" t="s">
        <v>145</v>
      </c>
      <c r="L33" s="31" t="s">
        <v>145</v>
      </c>
      <c r="M33" s="31" t="s">
        <v>146</v>
      </c>
      <c r="N33" s="31" t="s">
        <v>145</v>
      </c>
      <c r="O33" s="31" t="s">
        <v>147</v>
      </c>
      <c r="P33" s="31" t="s">
        <v>143</v>
      </c>
      <c r="Q33" s="31" t="s">
        <v>148</v>
      </c>
      <c r="R33" s="31" t="s">
        <v>145</v>
      </c>
      <c r="S33" s="31" t="s">
        <v>144</v>
      </c>
      <c r="T33" s="31" t="s">
        <v>145</v>
      </c>
      <c r="U33" s="31" t="s">
        <v>145</v>
      </c>
    </row>
    <row r="34" spans="1:21" x14ac:dyDescent="0.2">
      <c r="A34" s="8"/>
    </row>
    <row r="35" spans="1:21" ht="121" customHeight="1" x14ac:dyDescent="0.2"/>
    <row r="36" spans="1:21" s="29" customFormat="1" x14ac:dyDescent="0.2"/>
    <row r="41" spans="1:21" ht="24" customHeight="1" x14ac:dyDescent="0.2"/>
  </sheetData>
  <mergeCells count="6">
    <mergeCell ref="A28:A33"/>
    <mergeCell ref="A20:B20"/>
    <mergeCell ref="A7:A12"/>
    <mergeCell ref="A14:A18"/>
    <mergeCell ref="A6:B6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6:V17"/>
  <sheetViews>
    <sheetView zoomScale="150" zoomScaleNormal="159" workbookViewId="0">
      <selection activeCell="C8" sqref="C8"/>
    </sheetView>
  </sheetViews>
  <sheetFormatPr baseColWidth="10" defaultRowHeight="16" x14ac:dyDescent="0.2"/>
  <cols>
    <col min="3" max="3" width="15" customWidth="1"/>
    <col min="22" max="22" width="15.5" customWidth="1"/>
  </cols>
  <sheetData>
    <row r="6" spans="3:22" x14ac:dyDescent="0.2">
      <c r="G6" s="33"/>
    </row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99</v>
      </c>
      <c r="D8" s="27">
        <v>4.5</v>
      </c>
      <c r="E8" s="27">
        <v>4.5</v>
      </c>
      <c r="F8" s="27">
        <v>4</v>
      </c>
      <c r="G8" s="27">
        <v>4.9000000000000004</v>
      </c>
      <c r="H8" s="27">
        <v>0</v>
      </c>
      <c r="I8" s="27">
        <v>3.5</v>
      </c>
      <c r="J8" s="27">
        <v>3</v>
      </c>
      <c r="K8" s="27">
        <v>3</v>
      </c>
      <c r="L8" s="27">
        <v>4</v>
      </c>
      <c r="M8" s="27">
        <v>3</v>
      </c>
      <c r="N8" s="27">
        <v>4.5</v>
      </c>
      <c r="O8" s="27">
        <v>4.9000000000000004</v>
      </c>
      <c r="P8" s="27">
        <v>5</v>
      </c>
      <c r="Q8" s="27">
        <v>3</v>
      </c>
      <c r="R8" s="27">
        <v>5</v>
      </c>
      <c r="S8" s="27">
        <v>3</v>
      </c>
      <c r="T8" s="27">
        <v>4</v>
      </c>
      <c r="U8" s="27">
        <v>3.5</v>
      </c>
      <c r="V8" s="27">
        <v>5</v>
      </c>
    </row>
    <row r="9" spans="3:22" x14ac:dyDescent="0.2">
      <c r="C9" s="5" t="s">
        <v>100</v>
      </c>
      <c r="D9" s="27">
        <f>Actividades!C5</f>
        <v>4.9047619047619051</v>
      </c>
      <c r="E9" s="27">
        <f>Actividades!D5</f>
        <v>4.8452380952380949</v>
      </c>
      <c r="F9" s="27">
        <f>Actividades!E5</f>
        <v>4.7797619047619051</v>
      </c>
      <c r="G9" s="27">
        <f>Actividades!F5</f>
        <v>4.9285714285714288</v>
      </c>
      <c r="H9" s="27">
        <f>Actividades!G5</f>
        <v>2.7253401360544216</v>
      </c>
      <c r="I9" s="27">
        <f>Actividades!H5</f>
        <v>4.8392857142857144</v>
      </c>
      <c r="J9" s="27">
        <f>Actividades!I5</f>
        <v>4.0943877551020407</v>
      </c>
      <c r="K9" s="27">
        <f>Actividades!J5</f>
        <v>4.2023809523809526</v>
      </c>
      <c r="L9" s="27">
        <f>Actividades!K5</f>
        <v>4.7193877551020407</v>
      </c>
      <c r="M9" s="27">
        <f>Actividades!L5</f>
        <v>2.5909863945578233</v>
      </c>
      <c r="N9" s="27">
        <f>Actividades!M5</f>
        <v>4.8086734693877551</v>
      </c>
      <c r="O9" s="27">
        <f>Actividades!N5</f>
        <v>4.9642857142857144</v>
      </c>
      <c r="P9" s="27">
        <f>Actividades!O5</f>
        <v>4.4515306122448974</v>
      </c>
      <c r="Q9" s="27">
        <f>Actividades!P5</f>
        <v>1.7756802721088436</v>
      </c>
      <c r="R9" s="27">
        <f>Actividades!Q5</f>
        <v>4.4515306122448974</v>
      </c>
      <c r="S9" s="27">
        <f>Actividades!R5</f>
        <v>3.8801020408163267</v>
      </c>
      <c r="T9" s="27">
        <f>Actividades!S5</f>
        <v>4.7821428571428575</v>
      </c>
      <c r="U9" s="27">
        <f>Actividades!T5</f>
        <v>4.6726190476190483</v>
      </c>
      <c r="V9" s="27">
        <f>Actividades!U5</f>
        <v>4.2661564625850339</v>
      </c>
    </row>
    <row r="10" spans="3:22" x14ac:dyDescent="0.2">
      <c r="C10" s="5" t="s">
        <v>101</v>
      </c>
      <c r="D10" s="27">
        <f>Laboratorios!C5</f>
        <v>5</v>
      </c>
      <c r="E10" s="27">
        <f>Laboratorios!D5</f>
        <v>4.166666666666667</v>
      </c>
      <c r="F10" s="27">
        <f>Laboratorios!E5</f>
        <v>4.1388888888888893</v>
      </c>
      <c r="G10" s="27">
        <f>Laboratorios!F5</f>
        <v>5</v>
      </c>
      <c r="H10" s="27">
        <f>Laboratorios!G5</f>
        <v>2.7777777777777777</v>
      </c>
      <c r="I10" s="27">
        <f>Laboratorios!H5</f>
        <v>5</v>
      </c>
      <c r="J10" s="27">
        <f>Laboratorios!I5</f>
        <v>4.4444444444444446</v>
      </c>
      <c r="K10" s="27">
        <f>Laboratorios!J5</f>
        <v>4.833333333333333</v>
      </c>
      <c r="L10" s="27">
        <f>Laboratorios!K5</f>
        <v>3.3333333333333335</v>
      </c>
      <c r="M10" s="27">
        <f>Laboratorios!L5</f>
        <v>3.8888888888888888</v>
      </c>
      <c r="N10" s="27">
        <f>Laboratorios!M5</f>
        <v>5</v>
      </c>
      <c r="O10" s="27">
        <f>Laboratorios!N5</f>
        <v>5</v>
      </c>
      <c r="P10" s="27">
        <f>Laboratorios!O5</f>
        <v>4.7222222222222223</v>
      </c>
      <c r="Q10" s="27">
        <f>Laboratorios!P5</f>
        <v>1.6666666666666667</v>
      </c>
      <c r="R10" s="27">
        <f>Laboratorios!Q5</f>
        <v>4.8888888888888893</v>
      </c>
      <c r="S10" s="27">
        <f>Laboratorios!R5</f>
        <v>5</v>
      </c>
      <c r="T10" s="27">
        <f>Laboratorios!S5</f>
        <v>4.8055555555555554</v>
      </c>
      <c r="U10" s="27">
        <f>Laboratorios!T5</f>
        <v>3.8611111111111112</v>
      </c>
      <c r="V10" s="27">
        <f>Laboratorios!U5</f>
        <v>5</v>
      </c>
    </row>
    <row r="11" spans="3:22" x14ac:dyDescent="0.2">
      <c r="C11" s="5" t="s">
        <v>102</v>
      </c>
      <c r="D11" s="27">
        <f>Examenes!C20</f>
        <v>4.3566666666666665</v>
      </c>
      <c r="E11" s="27">
        <f>Examenes!D20</f>
        <v>3.7555555555555551</v>
      </c>
      <c r="F11" s="27">
        <f>Examenes!E20</f>
        <v>4.5722222222222211</v>
      </c>
      <c r="G11" s="27">
        <f>Examenes!F20</f>
        <v>5</v>
      </c>
      <c r="H11" s="27">
        <f>Examenes!G20</f>
        <v>4.724444444444444</v>
      </c>
      <c r="I11" s="27">
        <f>Examenes!H20</f>
        <v>4.5722222222222211</v>
      </c>
      <c r="J11" s="27">
        <f>Examenes!I20</f>
        <v>4.8233333333333324</v>
      </c>
      <c r="K11" s="27">
        <f>Examenes!J20</f>
        <v>4.6111111111111107</v>
      </c>
      <c r="L11" s="27">
        <f>Examenes!K20</f>
        <v>2.3666666666666667</v>
      </c>
      <c r="M11" s="27">
        <f>Examenes!L20</f>
        <v>4.5422222222222217</v>
      </c>
      <c r="N11" s="27">
        <f>Examenes!M20</f>
        <v>5</v>
      </c>
      <c r="O11" s="27">
        <f>Examenes!N20</f>
        <v>4.8833333333333329</v>
      </c>
      <c r="P11" s="27">
        <f>Examenes!O20</f>
        <v>2.5555555555555549</v>
      </c>
      <c r="Q11" s="27">
        <f>Examenes!P20</f>
        <v>1</v>
      </c>
      <c r="R11" s="27">
        <f>Examenes!Q20</f>
        <v>4.2722222222222213</v>
      </c>
      <c r="S11" s="27">
        <f>Examenes!R20</f>
        <v>2.666666666666667</v>
      </c>
      <c r="T11" s="27">
        <f>Examenes!S20</f>
        <v>2.2333333333333334</v>
      </c>
      <c r="U11" s="27">
        <f>Examenes!T20</f>
        <v>3.25</v>
      </c>
      <c r="V11" s="27">
        <f>Examenes!U20</f>
        <v>4.4944444444444436</v>
      </c>
    </row>
    <row r="12" spans="3:22" x14ac:dyDescent="0.2">
      <c r="C12" s="5" t="s">
        <v>103</v>
      </c>
      <c r="D12" s="27">
        <f>Examenes!C32</f>
        <v>3.75</v>
      </c>
      <c r="E12" s="27">
        <f>Examenes!D32</f>
        <v>3.45</v>
      </c>
      <c r="F12" s="27">
        <f>Examenes!E32</f>
        <v>4.75</v>
      </c>
      <c r="G12" s="27">
        <f>Examenes!F32</f>
        <v>3.45</v>
      </c>
      <c r="H12" s="27">
        <f>Examenes!G32</f>
        <v>0</v>
      </c>
      <c r="I12" s="27">
        <f>Examenes!H32</f>
        <v>5</v>
      </c>
      <c r="J12" s="27">
        <f>Examenes!I32</f>
        <v>3.75</v>
      </c>
      <c r="K12" s="27">
        <f>Examenes!J32</f>
        <v>4.3250000000000002</v>
      </c>
      <c r="L12" s="27">
        <f>Examenes!K32</f>
        <v>3.75</v>
      </c>
      <c r="M12" s="27">
        <f>Examenes!L32</f>
        <v>3.75</v>
      </c>
      <c r="N12" s="27">
        <f>Examenes!M32</f>
        <v>3.45</v>
      </c>
      <c r="O12" s="27">
        <f>Examenes!N32</f>
        <v>3.75</v>
      </c>
      <c r="P12" s="27">
        <f>Examenes!O32</f>
        <v>3</v>
      </c>
      <c r="Q12" s="27">
        <f>Examenes!P32</f>
        <v>2.25</v>
      </c>
      <c r="R12" s="27">
        <f>Examenes!Q32</f>
        <v>4.25</v>
      </c>
      <c r="S12" s="27">
        <f>Examenes!R32</f>
        <v>3.4</v>
      </c>
      <c r="T12" s="27">
        <f>Examenes!S32</f>
        <v>1.5</v>
      </c>
      <c r="U12" s="27">
        <f>Examenes!T32</f>
        <v>3.75</v>
      </c>
      <c r="V12" s="27">
        <f>Examenes!U32</f>
        <v>4.5</v>
      </c>
    </row>
    <row r="13" spans="3:22" x14ac:dyDescent="0.2">
      <c r="C13" s="8" t="s">
        <v>25</v>
      </c>
      <c r="D13" s="26">
        <f>D8*0.25+D9*0.25+D10*0.25+D11*0.1+D12*0.15</f>
        <v>4.5993571428571425</v>
      </c>
      <c r="E13" s="26">
        <f t="shared" ref="E13:V13" si="0">E8*0.25+E9*0.25+E10*0.25+E11*0.1+E12*0.15</f>
        <v>4.2710317460317464</v>
      </c>
      <c r="F13" s="26">
        <f t="shared" si="0"/>
        <v>4.3993849206349207</v>
      </c>
      <c r="G13" s="26">
        <f t="shared" si="0"/>
        <v>4.7246428571428574</v>
      </c>
      <c r="H13" s="26">
        <f t="shared" si="0"/>
        <v>1.8482239229024942</v>
      </c>
      <c r="I13" s="26">
        <f t="shared" si="0"/>
        <v>4.5420436507936515</v>
      </c>
      <c r="J13" s="26">
        <f t="shared" si="0"/>
        <v>3.9295413832199548</v>
      </c>
      <c r="K13" s="26">
        <f t="shared" si="0"/>
        <v>4.1187896825396821</v>
      </c>
      <c r="L13" s="26">
        <f t="shared" si="0"/>
        <v>3.8123469387755105</v>
      </c>
      <c r="M13" s="26">
        <f t="shared" si="0"/>
        <v>3.3866910430839003</v>
      </c>
      <c r="N13" s="26">
        <f t="shared" si="0"/>
        <v>4.5946683673469391</v>
      </c>
      <c r="O13" s="26">
        <f t="shared" si="0"/>
        <v>4.7669047619047618</v>
      </c>
      <c r="P13" s="26">
        <f t="shared" si="0"/>
        <v>4.2489937641723357</v>
      </c>
      <c r="Q13" s="26">
        <f t="shared" si="0"/>
        <v>2.0480867346938778</v>
      </c>
      <c r="R13" s="26">
        <f t="shared" si="0"/>
        <v>4.6498270975056695</v>
      </c>
      <c r="S13" s="26">
        <f t="shared" si="0"/>
        <v>3.7466921768707486</v>
      </c>
      <c r="T13" s="26">
        <f t="shared" si="0"/>
        <v>3.8452579365079367</v>
      </c>
      <c r="U13" s="26">
        <f t="shared" si="0"/>
        <v>3.8959325396825397</v>
      </c>
      <c r="V13" s="26">
        <f t="shared" si="0"/>
        <v>4.6909835600907028</v>
      </c>
    </row>
    <row r="17" spans="4:4" x14ac:dyDescent="0.2">
      <c r="D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6935-B503-7144-B022-4AC064D2DABC}">
  <dimension ref="B5:C16"/>
  <sheetViews>
    <sheetView workbookViewId="0">
      <selection activeCell="B16" sqref="B16"/>
    </sheetView>
  </sheetViews>
  <sheetFormatPr baseColWidth="10" defaultRowHeight="16" x14ac:dyDescent="0.2"/>
  <sheetData>
    <row r="5" spans="2:3" x14ac:dyDescent="0.2">
      <c r="B5" t="s">
        <v>154</v>
      </c>
      <c r="C5" t="s">
        <v>149</v>
      </c>
    </row>
    <row r="6" spans="2:3" x14ac:dyDescent="0.2">
      <c r="B6" t="s">
        <v>150</v>
      </c>
    </row>
    <row r="7" spans="2:3" x14ac:dyDescent="0.2">
      <c r="B7" t="s">
        <v>151</v>
      </c>
    </row>
    <row r="8" spans="2:3" x14ac:dyDescent="0.2">
      <c r="B8" t="s">
        <v>152</v>
      </c>
    </row>
    <row r="9" spans="2:3" x14ac:dyDescent="0.2">
      <c r="B9" t="s">
        <v>153</v>
      </c>
    </row>
    <row r="11" spans="2:3" x14ac:dyDescent="0.2">
      <c r="B11" t="s">
        <v>155</v>
      </c>
    </row>
    <row r="13" spans="2:3" x14ac:dyDescent="0.2">
      <c r="B13" t="s">
        <v>156</v>
      </c>
    </row>
    <row r="15" spans="2:3" x14ac:dyDescent="0.2">
      <c r="B15" t="s">
        <v>158</v>
      </c>
    </row>
    <row r="16" spans="2:3" x14ac:dyDescent="0.2">
      <c r="B16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Actividades</vt:lpstr>
      <vt:lpstr>Laboratorios</vt:lpstr>
      <vt:lpstr>Examenes</vt:lpstr>
      <vt:lpstr>TotalCurso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2023-12-01T13:49:48Z</dcterms:modified>
</cp:coreProperties>
</file>