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elExtract\"/>
    </mc:Choice>
  </mc:AlternateContent>
  <xr:revisionPtr revIDLastSave="0" documentId="13_ncr:1_{039FFD29-CCBA-42AD-B85A-1F32DC7A162D}" xr6:coauthVersionLast="47" xr6:coauthVersionMax="47" xr10:uidLastSave="{00000000-0000-0000-0000-000000000000}"/>
  <bookViews>
    <workbookView xWindow="-110" yWindow="-110" windowWidth="19420" windowHeight="10300" firstSheet="3" activeTab="12" xr2:uid="{00000000-000D-0000-FFFF-FFFF00000000}"/>
  </bookViews>
  <sheets>
    <sheet name="Daten" sheetId="2" r:id="rId1"/>
    <sheet name="Januar" sheetId="1" r:id="rId2"/>
    <sheet name="Februar" sheetId="5" r:id="rId3"/>
    <sheet name="März" sheetId="6" r:id="rId4"/>
    <sheet name="April" sheetId="8" r:id="rId5"/>
    <sheet name="Mai" sheetId="9" r:id="rId6"/>
    <sheet name="Juni" sheetId="10" r:id="rId7"/>
    <sheet name="Juli" sheetId="11" r:id="rId8"/>
    <sheet name="August" sheetId="12" r:id="rId9"/>
    <sheet name="September" sheetId="14" r:id="rId10"/>
    <sheet name="Oktober" sheetId="16" r:id="rId11"/>
    <sheet name="November" sheetId="18" r:id="rId12"/>
    <sheet name="Dezember" sheetId="19" r:id="rId13"/>
  </sheets>
  <definedNames>
    <definedName name="ERSTATTUNG">Daten!$A$4</definedName>
    <definedName name="MAXIMAL">Daten!$B$4</definedName>
    <definedName name="SACHBEZUG">Daten!$B$3</definedName>
    <definedName name="STEUERFEU">Daten!$B$2</definedName>
    <definedName name="STEUERFREI">Daten!$B$2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C23" i="1"/>
  <c r="D22" i="1"/>
  <c r="E22" i="1" s="1"/>
  <c r="D21" i="1"/>
  <c r="E21" i="1" s="1"/>
  <c r="D20" i="1"/>
  <c r="E20" i="1" s="1"/>
  <c r="D19" i="1"/>
  <c r="E19" i="1" s="1"/>
  <c r="D18" i="1"/>
  <c r="E18" i="1" s="1"/>
  <c r="E17" i="1"/>
  <c r="G17" i="1" s="1"/>
  <c r="D17" i="1"/>
  <c r="E16" i="1"/>
  <c r="F16" i="1" s="1"/>
  <c r="D16" i="1"/>
  <c r="E15" i="1"/>
  <c r="G15" i="1" s="1"/>
  <c r="D15" i="1"/>
  <c r="D14" i="1"/>
  <c r="E14" i="1" s="1"/>
  <c r="E13" i="1"/>
  <c r="G13" i="1" s="1"/>
  <c r="D13" i="1"/>
  <c r="D12" i="1"/>
  <c r="E12" i="1" s="1"/>
  <c r="G11" i="1"/>
  <c r="F11" i="1"/>
  <c r="H11" i="1" s="1"/>
  <c r="E11" i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C23" i="5"/>
  <c r="D22" i="5"/>
  <c r="E22" i="5" s="1"/>
  <c r="D21" i="5"/>
  <c r="E21" i="5" s="1"/>
  <c r="D20" i="5"/>
  <c r="E20" i="5" s="1"/>
  <c r="G19" i="5"/>
  <c r="E19" i="5"/>
  <c r="F19" i="5" s="1"/>
  <c r="H19" i="5" s="1"/>
  <c r="D19" i="5"/>
  <c r="D18" i="5"/>
  <c r="E18" i="5" s="1"/>
  <c r="E17" i="5"/>
  <c r="G17" i="5" s="1"/>
  <c r="D17" i="5"/>
  <c r="D16" i="5"/>
  <c r="E16" i="5" s="1"/>
  <c r="E15" i="5"/>
  <c r="G15" i="5" s="1"/>
  <c r="D15" i="5"/>
  <c r="D14" i="5"/>
  <c r="E14" i="5" s="1"/>
  <c r="D13" i="5"/>
  <c r="E13" i="5" s="1"/>
  <c r="D12" i="5"/>
  <c r="E12" i="5" s="1"/>
  <c r="D11" i="5"/>
  <c r="E11" i="5" s="1"/>
  <c r="G11" i="5" s="1"/>
  <c r="D10" i="5"/>
  <c r="E10" i="5" s="1"/>
  <c r="D9" i="5"/>
  <c r="E9" i="5" s="1"/>
  <c r="D8" i="5"/>
  <c r="D7" i="5"/>
  <c r="E7" i="5" s="1"/>
  <c r="D6" i="5"/>
  <c r="E6" i="5" s="1"/>
  <c r="D5" i="5"/>
  <c r="E5" i="5" s="1"/>
  <c r="C23" i="6"/>
  <c r="D22" i="6"/>
  <c r="E22" i="6" s="1"/>
  <c r="D21" i="6"/>
  <c r="E21" i="6" s="1"/>
  <c r="D20" i="6"/>
  <c r="E20" i="6" s="1"/>
  <c r="G19" i="6"/>
  <c r="E19" i="6"/>
  <c r="F19" i="6" s="1"/>
  <c r="H19" i="6" s="1"/>
  <c r="D19" i="6"/>
  <c r="D18" i="6"/>
  <c r="E18" i="6" s="1"/>
  <c r="E17" i="6"/>
  <c r="G17" i="6" s="1"/>
  <c r="D17" i="6"/>
  <c r="E16" i="6"/>
  <c r="G16" i="6" s="1"/>
  <c r="D16" i="6"/>
  <c r="D15" i="6"/>
  <c r="E15" i="6" s="1"/>
  <c r="H14" i="6"/>
  <c r="G14" i="6"/>
  <c r="F14" i="6"/>
  <c r="E14" i="6"/>
  <c r="D14" i="6"/>
  <c r="D13" i="6"/>
  <c r="E13" i="6" s="1"/>
  <c r="G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G6" i="6" s="1"/>
  <c r="D5" i="6"/>
  <c r="C23" i="8"/>
  <c r="D22" i="8"/>
  <c r="E22" i="8" s="1"/>
  <c r="D21" i="8"/>
  <c r="E21" i="8" s="1"/>
  <c r="D20" i="8"/>
  <c r="E20" i="8" s="1"/>
  <c r="D19" i="8"/>
  <c r="E19" i="8" s="1"/>
  <c r="G18" i="8"/>
  <c r="E18" i="8"/>
  <c r="F18" i="8" s="1"/>
  <c r="H18" i="8" s="1"/>
  <c r="D18" i="8"/>
  <c r="D17" i="8"/>
  <c r="E17" i="8" s="1"/>
  <c r="E16" i="8"/>
  <c r="G16" i="8" s="1"/>
  <c r="D16" i="8"/>
  <c r="D15" i="8"/>
  <c r="E15" i="8" s="1"/>
  <c r="G14" i="8"/>
  <c r="E14" i="8"/>
  <c r="F14" i="8" s="1"/>
  <c r="H14" i="8" s="1"/>
  <c r="D14" i="8"/>
  <c r="D13" i="8"/>
  <c r="E13" i="8" s="1"/>
  <c r="E12" i="8"/>
  <c r="F12" i="8" s="1"/>
  <c r="D12" i="8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C23" i="9"/>
  <c r="D22" i="9"/>
  <c r="D21" i="9"/>
  <c r="E21" i="9" s="1"/>
  <c r="E20" i="9"/>
  <c r="G20" i="9" s="1"/>
  <c r="D20" i="9"/>
  <c r="D19" i="9"/>
  <c r="E19" i="9" s="1"/>
  <c r="D18" i="9"/>
  <c r="E18" i="9" s="1"/>
  <c r="D17" i="9"/>
  <c r="E17" i="9" s="1"/>
  <c r="D16" i="9"/>
  <c r="E16" i="9" s="1"/>
  <c r="D15" i="9"/>
  <c r="E15" i="9" s="1"/>
  <c r="E14" i="9"/>
  <c r="G14" i="9" s="1"/>
  <c r="D14" i="9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G8" i="9" s="1"/>
  <c r="D7" i="9"/>
  <c r="E7" i="9" s="1"/>
  <c r="D6" i="9"/>
  <c r="E6" i="9" s="1"/>
  <c r="D5" i="9"/>
  <c r="E5" i="9" s="1"/>
  <c r="C23" i="10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G14" i="10"/>
  <c r="E14" i="10"/>
  <c r="F14" i="10" s="1"/>
  <c r="H14" i="10" s="1"/>
  <c r="D14" i="10"/>
  <c r="G13" i="10"/>
  <c r="E13" i="10"/>
  <c r="F13" i="10" s="1"/>
  <c r="H13" i="10" s="1"/>
  <c r="D13" i="10"/>
  <c r="E12" i="10"/>
  <c r="F12" i="10" s="1"/>
  <c r="D12" i="10"/>
  <c r="E11" i="10"/>
  <c r="G11" i="10" s="1"/>
  <c r="D11" i="10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C23" i="11"/>
  <c r="D22" i="11"/>
  <c r="E22" i="11" s="1"/>
  <c r="D21" i="11"/>
  <c r="E21" i="11" s="1"/>
  <c r="D20" i="11"/>
  <c r="E20" i="11" s="1"/>
  <c r="G19" i="11"/>
  <c r="E19" i="11"/>
  <c r="F19" i="11" s="1"/>
  <c r="H19" i="11" s="1"/>
  <c r="D19" i="11"/>
  <c r="D18" i="11"/>
  <c r="E18" i="11" s="1"/>
  <c r="E17" i="11"/>
  <c r="G17" i="11" s="1"/>
  <c r="D17" i="11"/>
  <c r="D16" i="11"/>
  <c r="E16" i="11" s="1"/>
  <c r="D15" i="11"/>
  <c r="E15" i="11" s="1"/>
  <c r="D14" i="11"/>
  <c r="E14" i="11" s="1"/>
  <c r="G13" i="11"/>
  <c r="E13" i="11"/>
  <c r="F13" i="11" s="1"/>
  <c r="H13" i="11" s="1"/>
  <c r="D13" i="11"/>
  <c r="D12" i="11"/>
  <c r="E12" i="11" s="1"/>
  <c r="E11" i="11"/>
  <c r="G11" i="11" s="1"/>
  <c r="D11" i="11"/>
  <c r="D10" i="11"/>
  <c r="E10" i="11" s="1"/>
  <c r="D9" i="11"/>
  <c r="E9" i="11" s="1"/>
  <c r="D8" i="11"/>
  <c r="D23" i="11" s="1"/>
  <c r="G7" i="11"/>
  <c r="E7" i="11"/>
  <c r="F7" i="11" s="1"/>
  <c r="H7" i="11" s="1"/>
  <c r="D7" i="11"/>
  <c r="F6" i="11"/>
  <c r="E6" i="11"/>
  <c r="G6" i="11" s="1"/>
  <c r="D6" i="11"/>
  <c r="E5" i="11"/>
  <c r="D5" i="11"/>
  <c r="C23" i="12"/>
  <c r="E22" i="12"/>
  <c r="G22" i="12" s="1"/>
  <c r="D22" i="12"/>
  <c r="D21" i="12"/>
  <c r="E21" i="12" s="1"/>
  <c r="D20" i="12"/>
  <c r="E20" i="12" s="1"/>
  <c r="D19" i="12"/>
  <c r="E19" i="12" s="1"/>
  <c r="D18" i="12"/>
  <c r="E18" i="12" s="1"/>
  <c r="G17" i="12"/>
  <c r="F17" i="12"/>
  <c r="H17" i="12" s="1"/>
  <c r="E17" i="12"/>
  <c r="D17" i="12"/>
  <c r="E16" i="12"/>
  <c r="G16" i="12" s="1"/>
  <c r="D16" i="12"/>
  <c r="D15" i="12"/>
  <c r="E15" i="12" s="1"/>
  <c r="E14" i="12"/>
  <c r="G14" i="12" s="1"/>
  <c r="D14" i="12"/>
  <c r="D13" i="12"/>
  <c r="E13" i="12" s="1"/>
  <c r="G12" i="12"/>
  <c r="F12" i="12"/>
  <c r="H12" i="12" s="1"/>
  <c r="E12" i="12"/>
  <c r="D12" i="12"/>
  <c r="D11" i="12"/>
  <c r="E11" i="12" s="1"/>
  <c r="E10" i="12"/>
  <c r="F10" i="12" s="1"/>
  <c r="D10" i="12"/>
  <c r="D9" i="12"/>
  <c r="E9" i="12" s="1"/>
  <c r="D8" i="12"/>
  <c r="E8" i="12" s="1"/>
  <c r="D7" i="12"/>
  <c r="E7" i="12" s="1"/>
  <c r="D6" i="12"/>
  <c r="E6" i="12" s="1"/>
  <c r="F5" i="12"/>
  <c r="E5" i="12"/>
  <c r="G5" i="12" s="1"/>
  <c r="D5" i="12"/>
  <c r="D23" i="12" s="1"/>
  <c r="C23" i="14"/>
  <c r="D22" i="14"/>
  <c r="E22" i="14" s="1"/>
  <c r="E21" i="14"/>
  <c r="F21" i="14" s="1"/>
  <c r="D21" i="14"/>
  <c r="E20" i="14"/>
  <c r="G20" i="14" s="1"/>
  <c r="D20" i="14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G11" i="14"/>
  <c r="E11" i="14"/>
  <c r="F11" i="14" s="1"/>
  <c r="H11" i="14" s="1"/>
  <c r="D11" i="14"/>
  <c r="D10" i="14"/>
  <c r="E10" i="14" s="1"/>
  <c r="E9" i="14"/>
  <c r="F9" i="14" s="1"/>
  <c r="D9" i="14"/>
  <c r="E8" i="14"/>
  <c r="G8" i="14" s="1"/>
  <c r="D8" i="14"/>
  <c r="D7" i="14"/>
  <c r="E7" i="14" s="1"/>
  <c r="D6" i="14"/>
  <c r="E6" i="14" s="1"/>
  <c r="D5" i="14"/>
  <c r="D23" i="14" s="1"/>
  <c r="C23" i="16"/>
  <c r="D22" i="16"/>
  <c r="E22" i="16" s="1"/>
  <c r="D21" i="16"/>
  <c r="E21" i="16" s="1"/>
  <c r="D20" i="16"/>
  <c r="E20" i="16" s="1"/>
  <c r="D19" i="16"/>
  <c r="E19" i="16" s="1"/>
  <c r="D18" i="16"/>
  <c r="E18" i="16" s="1"/>
  <c r="E17" i="16"/>
  <c r="G17" i="16" s="1"/>
  <c r="D17" i="16"/>
  <c r="G16" i="16"/>
  <c r="E16" i="16"/>
  <c r="F16" i="16" s="1"/>
  <c r="H16" i="16" s="1"/>
  <c r="D16" i="16"/>
  <c r="D15" i="16"/>
  <c r="E15" i="16" s="1"/>
  <c r="E14" i="16"/>
  <c r="G14" i="16" s="1"/>
  <c r="D14" i="16"/>
  <c r="D13" i="16"/>
  <c r="E13" i="16" s="1"/>
  <c r="G12" i="16"/>
  <c r="F12" i="16"/>
  <c r="H12" i="16" s="1"/>
  <c r="E12" i="16"/>
  <c r="D12" i="16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E5" i="16"/>
  <c r="F5" i="16" s="1"/>
  <c r="D5" i="16"/>
  <c r="D23" i="16" s="1"/>
  <c r="C23" i="18"/>
  <c r="E22" i="18"/>
  <c r="G22" i="18" s="1"/>
  <c r="D22" i="18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E14" i="18"/>
  <c r="G14" i="18" s="1"/>
  <c r="D14" i="18"/>
  <c r="E13" i="18"/>
  <c r="G13" i="18" s="1"/>
  <c r="D13" i="18"/>
  <c r="D12" i="18"/>
  <c r="E12" i="18" s="1"/>
  <c r="D11" i="18"/>
  <c r="E11" i="18" s="1"/>
  <c r="E10" i="18"/>
  <c r="G10" i="18" s="1"/>
  <c r="D10" i="18"/>
  <c r="G9" i="18"/>
  <c r="F9" i="18"/>
  <c r="H9" i="18" s="1"/>
  <c r="E9" i="18"/>
  <c r="D9" i="18"/>
  <c r="E8" i="18"/>
  <c r="G8" i="18" s="1"/>
  <c r="D8" i="18"/>
  <c r="D7" i="18"/>
  <c r="E7" i="18" s="1"/>
  <c r="D6" i="18"/>
  <c r="E6" i="18" s="1"/>
  <c r="D5" i="18"/>
  <c r="D23" i="18" s="1"/>
  <c r="D23" i="9" l="1"/>
  <c r="F6" i="8"/>
  <c r="H6" i="8" s="1"/>
  <c r="G6" i="8"/>
  <c r="D23" i="8"/>
  <c r="F7" i="6"/>
  <c r="H7" i="6" s="1"/>
  <c r="G7" i="6"/>
  <c r="D23" i="6"/>
  <c r="E5" i="6"/>
  <c r="F5" i="6" s="1"/>
  <c r="F7" i="5"/>
  <c r="G7" i="5"/>
  <c r="D23" i="5"/>
  <c r="D23" i="1"/>
  <c r="E5" i="1"/>
  <c r="G5" i="1" s="1"/>
  <c r="G12" i="1"/>
  <c r="F12" i="1"/>
  <c r="H12" i="1" s="1"/>
  <c r="G21" i="1"/>
  <c r="F21" i="1"/>
  <c r="G22" i="1"/>
  <c r="F22" i="1"/>
  <c r="G14" i="1"/>
  <c r="F14" i="1"/>
  <c r="F7" i="1"/>
  <c r="G7" i="1"/>
  <c r="F8" i="1"/>
  <c r="G8" i="1"/>
  <c r="F20" i="1"/>
  <c r="G20" i="1"/>
  <c r="E23" i="1"/>
  <c r="F6" i="1"/>
  <c r="G6" i="1"/>
  <c r="G10" i="1"/>
  <c r="F10" i="1"/>
  <c r="H10" i="1" s="1"/>
  <c r="F19" i="1"/>
  <c r="G19" i="1"/>
  <c r="G9" i="1"/>
  <c r="F9" i="1"/>
  <c r="H9" i="1" s="1"/>
  <c r="F18" i="1"/>
  <c r="G18" i="1"/>
  <c r="F5" i="1"/>
  <c r="F17" i="1"/>
  <c r="H17" i="1" s="1"/>
  <c r="F15" i="1"/>
  <c r="H15" i="1" s="1"/>
  <c r="G16" i="1"/>
  <c r="H16" i="1" s="1"/>
  <c r="F13" i="1"/>
  <c r="H13" i="1" s="1"/>
  <c r="G16" i="5"/>
  <c r="F16" i="5"/>
  <c r="H16" i="5" s="1"/>
  <c r="G18" i="5"/>
  <c r="F18" i="5"/>
  <c r="H18" i="5" s="1"/>
  <c r="G9" i="5"/>
  <c r="F9" i="5"/>
  <c r="G10" i="5"/>
  <c r="F10" i="5"/>
  <c r="F12" i="5"/>
  <c r="G12" i="5"/>
  <c r="G20" i="5"/>
  <c r="F20" i="5"/>
  <c r="H20" i="5" s="1"/>
  <c r="G13" i="5"/>
  <c r="F13" i="5"/>
  <c r="H13" i="5" s="1"/>
  <c r="G21" i="5"/>
  <c r="F21" i="5"/>
  <c r="H21" i="5" s="1"/>
  <c r="E23" i="5"/>
  <c r="G14" i="5"/>
  <c r="F14" i="5"/>
  <c r="G22" i="5"/>
  <c r="F22" i="5"/>
  <c r="H22" i="5" s="1"/>
  <c r="G6" i="5"/>
  <c r="F6" i="5"/>
  <c r="H6" i="5" s="1"/>
  <c r="F5" i="5"/>
  <c r="F17" i="5"/>
  <c r="H17" i="5" s="1"/>
  <c r="G5" i="5"/>
  <c r="E8" i="5"/>
  <c r="F15" i="5"/>
  <c r="H15" i="5" s="1"/>
  <c r="F11" i="5"/>
  <c r="H11" i="5" s="1"/>
  <c r="G11" i="6"/>
  <c r="F11" i="6"/>
  <c r="H11" i="6" s="1"/>
  <c r="G9" i="6"/>
  <c r="F9" i="6"/>
  <c r="H9" i="6" s="1"/>
  <c r="F10" i="6"/>
  <c r="G10" i="6"/>
  <c r="G12" i="6"/>
  <c r="F12" i="6"/>
  <c r="G18" i="6"/>
  <c r="F18" i="6"/>
  <c r="H18" i="6" s="1"/>
  <c r="G20" i="6"/>
  <c r="F20" i="6"/>
  <c r="H20" i="6" s="1"/>
  <c r="G22" i="6"/>
  <c r="F22" i="6"/>
  <c r="H22" i="6" s="1"/>
  <c r="G21" i="6"/>
  <c r="F21" i="6"/>
  <c r="H21" i="6" s="1"/>
  <c r="F8" i="6"/>
  <c r="G8" i="6" s="1"/>
  <c r="G15" i="6"/>
  <c r="F15" i="6"/>
  <c r="H15" i="6" s="1"/>
  <c r="F13" i="6"/>
  <c r="H13" i="6" s="1"/>
  <c r="F17" i="6"/>
  <c r="H17" i="6" s="1"/>
  <c r="F6" i="6"/>
  <c r="H6" i="6" s="1"/>
  <c r="F16" i="6"/>
  <c r="H16" i="6" s="1"/>
  <c r="G8" i="8"/>
  <c r="F8" i="8"/>
  <c r="H8" i="8" s="1"/>
  <c r="G15" i="8"/>
  <c r="F15" i="8"/>
  <c r="H15" i="8" s="1"/>
  <c r="G7" i="8"/>
  <c r="F7" i="8"/>
  <c r="G9" i="8"/>
  <c r="F9" i="8"/>
  <c r="H9" i="8" s="1"/>
  <c r="F17" i="8"/>
  <c r="G17" i="8"/>
  <c r="F11" i="8"/>
  <c r="G11" i="8"/>
  <c r="G22" i="8"/>
  <c r="F22" i="8"/>
  <c r="H22" i="8" s="1"/>
  <c r="F10" i="8"/>
  <c r="G10" i="8"/>
  <c r="F19" i="8"/>
  <c r="H19" i="8" s="1"/>
  <c r="G19" i="8"/>
  <c r="G13" i="8"/>
  <c r="F13" i="8"/>
  <c r="H13" i="8" s="1"/>
  <c r="G20" i="8"/>
  <c r="F20" i="8"/>
  <c r="H20" i="8" s="1"/>
  <c r="G21" i="8"/>
  <c r="F21" i="8"/>
  <c r="H21" i="8" s="1"/>
  <c r="G12" i="8"/>
  <c r="H12" i="8" s="1"/>
  <c r="E5" i="8"/>
  <c r="F16" i="8"/>
  <c r="H16" i="8" s="1"/>
  <c r="E23" i="9"/>
  <c r="G5" i="9"/>
  <c r="F5" i="9"/>
  <c r="G15" i="9"/>
  <c r="F15" i="9"/>
  <c r="H15" i="9" s="1"/>
  <c r="G6" i="9"/>
  <c r="F6" i="9"/>
  <c r="H6" i="9" s="1"/>
  <c r="F16" i="9"/>
  <c r="H16" i="9" s="1"/>
  <c r="G16" i="9"/>
  <c r="G17" i="9"/>
  <c r="F17" i="9"/>
  <c r="H17" i="9" s="1"/>
  <c r="G19" i="9"/>
  <c r="F19" i="9"/>
  <c r="H19" i="9" s="1"/>
  <c r="G18" i="9"/>
  <c r="F18" i="9"/>
  <c r="G11" i="9"/>
  <c r="F11" i="9"/>
  <c r="H11" i="9" s="1"/>
  <c r="G21" i="9"/>
  <c r="F21" i="9"/>
  <c r="H21" i="9" s="1"/>
  <c r="G7" i="9"/>
  <c r="F7" i="9"/>
  <c r="G9" i="9"/>
  <c r="F9" i="9"/>
  <c r="H9" i="9" s="1"/>
  <c r="F10" i="9"/>
  <c r="G10" i="9"/>
  <c r="G12" i="9"/>
  <c r="F12" i="9"/>
  <c r="H12" i="9" s="1"/>
  <c r="G13" i="9"/>
  <c r="F13" i="9"/>
  <c r="H13" i="9" s="1"/>
  <c r="F14" i="9"/>
  <c r="H14" i="9" s="1"/>
  <c r="E22" i="9"/>
  <c r="F8" i="9"/>
  <c r="H8" i="9" s="1"/>
  <c r="F20" i="9"/>
  <c r="H20" i="9" s="1"/>
  <c r="G9" i="10"/>
  <c r="F9" i="10"/>
  <c r="H9" i="10" s="1"/>
  <c r="G15" i="10"/>
  <c r="F15" i="10"/>
  <c r="H15" i="10" s="1"/>
  <c r="G6" i="10"/>
  <c r="F6" i="10"/>
  <c r="H6" i="10" s="1"/>
  <c r="F7" i="10"/>
  <c r="G7" i="10"/>
  <c r="G8" i="10"/>
  <c r="F8" i="10"/>
  <c r="H8" i="10" s="1"/>
  <c r="F10" i="10"/>
  <c r="H10" i="10" s="1"/>
  <c r="G10" i="10"/>
  <c r="G16" i="10"/>
  <c r="F16" i="10"/>
  <c r="H16" i="10" s="1"/>
  <c r="F17" i="10"/>
  <c r="G17" i="10"/>
  <c r="F18" i="10"/>
  <c r="G18" i="10"/>
  <c r="F19" i="10"/>
  <c r="G19" i="10"/>
  <c r="H12" i="10"/>
  <c r="G20" i="10"/>
  <c r="F20" i="10"/>
  <c r="H20" i="10" s="1"/>
  <c r="G21" i="10"/>
  <c r="F21" i="10"/>
  <c r="H21" i="10" s="1"/>
  <c r="G22" i="10"/>
  <c r="F22" i="10"/>
  <c r="H22" i="10" s="1"/>
  <c r="E23" i="10"/>
  <c r="G5" i="10"/>
  <c r="F5" i="10"/>
  <c r="G12" i="10"/>
  <c r="D23" i="10"/>
  <c r="F11" i="10"/>
  <c r="H11" i="10" s="1"/>
  <c r="G15" i="11"/>
  <c r="F15" i="11"/>
  <c r="F10" i="11"/>
  <c r="G10" i="11"/>
  <c r="F18" i="11"/>
  <c r="G18" i="11"/>
  <c r="G16" i="11"/>
  <c r="F16" i="11"/>
  <c r="G9" i="11"/>
  <c r="F9" i="11"/>
  <c r="H9" i="11" s="1"/>
  <c r="E23" i="11"/>
  <c r="G12" i="11"/>
  <c r="F12" i="11"/>
  <c r="H12" i="11" s="1"/>
  <c r="G20" i="11"/>
  <c r="F20" i="11"/>
  <c r="H20" i="11" s="1"/>
  <c r="G21" i="11"/>
  <c r="F21" i="11"/>
  <c r="H6" i="11"/>
  <c r="G22" i="11"/>
  <c r="F22" i="11"/>
  <c r="G14" i="11"/>
  <c r="F14" i="11"/>
  <c r="H14" i="11" s="1"/>
  <c r="F5" i="11"/>
  <c r="F17" i="11"/>
  <c r="H17" i="11" s="1"/>
  <c r="G5" i="11"/>
  <c r="E8" i="11"/>
  <c r="F11" i="11"/>
  <c r="H11" i="11" s="1"/>
  <c r="G18" i="12"/>
  <c r="F18" i="12"/>
  <c r="H18" i="12" s="1"/>
  <c r="F19" i="12"/>
  <c r="G19" i="12"/>
  <c r="G11" i="12"/>
  <c r="F11" i="12"/>
  <c r="H11" i="12" s="1"/>
  <c r="H5" i="12"/>
  <c r="G13" i="12"/>
  <c r="F13" i="12"/>
  <c r="H13" i="12" s="1"/>
  <c r="F20" i="12"/>
  <c r="G20" i="12"/>
  <c r="G15" i="12"/>
  <c r="F15" i="12"/>
  <c r="H15" i="12" s="1"/>
  <c r="G6" i="12"/>
  <c r="G23" i="12" s="1"/>
  <c r="F6" i="12"/>
  <c r="G21" i="12"/>
  <c r="F21" i="12"/>
  <c r="F7" i="12"/>
  <c r="G7" i="12"/>
  <c r="F8" i="12"/>
  <c r="G8" i="12"/>
  <c r="G9" i="12"/>
  <c r="F9" i="12"/>
  <c r="H9" i="12" s="1"/>
  <c r="G10" i="12"/>
  <c r="H10" i="12" s="1"/>
  <c r="E23" i="12"/>
  <c r="F22" i="12"/>
  <c r="H22" i="12" s="1"/>
  <c r="F16" i="12"/>
  <c r="H16" i="12" s="1"/>
  <c r="F14" i="12"/>
  <c r="H14" i="12" s="1"/>
  <c r="F12" i="14"/>
  <c r="G12" i="14"/>
  <c r="G22" i="14"/>
  <c r="F22" i="14"/>
  <c r="H22" i="14" s="1"/>
  <c r="G13" i="14"/>
  <c r="F13" i="14"/>
  <c r="H13" i="14" s="1"/>
  <c r="G6" i="14"/>
  <c r="F6" i="14"/>
  <c r="H6" i="14" s="1"/>
  <c r="F14" i="14"/>
  <c r="G14" i="14"/>
  <c r="G15" i="14"/>
  <c r="F15" i="14"/>
  <c r="H15" i="14" s="1"/>
  <c r="F16" i="14"/>
  <c r="G16" i="14"/>
  <c r="H9" i="14"/>
  <c r="G19" i="14"/>
  <c r="F19" i="14"/>
  <c r="H19" i="14" s="1"/>
  <c r="F7" i="14"/>
  <c r="G7" i="14"/>
  <c r="G17" i="14"/>
  <c r="F17" i="14"/>
  <c r="H17" i="14" s="1"/>
  <c r="G18" i="14"/>
  <c r="F18" i="14"/>
  <c r="G10" i="14"/>
  <c r="F10" i="14"/>
  <c r="H10" i="14" s="1"/>
  <c r="G21" i="14"/>
  <c r="H21" i="14" s="1"/>
  <c r="E5" i="14"/>
  <c r="G9" i="14"/>
  <c r="F8" i="14"/>
  <c r="H8" i="14" s="1"/>
  <c r="F20" i="14"/>
  <c r="H20" i="14" s="1"/>
  <c r="F15" i="16"/>
  <c r="G15" i="16"/>
  <c r="F9" i="16"/>
  <c r="H9" i="16" s="1"/>
  <c r="G9" i="16"/>
  <c r="G11" i="16"/>
  <c r="F11" i="16"/>
  <c r="H11" i="16" s="1"/>
  <c r="G18" i="16"/>
  <c r="F18" i="16"/>
  <c r="F19" i="16"/>
  <c r="G19" i="16"/>
  <c r="F8" i="16"/>
  <c r="H8" i="16" s="1"/>
  <c r="G8" i="16"/>
  <c r="G20" i="16"/>
  <c r="F20" i="16"/>
  <c r="H20" i="16" s="1"/>
  <c r="F7" i="16"/>
  <c r="H7" i="16" s="1"/>
  <c r="G7" i="16"/>
  <c r="G10" i="16"/>
  <c r="F10" i="16"/>
  <c r="H10" i="16" s="1"/>
  <c r="F21" i="16"/>
  <c r="H21" i="16" s="1"/>
  <c r="G21" i="16"/>
  <c r="H5" i="16"/>
  <c r="F22" i="16"/>
  <c r="H22" i="16" s="1"/>
  <c r="G22" i="16"/>
  <c r="F13" i="16"/>
  <c r="G13" i="16"/>
  <c r="G6" i="16"/>
  <c r="F6" i="16"/>
  <c r="G5" i="16"/>
  <c r="F17" i="16"/>
  <c r="H17" i="16" s="1"/>
  <c r="E23" i="16"/>
  <c r="F14" i="16"/>
  <c r="H14" i="16" s="1"/>
  <c r="G20" i="18"/>
  <c r="F20" i="18"/>
  <c r="H20" i="18" s="1"/>
  <c r="G11" i="18"/>
  <c r="F11" i="18"/>
  <c r="H11" i="18" s="1"/>
  <c r="F21" i="18"/>
  <c r="H21" i="18" s="1"/>
  <c r="G21" i="18"/>
  <c r="G12" i="18"/>
  <c r="F12" i="18"/>
  <c r="H12" i="18" s="1"/>
  <c r="G6" i="18"/>
  <c r="F6" i="18"/>
  <c r="H6" i="18" s="1"/>
  <c r="G18" i="18"/>
  <c r="F18" i="18"/>
  <c r="F7" i="18"/>
  <c r="G7" i="18"/>
  <c r="G15" i="18"/>
  <c r="F15" i="18"/>
  <c r="H15" i="18" s="1"/>
  <c r="G16" i="18"/>
  <c r="F16" i="18"/>
  <c r="G17" i="18"/>
  <c r="F17" i="18"/>
  <c r="H17" i="18" s="1"/>
  <c r="F19" i="18"/>
  <c r="G19" i="18"/>
  <c r="E5" i="18"/>
  <c r="F10" i="18"/>
  <c r="H10" i="18" s="1"/>
  <c r="F22" i="18"/>
  <c r="H22" i="18" s="1"/>
  <c r="F8" i="18"/>
  <c r="H8" i="18" s="1"/>
  <c r="F13" i="18"/>
  <c r="H13" i="18" s="1"/>
  <c r="F14" i="18"/>
  <c r="H14" i="18" s="1"/>
  <c r="G5" i="6" l="1"/>
  <c r="H5" i="6" s="1"/>
  <c r="E23" i="6"/>
  <c r="H10" i="5"/>
  <c r="H7" i="5"/>
  <c r="G23" i="1"/>
  <c r="H5" i="1"/>
  <c r="F23" i="1"/>
  <c r="H20" i="1"/>
  <c r="H8" i="1"/>
  <c r="H6" i="1"/>
  <c r="H18" i="1"/>
  <c r="H19" i="1"/>
  <c r="H7" i="1"/>
  <c r="H14" i="1"/>
  <c r="H21" i="1"/>
  <c r="H22" i="1"/>
  <c r="H5" i="5"/>
  <c r="H12" i="5"/>
  <c r="H14" i="5"/>
  <c r="H9" i="5"/>
  <c r="G8" i="5"/>
  <c r="G23" i="5" s="1"/>
  <c r="F8" i="5"/>
  <c r="H8" i="6"/>
  <c r="H12" i="6"/>
  <c r="H10" i="6"/>
  <c r="F23" i="6"/>
  <c r="H11" i="8"/>
  <c r="H17" i="8"/>
  <c r="H7" i="8"/>
  <c r="E23" i="8"/>
  <c r="G5" i="8"/>
  <c r="G23" i="8" s="1"/>
  <c r="F5" i="8"/>
  <c r="H10" i="8"/>
  <c r="H10" i="9"/>
  <c r="H7" i="9"/>
  <c r="F22" i="9"/>
  <c r="G22" i="9"/>
  <c r="G23" i="9" s="1"/>
  <c r="H18" i="9"/>
  <c r="H5" i="9"/>
  <c r="H19" i="10"/>
  <c r="H7" i="10"/>
  <c r="H17" i="10"/>
  <c r="F23" i="10"/>
  <c r="H5" i="10"/>
  <c r="G23" i="10"/>
  <c r="H18" i="10"/>
  <c r="H22" i="11"/>
  <c r="H16" i="11"/>
  <c r="H21" i="11"/>
  <c r="H18" i="11"/>
  <c r="H10" i="11"/>
  <c r="H5" i="11"/>
  <c r="G8" i="11"/>
  <c r="G23" i="11" s="1"/>
  <c r="F8" i="11"/>
  <c r="H8" i="11" s="1"/>
  <c r="H15" i="11"/>
  <c r="H20" i="12"/>
  <c r="H8" i="12"/>
  <c r="H7" i="12"/>
  <c r="H21" i="12"/>
  <c r="F23" i="12"/>
  <c r="H6" i="12"/>
  <c r="H23" i="12" s="1"/>
  <c r="I23" i="12" s="1"/>
  <c r="H19" i="12"/>
  <c r="H16" i="14"/>
  <c r="H12" i="14"/>
  <c r="H18" i="14"/>
  <c r="H7" i="14"/>
  <c r="E23" i="14"/>
  <c r="G5" i="14"/>
  <c r="G23" i="14" s="1"/>
  <c r="F5" i="14"/>
  <c r="H14" i="14"/>
  <c r="H18" i="16"/>
  <c r="F23" i="16"/>
  <c r="G23" i="16"/>
  <c r="H19" i="16"/>
  <c r="H6" i="16"/>
  <c r="H23" i="16" s="1"/>
  <c r="H13" i="16"/>
  <c r="H15" i="16"/>
  <c r="H7" i="18"/>
  <c r="H18" i="18"/>
  <c r="F5" i="18"/>
  <c r="E23" i="18"/>
  <c r="G5" i="18"/>
  <c r="G23" i="18" s="1"/>
  <c r="H19" i="18"/>
  <c r="H16" i="18"/>
  <c r="C23" i="19"/>
  <c r="D22" i="19"/>
  <c r="E22" i="19" s="1"/>
  <c r="D21" i="19"/>
  <c r="E21" i="19" s="1"/>
  <c r="D20" i="19"/>
  <c r="E20" i="19" s="1"/>
  <c r="D19" i="19"/>
  <c r="E19" i="19" s="1"/>
  <c r="D18" i="19"/>
  <c r="E18" i="19" s="1"/>
  <c r="D17" i="19"/>
  <c r="E17" i="19" s="1"/>
  <c r="D16" i="19"/>
  <c r="E16" i="19" s="1"/>
  <c r="G16" i="19" s="1"/>
  <c r="D15" i="19"/>
  <c r="E15" i="19" s="1"/>
  <c r="G15" i="19" s="1"/>
  <c r="D14" i="19"/>
  <c r="E14" i="19" s="1"/>
  <c r="D13" i="19"/>
  <c r="E13" i="19" s="1"/>
  <c r="D12" i="19"/>
  <c r="E12" i="19" s="1"/>
  <c r="G12" i="19" s="1"/>
  <c r="D11" i="19"/>
  <c r="E11" i="19" s="1"/>
  <c r="D10" i="19"/>
  <c r="E10" i="19" s="1"/>
  <c r="D9" i="19"/>
  <c r="E9" i="19" s="1"/>
  <c r="D8" i="19"/>
  <c r="E8" i="19" s="1"/>
  <c r="D7" i="19"/>
  <c r="E7" i="19" s="1"/>
  <c r="D6" i="19"/>
  <c r="E6" i="19" s="1"/>
  <c r="D5" i="19"/>
  <c r="H23" i="6" l="1"/>
  <c r="G23" i="6"/>
  <c r="H23" i="1"/>
  <c r="I23" i="1" s="1"/>
  <c r="H8" i="5"/>
  <c r="H23" i="5"/>
  <c r="I23" i="5" s="1"/>
  <c r="F23" i="5"/>
  <c r="F23" i="8"/>
  <c r="H5" i="8"/>
  <c r="H23" i="8" s="1"/>
  <c r="I23" i="8" s="1"/>
  <c r="H22" i="9"/>
  <c r="H23" i="9"/>
  <c r="I23" i="9" s="1"/>
  <c r="F23" i="9"/>
  <c r="I23" i="10"/>
  <c r="H23" i="10"/>
  <c r="H23" i="11"/>
  <c r="I23" i="11" s="1"/>
  <c r="F23" i="11"/>
  <c r="F23" i="14"/>
  <c r="H5" i="14"/>
  <c r="H23" i="14" s="1"/>
  <c r="I23" i="14"/>
  <c r="I23" i="16"/>
  <c r="F23" i="18"/>
  <c r="H5" i="18"/>
  <c r="H23" i="18" s="1"/>
  <c r="I23" i="18" s="1"/>
  <c r="F14" i="19"/>
  <c r="H14" i="19" s="1"/>
  <c r="G14" i="19"/>
  <c r="D23" i="19"/>
  <c r="G6" i="19"/>
  <c r="F6" i="19"/>
  <c r="G8" i="19"/>
  <c r="F8" i="19"/>
  <c r="G11" i="19"/>
  <c r="F11" i="19"/>
  <c r="H11" i="19" s="1"/>
  <c r="G9" i="19"/>
  <c r="F9" i="19"/>
  <c r="F10" i="19"/>
  <c r="G10" i="19"/>
  <c r="G17" i="19"/>
  <c r="F17" i="19"/>
  <c r="F19" i="19"/>
  <c r="G19" i="19"/>
  <c r="F7" i="19"/>
  <c r="G7" i="19"/>
  <c r="G18" i="19"/>
  <c r="F18" i="19"/>
  <c r="H18" i="19" s="1"/>
  <c r="G20" i="19"/>
  <c r="F20" i="19"/>
  <c r="H20" i="19" s="1"/>
  <c r="G13" i="19"/>
  <c r="F13" i="19"/>
  <c r="G21" i="19"/>
  <c r="F21" i="19"/>
  <c r="G22" i="19"/>
  <c r="F22" i="19"/>
  <c r="H22" i="19" s="1"/>
  <c r="F12" i="19"/>
  <c r="H12" i="19" s="1"/>
  <c r="F15" i="19"/>
  <c r="H15" i="19" s="1"/>
  <c r="E5" i="19"/>
  <c r="F16" i="19"/>
  <c r="H16" i="19" s="1"/>
  <c r="I23" i="6" l="1"/>
  <c r="H6" i="19"/>
  <c r="H8" i="19"/>
  <c r="H13" i="19"/>
  <c r="H9" i="19"/>
  <c r="H7" i="19"/>
  <c r="H10" i="19"/>
  <c r="H19" i="19"/>
  <c r="H21" i="19"/>
  <c r="H17" i="19"/>
  <c r="G5" i="19"/>
  <c r="G23" i="19" s="1"/>
  <c r="E23" i="19"/>
  <c r="F5" i="19"/>
  <c r="H5" i="19" l="1"/>
  <c r="H23" i="19" s="1"/>
  <c r="I23" i="19" s="1"/>
  <c r="F23" i="19"/>
</calcChain>
</file>

<file path=xl/sharedStrings.xml><?xml version="1.0" encoding="utf-8"?>
<sst xmlns="http://schemas.openxmlformats.org/spreadsheetml/2006/main" count="169" uniqueCount="22">
  <si>
    <t>Personalnummer</t>
  </si>
  <si>
    <t>Datum</t>
  </si>
  <si>
    <t>Daten</t>
  </si>
  <si>
    <t>Steuerfrei</t>
  </si>
  <si>
    <t>Erstattung</t>
  </si>
  <si>
    <t>Name</t>
  </si>
  <si>
    <t>Betrag</t>
  </si>
  <si>
    <t>Abrechenbar</t>
  </si>
  <si>
    <t>Aussteller des Belegs</t>
  </si>
  <si>
    <t>Zuzahlunganteil</t>
  </si>
  <si>
    <t>Sachbezugswert</t>
  </si>
  <si>
    <t>Sachbezug</t>
  </si>
  <si>
    <t>Steuer</t>
  </si>
  <si>
    <t>Mathias Hartner</t>
  </si>
  <si>
    <t>Bäckerei Gnaier GmbH</t>
  </si>
  <si>
    <t>IL GUSTO - Ristorante | Pizzeria</t>
  </si>
  <si>
    <t>Sezer Grill - Döner &amp; Pizza</t>
  </si>
  <si>
    <t>Kaufland</t>
  </si>
  <si>
    <t>Asia-Imbiss China</t>
  </si>
  <si>
    <t>Restaurant keyf Et</t>
  </si>
  <si>
    <t>Alberts Grillhähnchen</t>
  </si>
  <si>
    <t>Bäckerei-Konditorei Staib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</si>
</sst>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10" xfId="0" applyNumberFormat="1" applyBorder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5" sqref="B5"/>
    </sheetView>
  </sheetViews>
  <sheetFormatPr defaultColWidth="10.90625" defaultRowHeight="14.5" x14ac:dyDescent="0.35"/>
  <sheetData>
    <row r="1" spans="1:2" x14ac:dyDescent="0.35">
      <c r="A1" t="s">
        <v>2</v>
      </c>
    </row>
    <row r="2" spans="1:2" x14ac:dyDescent="0.35">
      <c r="A2" t="s">
        <v>3</v>
      </c>
      <c r="B2">
        <v>3.1</v>
      </c>
    </row>
    <row r="3" spans="1:2" x14ac:dyDescent="0.35">
      <c r="A3" t="s">
        <v>11</v>
      </c>
      <c r="B3">
        <v>3.3</v>
      </c>
    </row>
    <row r="4" spans="1:2" x14ac:dyDescent="0.35">
      <c r="A4" t="s">
        <v>4</v>
      </c>
      <c r="B4">
        <v>6.4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51D7-72A2-426C-9682-0B8CB0FB914A}">
  <dimension ref="A1:I24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/>
  </sheetData>
  <pageMargins left="0.7" right="0.7" top="0.78740157499999996" bottom="0.78740157499999996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4EF8-E1F3-4283-8C8A-EC58D9E16519}">
  <dimension ref="A1:I25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>
      <c r="D24" s="1"/>
    </row>
    <row r="25" spans="1:9" x14ac:dyDescent="0.35">
      <c r="D25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4F4F-704E-4AB5-B1AD-2E6651022867}">
  <dimension ref="A1:I24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>
      <c r="D24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402C-839F-4E35-AC81-5BC96BF77A19}">
  <dimension ref="A1:I36"/>
  <sheetViews>
    <sheetView tabSelected="1"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14" x14ac:dyDescent="0.35">
      <c r="A1" s="3" t="s">
        <v>0</v>
      </c>
      <c r="B1">
        <v>17</v>
      </c>
    </row>
    <row r="2" spans="1:14" x14ac:dyDescent="0.35">
      <c r="A2" s="3" t="s">
        <v>5</v>
      </c>
      <c r="B2" t="s">
        <v>13</v>
      </c>
      <c r="F2">
        <v>25</v>
      </c>
      <c r="G2">
        <v>6914</v>
      </c>
    </row>
    <row r="3" spans="1:14" x14ac:dyDescent="0.35">
      <c r="A3" s="1"/>
      <c r="F3" t="s">
        <v>12</v>
      </c>
    </row>
    <row r="4" spans="1:14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14" x14ac:dyDescent="0.35">
      <c r="A5" s="1">
        <v>44573</v>
      </c>
      <c r="B5" t="s">
        <v>14</v>
      </c>
      <c r="C5" s="4">
        <v>8.1999999999999993</v>
      </c>
      <c r="D5" s="4">
        <f t="shared" ref="D5:D22" si="0">MIN(MAXIMAL,C5)</f>
        <v>6.4</v>
      </c>
      <c r="E5" s="4">
        <f t="shared" ref="E5:E22" si="1">C5-D5</f>
        <v>1.7999999999999989</v>
      </c>
      <c r="F5" s="4">
        <f t="shared" ref="F5:F22" si="2">IF(AND(E5=0,D5&gt;0),MIN(SACHBEZUG,D5),IF(D5&gt;STEUERFREI,MIN(MAX(0,SACHBEZUG-E5),D5-STEUERFREI),0))</f>
        <v>1.5000000000000009</v>
      </c>
      <c r="G5" s="4">
        <f t="shared" ref="G5:G22" si="3">IF(AND(E5=0,D5&gt;0),D5-F5,MIN(D5,MIN(STEUERFREI,C5)+E5))</f>
        <v>4.8999999999999986</v>
      </c>
      <c r="H5" s="4">
        <f t="shared" ref="H5:H22" si="4">SUM(F5:G5)</f>
        <v>6.3999999999999995</v>
      </c>
      <c r="I5" s="4"/>
    </row>
    <row r="6" spans="1:14" x14ac:dyDescent="0.35">
      <c r="A6" s="1">
        <v>44581</v>
      </c>
      <c r="B6" t="s">
        <v>15</v>
      </c>
      <c r="C6" s="4">
        <v>10.5</v>
      </c>
      <c r="D6" s="4">
        <f t="shared" si="0"/>
        <v>6.4</v>
      </c>
      <c r="E6" s="4">
        <f t="shared" si="1"/>
        <v>4.0999999999999996</v>
      </c>
      <c r="F6" s="4">
        <f t="shared" si="2"/>
        <v>0</v>
      </c>
      <c r="G6" s="4">
        <f t="shared" si="3"/>
        <v>6.4</v>
      </c>
      <c r="H6" s="4">
        <f t="shared" si="4"/>
        <v>6.4</v>
      </c>
      <c r="I6" s="4"/>
    </row>
    <row r="7" spans="1:14" x14ac:dyDescent="0.35">
      <c r="A7" s="1">
        <v>44589</v>
      </c>
      <c r="B7" t="s">
        <v>15</v>
      </c>
      <c r="C7" s="4">
        <v>10.5</v>
      </c>
      <c r="D7" s="4">
        <f t="shared" si="0"/>
        <v>6.4</v>
      </c>
      <c r="E7" s="4">
        <f t="shared" si="1"/>
        <v>4.0999999999999996</v>
      </c>
      <c r="F7" s="4">
        <f t="shared" si="2"/>
        <v>0</v>
      </c>
      <c r="G7" s="4">
        <f t="shared" si="3"/>
        <v>6.4</v>
      </c>
      <c r="H7" s="4">
        <f t="shared" si="4"/>
        <v>6.4</v>
      </c>
      <c r="I7" s="4"/>
      <c r="N7">
        <f>37/5</f>
        <v>7.4</v>
      </c>
    </row>
    <row r="8" spans="1:14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14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14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14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14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14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14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14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14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29.2</v>
      </c>
      <c r="D23" s="2">
        <f t="shared" si="5"/>
        <v>19.200000000000003</v>
      </c>
      <c r="E23" s="2">
        <f t="shared" si="5"/>
        <v>9.9999999999999982</v>
      </c>
      <c r="F23" s="2">
        <f t="shared" si="5"/>
        <v>1.5000000000000009</v>
      </c>
      <c r="G23" s="2">
        <f t="shared" si="5"/>
        <v>17.7</v>
      </c>
      <c r="H23" s="2">
        <f t="shared" si="5"/>
        <v>19.200000000000003</v>
      </c>
      <c r="I23" s="2">
        <f>SUM(G23:H23)</f>
        <v>36.900000000000006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315D-33EF-413D-BE64-EBB6277F0DBC}">
  <dimension ref="A1:I36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1456678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>
        <v>44594</v>
      </c>
      <c r="B5" t="s">
        <v>16</v>
      </c>
      <c r="C5" s="4">
        <v>14</v>
      </c>
      <c r="D5" s="4">
        <f t="shared" ref="D5:D22" si="0">MIN(MAXIMAL,C5)</f>
        <v>6.4</v>
      </c>
      <c r="E5" s="4">
        <f t="shared" ref="E5:E22" si="1">C5-D5</f>
        <v>7.6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6.4</v>
      </c>
      <c r="H5" s="4">
        <f t="shared" ref="H5:H22" si="4">SUM(F5:G5)</f>
        <v>6.4</v>
      </c>
      <c r="I5" s="4"/>
    </row>
    <row r="6" spans="1:9" x14ac:dyDescent="0.35">
      <c r="A6" s="1">
        <v>44599</v>
      </c>
      <c r="B6" t="s">
        <v>18</v>
      </c>
      <c r="C6" s="4">
        <v>15.6</v>
      </c>
      <c r="D6" s="4">
        <f t="shared" si="0"/>
        <v>6.4</v>
      </c>
      <c r="E6" s="4">
        <f t="shared" si="1"/>
        <v>9.1999999999999993</v>
      </c>
      <c r="F6" s="4">
        <f t="shared" si="2"/>
        <v>0</v>
      </c>
      <c r="G6" s="4">
        <f t="shared" si="3"/>
        <v>6.4</v>
      </c>
      <c r="H6" s="4">
        <f t="shared" si="4"/>
        <v>6.4</v>
      </c>
      <c r="I6" s="4"/>
    </row>
    <row r="7" spans="1:9" x14ac:dyDescent="0.35">
      <c r="A7" s="1">
        <v>44601</v>
      </c>
      <c r="B7" t="s">
        <v>17</v>
      </c>
      <c r="C7" s="4">
        <v>16.64</v>
      </c>
      <c r="D7" s="4">
        <f t="shared" si="0"/>
        <v>6.4</v>
      </c>
      <c r="E7" s="4">
        <f t="shared" si="1"/>
        <v>10.24</v>
      </c>
      <c r="F7" s="4">
        <f t="shared" si="2"/>
        <v>0</v>
      </c>
      <c r="G7" s="4">
        <f t="shared" si="3"/>
        <v>6.4</v>
      </c>
      <c r="H7" s="4">
        <f t="shared" si="4"/>
        <v>6.4</v>
      </c>
      <c r="I7" s="4"/>
    </row>
    <row r="8" spans="1:9" x14ac:dyDescent="0.35">
      <c r="A8" s="1">
        <v>44603</v>
      </c>
      <c r="B8" t="s">
        <v>18</v>
      </c>
      <c r="C8" s="4">
        <v>15.6</v>
      </c>
      <c r="D8" s="4">
        <f>MIN(MAXIMAL,C8)</f>
        <v>6.4</v>
      </c>
      <c r="E8" s="4">
        <f>C8-D8</f>
        <v>9.1999999999999993</v>
      </c>
      <c r="F8" s="4">
        <f t="shared" si="2"/>
        <v>0</v>
      </c>
      <c r="G8" s="4">
        <f>IF(AND(E8=0,D8&gt;0),D8-F8,MIN(D8,MIN(STEUERFREI,C8)+E8))</f>
        <v>6.4</v>
      </c>
      <c r="H8" s="4">
        <f t="shared" si="4"/>
        <v>6.4</v>
      </c>
      <c r="I8" s="4"/>
    </row>
    <row r="9" spans="1:9" x14ac:dyDescent="0.35">
      <c r="A9" s="1">
        <v>44609</v>
      </c>
      <c r="B9" t="s">
        <v>16</v>
      </c>
      <c r="C9" s="4">
        <v>10</v>
      </c>
      <c r="D9" s="4">
        <f>MIN(MAXIMAL,C9)</f>
        <v>6.4</v>
      </c>
      <c r="E9" s="4">
        <f>C9-D9</f>
        <v>3.5999999999999996</v>
      </c>
      <c r="F9" s="4">
        <f t="shared" si="2"/>
        <v>0</v>
      </c>
      <c r="G9" s="4">
        <f>IF(AND(E9=0,D9&gt;0),D9-F9,MIN(D9,MIN(STEUERFREI,C9)+E9))</f>
        <v>6.4</v>
      </c>
      <c r="H9" s="4">
        <f t="shared" si="4"/>
        <v>6.4</v>
      </c>
      <c r="I9" s="4"/>
    </row>
    <row r="10" spans="1:9" x14ac:dyDescent="0.35">
      <c r="A10" s="1">
        <v>44613</v>
      </c>
      <c r="B10" t="s">
        <v>17</v>
      </c>
      <c r="C10" s="4">
        <v>8.7100000000000009</v>
      </c>
      <c r="D10" s="4">
        <f t="shared" si="0"/>
        <v>6.4</v>
      </c>
      <c r="E10" s="4">
        <f t="shared" si="1"/>
        <v>2.3100000000000005</v>
      </c>
      <c r="F10" s="4">
        <f t="shared" si="2"/>
        <v>0.98999999999999932</v>
      </c>
      <c r="G10" s="4">
        <f t="shared" si="3"/>
        <v>5.41</v>
      </c>
      <c r="H10" s="4">
        <f t="shared" si="4"/>
        <v>6.3999999999999995</v>
      </c>
      <c r="I10" s="4"/>
    </row>
    <row r="11" spans="1:9" x14ac:dyDescent="0.35">
      <c r="A11" s="1">
        <v>44616</v>
      </c>
      <c r="B11" t="s">
        <v>18</v>
      </c>
      <c r="C11" s="4">
        <v>14.6</v>
      </c>
      <c r="D11" s="4">
        <f t="shared" si="0"/>
        <v>6.4</v>
      </c>
      <c r="E11" s="4">
        <f t="shared" si="1"/>
        <v>8.1999999999999993</v>
      </c>
      <c r="F11" s="4">
        <f t="shared" si="2"/>
        <v>0</v>
      </c>
      <c r="G11" s="4">
        <f t="shared" si="3"/>
        <v>6.4</v>
      </c>
      <c r="H11" s="4">
        <f t="shared" si="4"/>
        <v>6.4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95.15</v>
      </c>
      <c r="D23" s="2">
        <f t="shared" si="5"/>
        <v>44.8</v>
      </c>
      <c r="E23" s="2">
        <f t="shared" si="5"/>
        <v>50.349999999999994</v>
      </c>
      <c r="F23" s="2">
        <f t="shared" si="5"/>
        <v>0.98999999999999932</v>
      </c>
      <c r="G23" s="2">
        <f t="shared" si="5"/>
        <v>43.809999999999995</v>
      </c>
      <c r="H23" s="2">
        <f t="shared" si="5"/>
        <v>44.8</v>
      </c>
      <c r="I23" s="2">
        <f>SUM(G23:H23)</f>
        <v>88.609999999999985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91BE-3F93-4DE5-962A-141B4DAA85E0}">
  <dimension ref="A1:I36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>
        <v>44621</v>
      </c>
      <c r="B5" t="s">
        <v>19</v>
      </c>
      <c r="C5" s="4">
        <v>11</v>
      </c>
      <c r="D5" s="4">
        <f t="shared" ref="D5:D22" si="0">MIN(MAXIMAL,C5)</f>
        <v>6.4</v>
      </c>
      <c r="E5" s="4">
        <f t="shared" ref="E5:E22" si="1">C5-D5</f>
        <v>4.5999999999999996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6.4</v>
      </c>
      <c r="H5" s="4">
        <f t="shared" ref="H5:H22" si="4">SUM(F5:G5)</f>
        <v>6.4</v>
      </c>
      <c r="I5" s="4"/>
    </row>
    <row r="6" spans="1:9" x14ac:dyDescent="0.35">
      <c r="A6" s="1">
        <v>44627</v>
      </c>
      <c r="B6" t="s">
        <v>18</v>
      </c>
      <c r="C6" s="4">
        <v>16.600000000000001</v>
      </c>
      <c r="D6" s="4">
        <f t="shared" si="0"/>
        <v>6.4</v>
      </c>
      <c r="E6" s="4">
        <f t="shared" si="1"/>
        <v>10.200000000000001</v>
      </c>
      <c r="F6" s="4">
        <f t="shared" si="2"/>
        <v>0</v>
      </c>
      <c r="G6" s="4">
        <f t="shared" si="3"/>
        <v>6.4</v>
      </c>
      <c r="H6" s="4">
        <f t="shared" si="4"/>
        <v>6.4</v>
      </c>
      <c r="I6" s="4"/>
    </row>
    <row r="7" spans="1:9" x14ac:dyDescent="0.35">
      <c r="A7" s="1">
        <v>44630</v>
      </c>
      <c r="B7" t="s">
        <v>20</v>
      </c>
      <c r="C7" s="4">
        <v>14.6</v>
      </c>
      <c r="D7" s="4">
        <f t="shared" si="0"/>
        <v>6.4</v>
      </c>
      <c r="E7" s="4">
        <f t="shared" si="1"/>
        <v>8.1999999999999993</v>
      </c>
      <c r="F7" s="4">
        <f t="shared" si="2"/>
        <v>0</v>
      </c>
      <c r="G7" s="4">
        <f t="shared" si="3"/>
        <v>6.4</v>
      </c>
      <c r="H7" s="4">
        <f t="shared" si="4"/>
        <v>6.4</v>
      </c>
      <c r="I7" s="4"/>
    </row>
    <row r="8" spans="1:9" x14ac:dyDescent="0.35">
      <c r="A8" s="1">
        <v>44636</v>
      </c>
      <c r="B8" t="s">
        <v>14</v>
      </c>
      <c r="C8" s="4">
        <v>5.87</v>
      </c>
      <c r="D8" s="4">
        <f>MIN(MAXIMAL,C8)</f>
        <v>5.87</v>
      </c>
      <c r="E8" s="4">
        <f>C8-D8</f>
        <v>0</v>
      </c>
      <c r="F8" s="4">
        <f t="shared" si="2"/>
        <v>3.3</v>
      </c>
      <c r="G8" s="4">
        <f>IF(AND(E8=0,D8&gt;0),D8-F8,MIN(D8,MIN(STEUERFREI,C8)+E8))</f>
        <v>2.5700000000000003</v>
      </c>
      <c r="H8" s="4">
        <f t="shared" si="4"/>
        <v>5.87</v>
      </c>
      <c r="I8" s="4"/>
    </row>
    <row r="9" spans="1:9" x14ac:dyDescent="0.35">
      <c r="A9" s="1">
        <v>44637</v>
      </c>
      <c r="B9" t="s">
        <v>20</v>
      </c>
      <c r="C9" s="4">
        <v>14.6</v>
      </c>
      <c r="D9" s="4">
        <f>MIN(MAXIMAL,C9)</f>
        <v>6.4</v>
      </c>
      <c r="E9" s="4">
        <f>C9-D9</f>
        <v>8.1999999999999993</v>
      </c>
      <c r="F9" s="4">
        <f t="shared" si="2"/>
        <v>0</v>
      </c>
      <c r="G9" s="4">
        <f>IF(AND(E9=0,D9&gt;0),D9-F9,MIN(D9,MIN(STEUERFREI,C9)+E9))</f>
        <v>6.4</v>
      </c>
      <c r="H9" s="4">
        <f t="shared" si="4"/>
        <v>6.4</v>
      </c>
      <c r="I9" s="4"/>
    </row>
    <row r="10" spans="1:9" x14ac:dyDescent="0.35">
      <c r="A10" s="1">
        <v>44642</v>
      </c>
      <c r="B10" t="s">
        <v>15</v>
      </c>
      <c r="C10" s="4">
        <v>11.5</v>
      </c>
      <c r="D10" s="4">
        <f t="shared" si="0"/>
        <v>6.4</v>
      </c>
      <c r="E10" s="4">
        <f t="shared" si="1"/>
        <v>5.0999999999999996</v>
      </c>
      <c r="F10" s="4">
        <f t="shared" si="2"/>
        <v>0</v>
      </c>
      <c r="G10" s="4">
        <f t="shared" si="3"/>
        <v>6.4</v>
      </c>
      <c r="H10" s="4">
        <f t="shared" si="4"/>
        <v>6.4</v>
      </c>
      <c r="I10" s="4"/>
    </row>
    <row r="11" spans="1:9" x14ac:dyDescent="0.35">
      <c r="A11" s="1">
        <v>44643</v>
      </c>
      <c r="B11" t="s">
        <v>14</v>
      </c>
      <c r="C11" s="4">
        <v>9.32</v>
      </c>
      <c r="D11" s="4">
        <f t="shared" si="0"/>
        <v>6.4</v>
      </c>
      <c r="E11" s="4">
        <f t="shared" si="1"/>
        <v>2.92</v>
      </c>
      <c r="F11" s="4">
        <f t="shared" si="2"/>
        <v>0.37999999999999989</v>
      </c>
      <c r="G11" s="4">
        <f t="shared" si="3"/>
        <v>6.02</v>
      </c>
      <c r="H11" s="4">
        <f t="shared" si="4"/>
        <v>6.3999999999999995</v>
      </c>
      <c r="I11" s="4"/>
    </row>
    <row r="12" spans="1:9" x14ac:dyDescent="0.35">
      <c r="A12" s="1">
        <v>44649</v>
      </c>
      <c r="B12" t="s">
        <v>15</v>
      </c>
      <c r="C12" s="4">
        <v>26</v>
      </c>
      <c r="D12" s="4">
        <f t="shared" si="0"/>
        <v>6.4</v>
      </c>
      <c r="E12" s="4">
        <f t="shared" si="1"/>
        <v>19.600000000000001</v>
      </c>
      <c r="F12" s="4">
        <f t="shared" si="2"/>
        <v>0</v>
      </c>
      <c r="G12" s="4">
        <f t="shared" si="3"/>
        <v>6.4</v>
      </c>
      <c r="H12" s="4">
        <f t="shared" si="4"/>
        <v>6.4</v>
      </c>
      <c r="I12" s="4"/>
    </row>
    <row r="13" spans="1:9" x14ac:dyDescent="0.35">
      <c r="A13" s="1">
        <v>44651</v>
      </c>
      <c r="B13" t="s">
        <v>20</v>
      </c>
      <c r="C13" s="4">
        <v>7.5</v>
      </c>
      <c r="D13" s="4">
        <f t="shared" si="0"/>
        <v>6.4</v>
      </c>
      <c r="E13" s="4">
        <f t="shared" si="1"/>
        <v>1.0999999999999996</v>
      </c>
      <c r="F13" s="4">
        <f t="shared" si="2"/>
        <v>2.2000000000000002</v>
      </c>
      <c r="G13" s="4">
        <f t="shared" si="3"/>
        <v>4.1999999999999993</v>
      </c>
      <c r="H13" s="4">
        <f t="shared" si="4"/>
        <v>6.3999999999999995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116.99000000000001</v>
      </c>
      <c r="D23" s="2">
        <f t="shared" si="5"/>
        <v>57.07</v>
      </c>
      <c r="E23" s="2">
        <f t="shared" si="5"/>
        <v>59.92</v>
      </c>
      <c r="F23" s="2">
        <f t="shared" si="5"/>
        <v>5.88</v>
      </c>
      <c r="G23" s="2">
        <f t="shared" si="5"/>
        <v>51.19</v>
      </c>
      <c r="H23" s="2">
        <f t="shared" si="5"/>
        <v>57.07</v>
      </c>
      <c r="I23" s="2">
        <f>SUM(G23:H23)</f>
        <v>108.25999999999999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BBAC-E521-4918-9E50-64C8150C805F}">
  <dimension ref="A1:I36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>
        <v>44657</v>
      </c>
      <c r="B5" t="s">
        <v>14</v>
      </c>
      <c r="C5" s="4">
        <v>14.27</v>
      </c>
      <c r="D5" s="4">
        <f t="shared" ref="D5:D22" si="0">MIN(MAXIMAL,C5)</f>
        <v>6.4</v>
      </c>
      <c r="E5" s="4">
        <f t="shared" ref="E5:E22" si="1">C5-D5</f>
        <v>7.8699999999999992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6.4</v>
      </c>
      <c r="H5" s="4">
        <f t="shared" ref="H5:H22" si="4">SUM(F5:G5)</f>
        <v>6.4</v>
      </c>
      <c r="I5" s="4"/>
    </row>
    <row r="6" spans="1:9" x14ac:dyDescent="0.35">
      <c r="A6" s="1">
        <v>44658</v>
      </c>
      <c r="B6" t="s">
        <v>19</v>
      </c>
      <c r="C6" s="4">
        <v>17.5</v>
      </c>
      <c r="D6" s="4">
        <f t="shared" si="0"/>
        <v>6.4</v>
      </c>
      <c r="E6" s="4">
        <f t="shared" si="1"/>
        <v>11.1</v>
      </c>
      <c r="F6" s="4">
        <f t="shared" si="2"/>
        <v>0</v>
      </c>
      <c r="G6" s="4">
        <f t="shared" si="3"/>
        <v>6.4</v>
      </c>
      <c r="H6" s="4">
        <f t="shared" si="4"/>
        <v>6.4</v>
      </c>
      <c r="I6" s="4"/>
    </row>
    <row r="7" spans="1:9" x14ac:dyDescent="0.35">
      <c r="A7" s="1">
        <v>44664</v>
      </c>
      <c r="B7" t="s">
        <v>18</v>
      </c>
      <c r="C7" s="4">
        <v>18.8</v>
      </c>
      <c r="D7" s="4">
        <f t="shared" si="0"/>
        <v>6.4</v>
      </c>
      <c r="E7" s="4">
        <f t="shared" si="1"/>
        <v>12.4</v>
      </c>
      <c r="F7" s="4">
        <f t="shared" si="2"/>
        <v>0</v>
      </c>
      <c r="G7" s="4">
        <f t="shared" si="3"/>
        <v>6.4</v>
      </c>
      <c r="H7" s="4">
        <f t="shared" si="4"/>
        <v>6.4</v>
      </c>
      <c r="I7" s="4"/>
    </row>
    <row r="8" spans="1:9" x14ac:dyDescent="0.35">
      <c r="A8" s="1">
        <v>44665</v>
      </c>
      <c r="B8" t="s">
        <v>20</v>
      </c>
      <c r="C8" s="4">
        <v>9</v>
      </c>
      <c r="D8" s="4">
        <f>MIN(MAXIMAL,C8)</f>
        <v>6.4</v>
      </c>
      <c r="E8" s="4">
        <f>C8-D8</f>
        <v>2.5999999999999996</v>
      </c>
      <c r="F8" s="4">
        <f t="shared" si="2"/>
        <v>0.70000000000000018</v>
      </c>
      <c r="G8" s="4">
        <f>IF(AND(E8=0,D8&gt;0),D8-F8,MIN(D8,MIN(STEUERFREI,C8)+E8))</f>
        <v>5.6999999999999993</v>
      </c>
      <c r="H8" s="4">
        <f t="shared" si="4"/>
        <v>6.3999999999999995</v>
      </c>
      <c r="I8" s="4"/>
    </row>
    <row r="9" spans="1:9" x14ac:dyDescent="0.35">
      <c r="A9" s="1">
        <v>44672</v>
      </c>
      <c r="B9" t="s">
        <v>19</v>
      </c>
      <c r="C9" s="4">
        <v>19.5</v>
      </c>
      <c r="D9" s="4">
        <f>MIN(MAXIMAL,C9)</f>
        <v>6.4</v>
      </c>
      <c r="E9" s="4">
        <f>C9-D9</f>
        <v>13.1</v>
      </c>
      <c r="F9" s="4">
        <f t="shared" si="2"/>
        <v>0</v>
      </c>
      <c r="G9" s="4">
        <f>IF(AND(E9=0,D9&gt;0),D9-F9,MIN(D9,MIN(STEUERFREI,C9)+E9))</f>
        <v>6.4</v>
      </c>
      <c r="H9" s="4">
        <f t="shared" si="4"/>
        <v>6.4</v>
      </c>
      <c r="I9" s="4"/>
    </row>
    <row r="10" spans="1:9" x14ac:dyDescent="0.35">
      <c r="A10" s="1">
        <v>44676</v>
      </c>
      <c r="B10" t="s">
        <v>21</v>
      </c>
      <c r="C10" s="4">
        <v>11.5</v>
      </c>
      <c r="D10" s="4">
        <f t="shared" si="0"/>
        <v>6.4</v>
      </c>
      <c r="E10" s="4">
        <f t="shared" si="1"/>
        <v>5.0999999999999996</v>
      </c>
      <c r="F10" s="4">
        <f t="shared" si="2"/>
        <v>0</v>
      </c>
      <c r="G10" s="4">
        <f t="shared" si="3"/>
        <v>6.4</v>
      </c>
      <c r="H10" s="4">
        <f t="shared" si="4"/>
        <v>6.4</v>
      </c>
      <c r="I10" s="4"/>
    </row>
    <row r="11" spans="1:9" x14ac:dyDescent="0.35">
      <c r="A11" s="1">
        <v>44680</v>
      </c>
      <c r="B11" t="s">
        <v>19</v>
      </c>
      <c r="C11" s="4">
        <v>12.5</v>
      </c>
      <c r="D11" s="4">
        <f t="shared" si="0"/>
        <v>6.4</v>
      </c>
      <c r="E11" s="4">
        <f t="shared" si="1"/>
        <v>6.1</v>
      </c>
      <c r="F11" s="4">
        <f t="shared" si="2"/>
        <v>0</v>
      </c>
      <c r="G11" s="4">
        <f t="shared" si="3"/>
        <v>6.4</v>
      </c>
      <c r="H11" s="4">
        <f t="shared" si="4"/>
        <v>6.4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103.07</v>
      </c>
      <c r="D23" s="2">
        <f t="shared" si="5"/>
        <v>44.8</v>
      </c>
      <c r="E23" s="2">
        <f t="shared" si="5"/>
        <v>58.27</v>
      </c>
      <c r="F23" s="2">
        <f t="shared" si="5"/>
        <v>0.70000000000000018</v>
      </c>
      <c r="G23" s="2">
        <f t="shared" si="5"/>
        <v>44.1</v>
      </c>
      <c r="H23" s="2">
        <f t="shared" si="5"/>
        <v>44.8</v>
      </c>
      <c r="I23" s="2">
        <f>SUM(G23:H23)</f>
        <v>88.9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9C34-21D9-4EB1-BC03-B8572FF05252}">
  <dimension ref="A1:I36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>
        <v>44684</v>
      </c>
      <c r="B5" t="s">
        <v>17</v>
      </c>
      <c r="C5" s="4">
        <v>8.4499999999999993</v>
      </c>
      <c r="D5" s="4">
        <f t="shared" ref="D5:D22" si="0">MIN(MAXIMAL,C5)</f>
        <v>6.4</v>
      </c>
      <c r="E5" s="4">
        <f t="shared" ref="E5:E22" si="1">C5-D5</f>
        <v>2.0499999999999989</v>
      </c>
      <c r="F5" s="4">
        <f t="shared" ref="F5:F22" si="2">IF(AND(E5=0,D5&gt;0),MIN(SACHBEZUG,D5),IF(D5&gt;STEUERFREI,MIN(MAX(0,SACHBEZUG-E5),D5-STEUERFREI),0))</f>
        <v>1.2500000000000009</v>
      </c>
      <c r="G5" s="4">
        <f t="shared" ref="G5:G22" si="3">IF(AND(E5=0,D5&gt;0),D5-F5,MIN(D5,MIN(STEUERFREI,C5)+E5))</f>
        <v>5.1499999999999986</v>
      </c>
      <c r="H5" s="4">
        <f t="shared" ref="H5:H22" si="4">SUM(F5:G5)</f>
        <v>6.3999999999999995</v>
      </c>
      <c r="I5" s="4"/>
    </row>
    <row r="6" spans="1:9" x14ac:dyDescent="0.35">
      <c r="A6" s="1">
        <v>44685</v>
      </c>
      <c r="B6" t="s">
        <v>21</v>
      </c>
      <c r="C6" s="4">
        <v>13.1</v>
      </c>
      <c r="D6" s="4">
        <f t="shared" si="0"/>
        <v>6.4</v>
      </c>
      <c r="E6" s="4">
        <f t="shared" si="1"/>
        <v>6.6999999999999993</v>
      </c>
      <c r="F6" s="4">
        <f t="shared" si="2"/>
        <v>0</v>
      </c>
      <c r="G6" s="4">
        <f t="shared" si="3"/>
        <v>6.4</v>
      </c>
      <c r="H6" s="4">
        <f t="shared" si="4"/>
        <v>6.4</v>
      </c>
      <c r="I6" s="4"/>
    </row>
    <row r="7" spans="1:9" x14ac:dyDescent="0.35">
      <c r="A7" s="1">
        <v>44687</v>
      </c>
      <c r="B7" t="s">
        <v>15</v>
      </c>
      <c r="C7" s="4">
        <v>21</v>
      </c>
      <c r="D7" s="4">
        <f t="shared" si="0"/>
        <v>6.4</v>
      </c>
      <c r="E7" s="4">
        <f t="shared" si="1"/>
        <v>14.6</v>
      </c>
      <c r="F7" s="4">
        <f t="shared" si="2"/>
        <v>0</v>
      </c>
      <c r="G7" s="4">
        <f t="shared" si="3"/>
        <v>6.4</v>
      </c>
      <c r="H7" s="4">
        <f t="shared" si="4"/>
        <v>6.4</v>
      </c>
      <c r="I7" s="4"/>
    </row>
    <row r="8" spans="1:9" x14ac:dyDescent="0.35">
      <c r="A8" s="1">
        <v>44692</v>
      </c>
      <c r="B8" t="s">
        <v>21</v>
      </c>
      <c r="C8" s="4">
        <v>14.4</v>
      </c>
      <c r="D8" s="4">
        <f>MIN(MAXIMAL,C8)</f>
        <v>6.4</v>
      </c>
      <c r="E8" s="4">
        <f>C8-D8</f>
        <v>8</v>
      </c>
      <c r="F8" s="4">
        <f t="shared" si="2"/>
        <v>0</v>
      </c>
      <c r="G8" s="4">
        <f>IF(AND(E8=0,D8&gt;0),D8-F8,MIN(D8,MIN(STEUERFREI,C8)+E8))</f>
        <v>6.4</v>
      </c>
      <c r="H8" s="4">
        <f t="shared" si="4"/>
        <v>6.4</v>
      </c>
      <c r="I8" s="4"/>
    </row>
    <row r="9" spans="1:9" x14ac:dyDescent="0.35">
      <c r="A9" s="1">
        <v>44706</v>
      </c>
      <c r="B9" t="s">
        <v>21</v>
      </c>
      <c r="C9" s="4">
        <v>11.4</v>
      </c>
      <c r="D9" s="4">
        <f>MIN(MAXIMAL,C9)</f>
        <v>6.4</v>
      </c>
      <c r="E9" s="4">
        <f>C9-D9</f>
        <v>5</v>
      </c>
      <c r="F9" s="4">
        <f t="shared" si="2"/>
        <v>0</v>
      </c>
      <c r="G9" s="4">
        <f>IF(AND(E9=0,D9&gt;0),D9-F9,MIN(D9,MIN(STEUERFREI,C9)+E9))</f>
        <v>6.4</v>
      </c>
      <c r="H9" s="4">
        <f t="shared" si="4"/>
        <v>6.4</v>
      </c>
      <c r="I9" s="4"/>
    </row>
    <row r="10" spans="1:9" x14ac:dyDescent="0.35">
      <c r="A10" s="1">
        <v>44712</v>
      </c>
      <c r="B10" t="s">
        <v>19</v>
      </c>
      <c r="C10" s="4">
        <v>20.5</v>
      </c>
      <c r="D10" s="4">
        <f t="shared" si="0"/>
        <v>6.4</v>
      </c>
      <c r="E10" s="4">
        <f t="shared" si="1"/>
        <v>14.1</v>
      </c>
      <c r="F10" s="4">
        <f t="shared" si="2"/>
        <v>0</v>
      </c>
      <c r="G10" s="4">
        <f t="shared" si="3"/>
        <v>6.4</v>
      </c>
      <c r="H10" s="4">
        <f t="shared" si="4"/>
        <v>6.4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88.85</v>
      </c>
      <c r="D23" s="2">
        <f t="shared" si="5"/>
        <v>38.4</v>
      </c>
      <c r="E23" s="2">
        <f t="shared" si="5"/>
        <v>50.449999999999996</v>
      </c>
      <c r="F23" s="2">
        <f t="shared" si="5"/>
        <v>1.2500000000000009</v>
      </c>
      <c r="G23" s="2">
        <f t="shared" si="5"/>
        <v>37.15</v>
      </c>
      <c r="H23" s="2">
        <f t="shared" si="5"/>
        <v>38.4</v>
      </c>
      <c r="I23" s="2">
        <f>SUM(G23:H23)</f>
        <v>75.55</v>
      </c>
    </row>
    <row r="24" spans="1:9" ht="15" thickTop="1" x14ac:dyDescent="0.35">
      <c r="A24" s="1"/>
    </row>
    <row r="25" spans="1:9" x14ac:dyDescent="0.35">
      <c r="D25" s="1"/>
    </row>
    <row r="26" spans="1:9" x14ac:dyDescent="0.35">
      <c r="D26" s="1"/>
    </row>
    <row r="27" spans="1:9" x14ac:dyDescent="0.35">
      <c r="D27" s="1"/>
    </row>
    <row r="28" spans="1:9" x14ac:dyDescent="0.35">
      <c r="D28" s="1"/>
    </row>
    <row r="29" spans="1:9" x14ac:dyDescent="0.35">
      <c r="D29" s="1"/>
    </row>
    <row r="30" spans="1:9" x14ac:dyDescent="0.35">
      <c r="D30" s="1"/>
    </row>
    <row r="31" spans="1:9" x14ac:dyDescent="0.35">
      <c r="D31" s="1"/>
    </row>
    <row r="32" spans="1:9" x14ac:dyDescent="0.35">
      <c r="D32" s="1"/>
    </row>
    <row r="33" spans="1:4" x14ac:dyDescent="0.35">
      <c r="A33" s="1"/>
    </row>
    <row r="34" spans="1:4" x14ac:dyDescent="0.35">
      <c r="D34" s="1"/>
    </row>
    <row r="35" spans="1:4" x14ac:dyDescent="0.35">
      <c r="D35" s="1"/>
    </row>
    <row r="36" spans="1:4" x14ac:dyDescent="0.35">
      <c r="D36" s="1"/>
    </row>
  </sheetData>
  <pageMargins left="0.7" right="0.7" top="0.78740157499999996" bottom="0.78740157499999996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E02B-DF9D-44EC-8018-172DD72E3A1B}">
  <dimension ref="A1:I24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>
        <v>44714</v>
      </c>
      <c r="B5" t="s">
        <v>21</v>
      </c>
      <c r="C5" s="4">
        <v>13.3</v>
      </c>
      <c r="D5" s="4">
        <f t="shared" ref="D5:D22" si="0">MIN(MAXIMAL,C5)</f>
        <v>6.4</v>
      </c>
      <c r="E5" s="4">
        <f t="shared" ref="E5:E22" si="1">C5-D5</f>
        <v>6.9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6.4</v>
      </c>
      <c r="H5" s="4">
        <f t="shared" ref="H5:H22" si="4">SUM(F5:G5)</f>
        <v>6.4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13.3</v>
      </c>
      <c r="D23" s="2">
        <f t="shared" si="5"/>
        <v>6.4</v>
      </c>
      <c r="E23" s="2">
        <f t="shared" si="5"/>
        <v>6.9</v>
      </c>
      <c r="F23" s="2">
        <f t="shared" si="5"/>
        <v>0</v>
      </c>
      <c r="G23" s="2">
        <f t="shared" si="5"/>
        <v>6.4</v>
      </c>
      <c r="H23" s="2">
        <f t="shared" si="5"/>
        <v>6.4</v>
      </c>
      <c r="I23" s="2">
        <f>SUM(G23:H23)</f>
        <v>12.8</v>
      </c>
    </row>
    <row r="24" spans="1:9" ht="15" thickTop="1" x14ac:dyDescent="0.35"/>
  </sheetData>
  <pageMargins left="0.7" right="0.7" top="0.78740157499999996" bottom="0.78740157499999996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1112-D7F7-4FB8-9AEE-A3357AFB6A9A}">
  <dimension ref="A1:I24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/>
  </sheetData>
  <pageMargins left="0.7" right="0.7" top="0.78740157499999996" bottom="0.78740157499999996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30EA-15A3-44EB-92ED-92DEC262D60B}">
  <dimension ref="A1:I24"/>
  <sheetViews>
    <sheetView workbookViewId="0">
      <selection activeCell="B1" sqref="B1"/>
    </sheetView>
  </sheetViews>
  <sheetFormatPr defaultColWidth="10.90625" defaultRowHeight="14.5" x14ac:dyDescent="0.35"/>
  <cols>
    <col min="1" max="1" width="16.453125" bestFit="1" customWidth="1"/>
    <col min="2" max="2" width="29.7265625" bestFit="1" customWidth="1"/>
    <col min="4" max="4" width="12.453125" bestFit="1" customWidth="1"/>
    <col min="5" max="5" width="15.1796875" bestFit="1" customWidth="1"/>
    <col min="6" max="6" width="15.26953125" bestFit="1" customWidth="1"/>
    <col min="7" max="7" width="10" bestFit="1" customWidth="1"/>
    <col min="8" max="8" width="11.453125" hidden="1" customWidth="1"/>
    <col min="9" max="9" width="11.453125" customWidth="1"/>
  </cols>
  <sheetData>
    <row r="1" spans="1:9" x14ac:dyDescent="0.35">
      <c r="A1" s="3" t="s">
        <v>0</v>
      </c>
      <c r="B1">
        <v>17</v>
      </c>
    </row>
    <row r="2" spans="1:9" x14ac:dyDescent="0.35">
      <c r="A2" s="3" t="s">
        <v>5</v>
      </c>
      <c r="B2" t="s">
        <v>13</v>
      </c>
      <c r="F2">
        <v>25</v>
      </c>
      <c r="G2">
        <v>6914</v>
      </c>
    </row>
    <row r="3" spans="1:9" x14ac:dyDescent="0.35">
      <c r="A3" s="1"/>
      <c r="F3" t="s">
        <v>12</v>
      </c>
    </row>
    <row r="4" spans="1:9" x14ac:dyDescent="0.35">
      <c r="A4" s="3" t="s">
        <v>1</v>
      </c>
      <c r="B4" s="3" t="s">
        <v>8</v>
      </c>
      <c r="C4" s="3" t="s">
        <v>6</v>
      </c>
      <c r="D4" s="3" t="s">
        <v>7</v>
      </c>
      <c r="E4" s="3" t="s">
        <v>9</v>
      </c>
      <c r="F4" s="3" t="s">
        <v>10</v>
      </c>
      <c r="G4" s="3" t="s">
        <v>3</v>
      </c>
      <c r="H4" s="3"/>
      <c r="I4" s="3"/>
    </row>
    <row r="5" spans="1:9" x14ac:dyDescent="0.35">
      <c r="A5" s="1"/>
      <c r="C5" s="4">
        <v>0</v>
      </c>
      <c r="D5" s="4">
        <f t="shared" ref="D5:D22" si="0">MIN(MAXIMAL,C5)</f>
        <v>0</v>
      </c>
      <c r="E5" s="4">
        <f t="shared" ref="E5:E22" si="1">C5-D5</f>
        <v>0</v>
      </c>
      <c r="F5" s="4">
        <f t="shared" ref="F5:F22" si="2">IF(AND(E5=0,D5&gt;0),MIN(SACHBEZUG,D5),IF(D5&gt;STEUERFREI,MIN(MAX(0,SACHBEZUG-E5),D5-STEUERFREI),0))</f>
        <v>0</v>
      </c>
      <c r="G5" s="4">
        <f t="shared" ref="G5:G22" si="3">IF(AND(E5=0,D5&gt;0),D5-F5,MIN(D5,MIN(STEUERFREI,C5)+E5))</f>
        <v>0</v>
      </c>
      <c r="H5" s="4">
        <f t="shared" ref="H5:H22" si="4">SUM(F5:G5)</f>
        <v>0</v>
      </c>
      <c r="I5" s="4"/>
    </row>
    <row r="6" spans="1:9" x14ac:dyDescent="0.35">
      <c r="A6" s="1"/>
      <c r="C6" s="4">
        <v>0</v>
      </c>
      <c r="D6" s="4">
        <f t="shared" si="0"/>
        <v>0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4">
        <f t="shared" si="4"/>
        <v>0</v>
      </c>
      <c r="I6" s="4"/>
    </row>
    <row r="7" spans="1:9" x14ac:dyDescent="0.35">
      <c r="A7" s="1"/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  <c r="I7" s="4"/>
    </row>
    <row r="8" spans="1:9" x14ac:dyDescent="0.35">
      <c r="A8" s="1"/>
      <c r="C8" s="4">
        <v>0</v>
      </c>
      <c r="D8" s="4">
        <f>MIN(MAXIMAL,C8)</f>
        <v>0</v>
      </c>
      <c r="E8" s="4">
        <f>C8-D8</f>
        <v>0</v>
      </c>
      <c r="F8" s="4">
        <f t="shared" si="2"/>
        <v>0</v>
      </c>
      <c r="G8" s="4">
        <f>IF(AND(E8=0,D8&gt;0),D8-F8,MIN(D8,MIN(STEUERFREI,C8)+E8))</f>
        <v>0</v>
      </c>
      <c r="H8" s="4">
        <f t="shared" si="4"/>
        <v>0</v>
      </c>
      <c r="I8" s="4"/>
    </row>
    <row r="9" spans="1:9" x14ac:dyDescent="0.35">
      <c r="A9" s="1"/>
      <c r="C9" s="4">
        <v>0</v>
      </c>
      <c r="D9" s="4">
        <f>MIN(MAXIMAL,C9)</f>
        <v>0</v>
      </c>
      <c r="E9" s="4">
        <f>C9-D9</f>
        <v>0</v>
      </c>
      <c r="F9" s="4">
        <f t="shared" si="2"/>
        <v>0</v>
      </c>
      <c r="G9" s="4">
        <f>IF(AND(E9=0,D9&gt;0),D9-F9,MIN(D9,MIN(STEUERFREI,C9)+E9))</f>
        <v>0</v>
      </c>
      <c r="H9" s="4">
        <f t="shared" si="4"/>
        <v>0</v>
      </c>
      <c r="I9" s="4"/>
    </row>
    <row r="10" spans="1:9" x14ac:dyDescent="0.35">
      <c r="A10" s="1"/>
      <c r="C10" s="4">
        <v>0</v>
      </c>
      <c r="D10" s="4">
        <f t="shared" si="0"/>
        <v>0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0</v>
      </c>
      <c r="I10" s="4"/>
    </row>
    <row r="11" spans="1:9" x14ac:dyDescent="0.35">
      <c r="A11" s="1"/>
      <c r="C11" s="4">
        <v>0</v>
      </c>
      <c r="D11" s="4">
        <f t="shared" si="0"/>
        <v>0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0</v>
      </c>
      <c r="I11" s="4"/>
    </row>
    <row r="12" spans="1:9" x14ac:dyDescent="0.35">
      <c r="A12" s="1"/>
      <c r="C12" s="4">
        <v>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0</v>
      </c>
      <c r="I12" s="4"/>
    </row>
    <row r="13" spans="1:9" x14ac:dyDescent="0.35">
      <c r="A13" s="1"/>
      <c r="C13" s="4">
        <v>0</v>
      </c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/>
    </row>
    <row r="14" spans="1:9" x14ac:dyDescent="0.35">
      <c r="A14" s="1"/>
      <c r="C14" s="4">
        <v>0</v>
      </c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/>
    </row>
    <row r="15" spans="1:9" x14ac:dyDescent="0.35">
      <c r="A15" s="1"/>
      <c r="C15" s="4">
        <v>0</v>
      </c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/>
    </row>
    <row r="16" spans="1:9" x14ac:dyDescent="0.35">
      <c r="A16" s="1"/>
      <c r="C16" s="4">
        <v>0</v>
      </c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/>
    </row>
    <row r="17" spans="1:9" x14ac:dyDescent="0.35">
      <c r="A17" s="1"/>
      <c r="C17" s="4">
        <v>0</v>
      </c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/>
    </row>
    <row r="18" spans="1:9" x14ac:dyDescent="0.35">
      <c r="C18" s="4">
        <v>0</v>
      </c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/>
    </row>
    <row r="19" spans="1:9" x14ac:dyDescent="0.35">
      <c r="A19" s="1"/>
      <c r="C19" s="4">
        <v>0</v>
      </c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/>
    </row>
    <row r="20" spans="1:9" x14ac:dyDescent="0.35">
      <c r="C20" s="4">
        <v>0</v>
      </c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/>
    </row>
    <row r="21" spans="1:9" x14ac:dyDescent="0.35">
      <c r="C21" s="4">
        <v>0</v>
      </c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/>
    </row>
    <row r="22" spans="1:9" x14ac:dyDescent="0.35">
      <c r="C22" s="4">
        <v>0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/>
    </row>
    <row r="23" spans="1:9" ht="15" thickBot="1" x14ac:dyDescent="0.4">
      <c r="C23" s="2">
        <f t="shared" ref="C23:H23" si="5">SUM(C5:C22)</f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>SUM(G23:H23)</f>
        <v>0</v>
      </c>
    </row>
    <row r="24" spans="1:9" ht="15" thickTop="1" x14ac:dyDescent="0.35"/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Daten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ERSTATTUNG</vt:lpstr>
      <vt:lpstr>MAXIMAL</vt:lpstr>
      <vt:lpstr>SACHBEZUG</vt:lpstr>
      <vt:lpstr>STEUERFEU</vt:lpstr>
      <vt:lpstr>STEUERFREI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Anastasiia Tiutiun</cp:lastModifiedBy>
  <dcterms:created xsi:type="dcterms:W3CDTF">2019-02-08T07:55:47Z</dcterms:created>
  <dcterms:modified xsi:type="dcterms:W3CDTF">2022-06-26T19:30:39Z</dcterms:modified>
</cp:coreProperties>
</file>